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0. INFORME FOFISP AGOSTO 2025\EDOS CTA FOFISP AGOSTO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551" i="1" l="1"/>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<sst xmlns="http://schemas.openxmlformats.org/spreadsheetml/2006/main" count="16164" uniqueCount="2175">
  <si>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</si>
  <si>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</si>
  <si>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</si>
  <si>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</si>
  <si>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</si>
  <si>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</si>
  <si>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</si>
  <si>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</si>
  <si>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</si>
  <si>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</si>
  <si>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</si>
  <si>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</si>
  <si>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</si>
  <si>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</si>
  <si>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</si>
  <si>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</si>
  <si>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</si>
  <si>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</si>
  <si>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</si>
  <si>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</si>
  <si>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</si>
  <si>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</si>
  <si>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</si>
  <si>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</si>
  <si>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</si>
  <si>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</si>
  <si>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</si>
  <si>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</si>
  <si>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</si>
  <si>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</si>
  <si>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</si>
  <si>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</si>
  <si>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</si>
  <si>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</si>
  <si>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</si>
  <si>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</si>
  <si>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</si>
  <si>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</si>
  <si>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</si>
  <si>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</si>
  <si>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</si>
  <si>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</si>
  <si>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</si>
  <si>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</si>
  <si>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</si>
  <si>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</si>
  <si>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</si>
  <si>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</si>
  <si>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</si>
  <si>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</si>
  <si>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</si>
  <si>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</si>
  <si>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</si>
  <si>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</si>
  <si>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</si>
  <si>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</si>
  <si>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</si>
  <si>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</si>
  <si>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</si>
  <si>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</si>
  <si>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</si>
  <si>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</si>
  <si>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</si>
  <si>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</si>
  <si>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</si>
  <si>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</si>
  <si>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</si>
  <si>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</si>
  <si>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</si>
  <si>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</si>
  <si>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</si>
  <si>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</si>
  <si>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</si>
  <si>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</si>
  <si>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</si>
  <si>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</si>
  <si>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</si>
  <si>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</si>
  <si>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</si>
  <si>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</si>
  <si>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</si>
  <si>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</si>
  <si>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</si>
  <si>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</si>
  <si>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</si>
  <si>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</si>
  <si>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</si>
  <si>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</si>
  <si>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</si>
  <si>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</si>
  <si>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</si>
  <si>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</si>
  <si>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</si>
  <si>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</si>
  <si>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</si>
  <si>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</si>
  <si>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</si>
  <si>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</si>
  <si>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</si>
  <si>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</si>
  <si>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</si>
  <si>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</si>
  <si>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</si>
  <si>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</si>
  <si>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</si>
  <si>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</si>
  <si>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</si>
  <si>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</si>
  <si>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</si>
  <si>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</si>
  <si>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</si>
  <si>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</si>
  <si>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</si>
  <si>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</si>
  <si>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</si>
  <si>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</si>
  <si>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</si>
  <si>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</si>
  <si>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</si>
  <si>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</si>
  <si>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</si>
  <si>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</si>
  <si>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</si>
  <si>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</si>
  <si>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</si>
  <si>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</si>
  <si>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</si>
  <si>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</si>
  <si>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</si>
  <si>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</si>
  <si>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</si>
  <si>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</si>
  <si>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</si>
  <si>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</si>
  <si>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</si>
  <si>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</si>
  <si>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</si>
  <si>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</si>
  <si>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</si>
  <si>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</si>
  <si>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</si>
  <si>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</si>
  <si>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</si>
  <si>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</si>
  <si>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</si>
  <si>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</si>
  <si>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</si>
  <si>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</si>
  <si>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</si>
  <si>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</si>
  <si>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</si>
  <si>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</si>
  <si>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</si>
  <si>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</si>
  <si>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</si>
  <si>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</si>
  <si>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</si>
  <si>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</si>
  <si>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</si>
  <si>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</si>
  <si>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</si>
  <si>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</si>
  <si>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</si>
  <si>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</si>
  <si>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</si>
  <si>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</si>
  <si>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</si>
  <si>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</si>
  <si>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</si>
  <si>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</si>
  <si>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</si>
  <si>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</si>
  <si>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</si>
  <si>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</si>
  <si>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</si>
  <si>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</si>
  <si>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</si>
  <si>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</si>
  <si>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</si>
  <si>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</si>
  <si>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</si>
  <si>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</si>
  <si>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</si>
  <si>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</si>
  <si>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</si>
  <si>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</si>
  <si>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</si>
  <si>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</si>
  <si>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</si>
  <si>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</si>
  <si>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</si>
  <si>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</si>
  <si>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</si>
  <si>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</si>
  <si>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</si>
  <si>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</si>
  <si>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</si>
  <si>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</si>
  <si>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</si>
  <si>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</si>
  <si>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</si>
  <si>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</si>
  <si>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</si>
  <si>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</si>
  <si>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</si>
  <si>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</si>
  <si>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</si>
  <si>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</si>
  <si>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</si>
  <si>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</si>
  <si>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</si>
  <si>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</si>
  <si>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</si>
  <si>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</si>
  <si>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</si>
  <si>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</si>
  <si>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</si>
  <si>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</si>
  <si>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</si>
  <si>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</si>
  <si>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</si>
  <si>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</si>
  <si>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</si>
  <si>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</si>
  <si>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</si>
  <si>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</si>
  <si>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</si>
  <si>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</si>
  <si>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</si>
  <si>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</si>
  <si>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</si>
  <si>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</si>
  <si>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</si>
  <si>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</si>
  <si>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</si>
  <si>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</si>
  <si>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</si>
  <si>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</si>
  <si>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</si>
  <si>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</si>
  <si>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</si>
  <si>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</si>
  <si>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</si>
  <si>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</si>
  <si>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</si>
  <si>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</si>
  <si>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</si>
  <si>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</si>
  <si>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</si>
  <si>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</si>
  <si>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</si>
  <si>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</si>
  <si>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</si>
  <si>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</si>
  <si>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</si>
  <si>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</si>
  <si>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</si>
  <si>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</si>
  <si>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</si>
  <si>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</si>
  <si>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</si>
  <si>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</si>
  <si>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</si>
  <si>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</si>
  <si>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</si>
  <si>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</si>
  <si>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</si>
  <si>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</si>
  <si>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</si>
  <si>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</si>
  <si>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</si>
  <si>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</si>
  <si>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</si>
  <si>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</si>
  <si>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</si>
  <si>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</si>
  <si>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</si>
  <si>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</si>
  <si>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</si>
  <si>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</si>
  <si>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</si>
  <si>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</si>
  <si>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</si>
  <si>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</si>
  <si>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</si>
  <si>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</si>
  <si>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</si>
  <si>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</si>
  <si>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</si>
  <si>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</si>
  <si>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</si>
  <si>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</si>
  <si>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</si>
  <si>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</si>
  <si>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</si>
  <si>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</si>
  <si>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</si>
  <si>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</si>
  <si>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</si>
  <si>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</si>
  <si>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</si>
  <si>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</si>
  <si>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</si>
  <si>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</si>
  <si>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</si>
  <si>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</si>
  <si>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</si>
  <si>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</si>
  <si>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</si>
  <si>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</si>
  <si>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</si>
  <si>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</si>
  <si>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</si>
  <si>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</si>
  <si>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</si>
  <si>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</si>
  <si>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</si>
  <si>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</si>
  <si>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</si>
  <si>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</si>
  <si>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</si>
  <si>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</si>
  <si>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</si>
  <si>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</si>
  <si>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</si>
  <si>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</si>
  <si>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</si>
  <si>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</si>
  <si>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</si>
  <si>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</si>
  <si>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</si>
  <si>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</si>
  <si>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</si>
  <si>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</si>
  <si>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</si>
  <si>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</si>
  <si>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</si>
  <si>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</si>
  <si>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</si>
  <si>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</si>
  <si>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</si>
  <si>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</si>
  <si>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</si>
  <si>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</si>
  <si>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</si>
  <si>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</si>
  <si>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</si>
  <si>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</si>
  <si>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</si>
  <si>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</si>
  <si>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</si>
  <si>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</si>
  <si>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</si>
  <si>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</si>
  <si>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</si>
  <si>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</si>
  <si>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</si>
  <si>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</si>
  <si>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</si>
  <si>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</si>
  <si>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</si>
  <si>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</si>
  <si>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</si>
  <si>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</si>
  <si>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</si>
  <si>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</si>
  <si>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</si>
  <si>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</si>
  <si>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</si>
  <si>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</si>
  <si>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</si>
  <si>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</si>
  <si>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</si>
  <si>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</si>
  <si>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</si>
  <si>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</si>
  <si>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</si>
  <si>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</si>
  <si>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</si>
  <si>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</si>
  <si>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</si>
  <si>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</si>
  <si>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</si>
  <si>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</si>
  <si>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</si>
  <si>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</si>
  <si>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</si>
  <si>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</si>
  <si>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</si>
  <si>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</si>
  <si>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</si>
  <si>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</si>
  <si>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</si>
  <si>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</si>
  <si>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</si>
  <si>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</si>
  <si>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</si>
  <si>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</si>
  <si>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</si>
  <si>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</si>
  <si>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</si>
  <si>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</si>
  <si>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</si>
  <si>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</si>
  <si>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</si>
  <si>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</si>
  <si>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</si>
  <si>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</si>
  <si>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</si>
  <si>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</si>
  <si>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</si>
  <si>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</si>
  <si>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</si>
  <si>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</si>
  <si>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</si>
  <si>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</si>
  <si>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</si>
  <si>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</si>
  <si>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</si>
  <si>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</si>
  <si>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</si>
  <si>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</si>
  <si>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</si>
  <si>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</si>
  <si>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</si>
  <si>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</si>
  <si>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</si>
  <si>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</si>
  <si>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</si>
  <si>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</si>
  <si>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</si>
  <si>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</si>
  <si>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</si>
  <si>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</si>
  <si>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</si>
  <si>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</si>
  <si>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</si>
  <si>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</si>
  <si>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</si>
  <si>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</si>
  <si>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</si>
  <si>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</si>
  <si>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</si>
  <si>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</si>
  <si>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</si>
  <si>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</si>
  <si>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</si>
  <si>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</si>
  <si>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</si>
  <si>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</si>
  <si>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</si>
  <si>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</si>
  <si>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</si>
  <si>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</si>
  <si>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</si>
  <si>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</si>
  <si>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</si>
  <si>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</si>
  <si>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</si>
  <si>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</si>
  <si>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</si>
  <si>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</si>
  <si>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</si>
  <si>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</si>
  <si>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</si>
  <si>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</si>
  <si>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</si>
  <si>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</si>
  <si>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</si>
  <si>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</si>
  <si>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</si>
  <si>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</si>
  <si>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</si>
  <si>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</si>
  <si>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</si>
  <si>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</si>
  <si>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</si>
  <si>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</si>
  <si>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</si>
  <si>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</si>
  <si>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</si>
  <si>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</si>
  <si>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</si>
  <si>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</si>
  <si>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</si>
  <si>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</si>
  <si>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</si>
  <si>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</si>
  <si>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</si>
  <si>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</si>
  <si>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</si>
  <si>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</si>
  <si>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</si>
  <si>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</si>
  <si>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</si>
  <si>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</si>
  <si>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</si>
  <si>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</si>
  <si>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</si>
  <si>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</si>
  <si>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</si>
  <si>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</si>
  <si>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</si>
  <si>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</si>
  <si>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</si>
  <si>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</si>
  <si>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</si>
  <si>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</si>
  <si>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</si>
  <si>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</si>
  <si>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</si>
  <si>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</si>
  <si>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</si>
  <si>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</si>
  <si>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</si>
  <si>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</si>
  <si>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</si>
  <si>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</si>
  <si>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</si>
  <si>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</si>
  <si>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</si>
  <si>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</si>
  <si>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</si>
  <si>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</si>
  <si>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</si>
  <si>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</si>
  <si>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</si>
  <si>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</si>
  <si>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</si>
  <si>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</si>
  <si>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</si>
  <si>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</si>
  <si>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</si>
  <si>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</si>
  <si>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</si>
  <si>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</si>
  <si>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</si>
  <si>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</si>
  <si>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</si>
  <si>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</si>
  <si>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</si>
  <si>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</si>
  <si>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</si>
  <si>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</si>
  <si>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</si>
  <si>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</si>
  <si>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</si>
  <si>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</si>
  <si>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</si>
  <si>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</si>
  <si>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</si>
  <si>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</si>
  <si>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</si>
  <si>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</si>
  <si>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</si>
  <si>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</si>
  <si>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</si>
  <si>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</si>
  <si>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</si>
  <si>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</si>
  <si>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</si>
  <si>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</si>
  <si>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</si>
  <si>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</si>
  <si>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</si>
  <si>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</si>
  <si>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</si>
  <si>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</si>
  <si>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</si>
  <si>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</si>
  <si>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</si>
  <si>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</si>
  <si>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</si>
  <si>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</si>
  <si>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</si>
  <si>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</si>
  <si>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</si>
  <si>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</si>
  <si>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</si>
  <si>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</si>
  <si>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</si>
  <si>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</si>
  <si>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</si>
  <si>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</si>
  <si>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</si>
  <si>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</si>
  <si>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</si>
  <si>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</si>
  <si>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</si>
  <si>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</si>
  <si>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</si>
  <si>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</si>
  <si>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</si>
  <si>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</si>
  <si>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</si>
  <si>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</si>
  <si>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</si>
  <si>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</si>
  <si>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</si>
  <si>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</si>
  <si>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</si>
  <si>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</si>
  <si>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</si>
  <si>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</si>
  <si>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</si>
  <si>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</si>
  <si>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</si>
  <si>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</si>
  <si>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</si>
  <si>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</si>
  <si>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</si>
  <si>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</si>
  <si>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</si>
  <si>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</si>
  <si>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</si>
  <si>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</si>
  <si>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</si>
  <si>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</si>
  <si>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</si>
  <si>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</si>
  <si>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</si>
  <si>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</si>
  <si>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</si>
  <si>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</si>
  <si>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</si>
  <si>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</si>
  <si>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</si>
  <si>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</si>
  <si>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</si>
  <si>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</si>
  <si>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</si>
  <si>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</si>
  <si>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</si>
  <si>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</si>
  <si>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</si>
  <si>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</si>
  <si>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</si>
  <si>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</si>
  <si>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</si>
  <si>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</si>
  <si>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</si>
  <si>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</si>
  <si>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</si>
  <si>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</si>
  <si>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</si>
  <si>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</si>
  <si>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</si>
  <si>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</si>
  <si>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</si>
  <si>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</si>
  <si>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</si>
  <si>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</si>
  <si>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</si>
  <si>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</si>
  <si>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</si>
  <si>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</si>
  <si>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</si>
  <si>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</si>
  <si>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</si>
  <si>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</si>
  <si>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</si>
  <si>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</si>
  <si>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</si>
  <si>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</si>
  <si>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</si>
  <si>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</si>
  <si>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</si>
  <si>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</si>
  <si>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</si>
  <si>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</si>
  <si>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</si>
  <si>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</si>
  <si>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</si>
  <si>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</si>
  <si>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</si>
  <si>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</si>
  <si>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</si>
  <si>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</si>
  <si>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</si>
  <si>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</si>
  <si>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</si>
  <si>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</si>
  <si>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</si>
  <si>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</si>
  <si>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</si>
  <si>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</si>
  <si>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</si>
  <si>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</si>
  <si>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</si>
  <si>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</si>
  <si>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</si>
  <si>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</si>
  <si>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</si>
  <si>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</si>
  <si>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</si>
  <si>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</si>
  <si>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</si>
  <si>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</si>
  <si>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</si>
  <si>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</si>
  <si>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</si>
  <si>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</si>
  <si>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</si>
  <si>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</si>
  <si>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</si>
  <si>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</si>
  <si>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</si>
  <si>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</si>
  <si>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</si>
  <si>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</si>
  <si>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</si>
  <si>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</si>
  <si>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</si>
  <si>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</si>
  <si>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</si>
  <si>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</si>
  <si>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</si>
  <si>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</si>
  <si>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</si>
  <si>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</si>
  <si>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</si>
  <si>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</si>
  <si>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</si>
  <si>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</si>
  <si>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</si>
  <si>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</si>
  <si>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</si>
  <si>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</si>
  <si>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</si>
  <si>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</si>
  <si>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</si>
  <si>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</si>
  <si>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</si>
  <si>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</si>
  <si>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</si>
  <si>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</si>
  <si>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</si>
  <si>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</si>
  <si>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</si>
  <si>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</si>
  <si>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</si>
  <si>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</si>
  <si>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</si>
  <si>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</si>
  <si>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</si>
  <si>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</si>
  <si>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</si>
  <si>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</si>
  <si>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</si>
  <si>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</si>
  <si>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</si>
  <si>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</si>
  <si>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</si>
  <si>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</si>
  <si>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</si>
  <si>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</si>
  <si>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</si>
  <si>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</si>
  <si>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</si>
  <si>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</si>
  <si>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</si>
  <si>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</si>
  <si>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</si>
  <si>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</si>
  <si>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</si>
  <si>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</si>
  <si>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</si>
  <si>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</si>
  <si>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</si>
  <si>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</si>
  <si>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</si>
  <si>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</si>
  <si>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</si>
  <si>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</si>
  <si>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</si>
  <si>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</si>
  <si>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</si>
  <si>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</si>
  <si>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</si>
  <si>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</si>
  <si>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</si>
  <si>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</si>
  <si>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</si>
  <si>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</si>
  <si>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</si>
  <si>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</si>
  <si>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</si>
  <si>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</si>
  <si>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</si>
  <si>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</si>
  <si>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</si>
  <si>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</si>
  <si>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</si>
  <si>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</si>
  <si>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</si>
  <si>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</si>
  <si>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</si>
  <si>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</si>
  <si>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</si>
  <si>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</si>
  <si>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</si>
  <si>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</si>
  <si>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</si>
  <si>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</si>
  <si>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</si>
  <si>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</si>
  <si>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</si>
  <si>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</si>
  <si>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</si>
  <si>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</si>
  <si>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</si>
  <si>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</si>
  <si>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</si>
  <si>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</si>
  <si>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</si>
  <si>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</si>
  <si>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</si>
  <si>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</si>
  <si>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</si>
  <si>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</si>
  <si>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</si>
  <si>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</si>
  <si>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</si>
  <si>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</si>
  <si>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</si>
  <si>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</si>
  <si>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</si>
  <si>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</si>
  <si>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</si>
  <si>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</si>
  <si>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</si>
  <si>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</si>
  <si>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</si>
  <si>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</si>
  <si>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</si>
  <si>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</si>
  <si>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</si>
  <si>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</si>
  <si>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</si>
  <si>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</si>
  <si>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</si>
  <si>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</si>
  <si>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</si>
  <si>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</si>
  <si>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</si>
  <si>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</si>
  <si>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</si>
  <si>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</si>
  <si>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</si>
  <si>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</si>
  <si>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</si>
  <si>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</si>
  <si>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</si>
  <si>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</si>
  <si>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</si>
  <si>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</si>
  <si>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</si>
  <si>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</si>
  <si>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</si>
  <si>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</si>
  <si>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</si>
  <si>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</si>
  <si>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</si>
  <si>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</si>
  <si>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</si>
  <si>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</si>
  <si>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</si>
  <si>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</si>
  <si>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</si>
  <si>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</si>
  <si>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</si>
  <si>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</si>
  <si>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</si>
  <si>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</si>
  <si>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</si>
  <si>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</si>
  <si>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</si>
  <si>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</si>
  <si>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</si>
  <si>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</si>
  <si>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</si>
  <si>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</si>
  <si>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</si>
  <si>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</si>
  <si>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</si>
  <si>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</si>
  <si>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</si>
  <si>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</si>
  <si>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</si>
  <si>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</si>
  <si>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</si>
  <si>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</si>
  <si>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</si>
  <si>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</si>
  <si>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</si>
  <si>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</si>
  <si>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</si>
  <si>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</si>
  <si>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</si>
  <si>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</si>
  <si>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</si>
  <si>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</si>
  <si>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</si>
  <si>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</si>
  <si>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</si>
  <si>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</si>
  <si>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</si>
  <si>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</si>
  <si>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</si>
  <si>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</si>
  <si>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</si>
  <si>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</si>
  <si>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</si>
  <si>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</si>
  <si>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</si>
  <si>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</si>
  <si>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</si>
  <si>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</si>
  <si>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</si>
  <si>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</si>
  <si>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</si>
  <si>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</si>
  <si>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</si>
  <si>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</si>
  <si>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</si>
  <si>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</si>
  <si>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</si>
  <si>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</si>
  <si>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</si>
  <si>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</si>
  <si>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</si>
  <si>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</si>
  <si>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</si>
  <si>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</si>
  <si>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</si>
  <si>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</si>
  <si>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</si>
  <si>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</si>
  <si>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</si>
  <si>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</si>
  <si>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</si>
  <si>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</si>
  <si>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</si>
  <si>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</si>
  <si>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</si>
  <si>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</si>
  <si>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</si>
  <si>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</si>
  <si>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</si>
  <si>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</si>
  <si>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</si>
  <si>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</si>
  <si>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</si>
  <si>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</si>
  <si>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</si>
  <si>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</si>
  <si>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</si>
  <si>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</si>
  <si>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</si>
  <si>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</si>
  <si>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</si>
  <si>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</si>
  <si>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</si>
  <si>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</si>
  <si>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</si>
  <si>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</si>
  <si>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</si>
  <si>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</si>
  <si>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</si>
  <si>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</si>
  <si>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</si>
  <si>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</si>
  <si>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</si>
  <si>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</si>
  <si>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</si>
  <si>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</si>
  <si>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</si>
  <si>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</si>
  <si>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</si>
  <si>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</si>
  <si>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</si>
  <si>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</si>
  <si>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</si>
  <si>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</si>
  <si>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</si>
  <si>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</si>
  <si>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</si>
  <si>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</si>
  <si>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</si>
  <si>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</si>
  <si>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</si>
  <si>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</si>
  <si>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</si>
  <si>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</si>
  <si>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</si>
  <si>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</si>
  <si>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</si>
  <si>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</si>
  <si>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</si>
  <si>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</si>
  <si>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</si>
  <si>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</si>
  <si>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</si>
  <si>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</si>
  <si>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</si>
  <si>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</si>
  <si>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</si>
  <si>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</si>
  <si>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</si>
  <si>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</si>
  <si>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</si>
  <si>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</si>
  <si>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</si>
  <si>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</si>
  <si>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</si>
  <si>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</si>
  <si>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</si>
  <si>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</si>
  <si>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</si>
  <si>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</si>
  <si>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</si>
  <si>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</si>
  <si>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</si>
  <si>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</si>
  <si>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</si>
  <si>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</si>
  <si>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</si>
  <si>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</si>
  <si>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</si>
  <si>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</si>
  <si>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</si>
  <si>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</si>
  <si>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</si>
  <si>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</si>
  <si>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</si>
  <si>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</si>
  <si>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</si>
  <si>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</si>
  <si>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</si>
  <si>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</si>
  <si>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</si>
  <si>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</si>
  <si>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</si>
  <si>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</si>
  <si>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</si>
  <si>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</si>
  <si>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</si>
  <si>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</si>
  <si>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</si>
  <si>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</si>
  <si>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</si>
  <si>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</si>
  <si>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</si>
  <si>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</si>
  <si>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</si>
  <si>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</si>
  <si>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</si>
  <si>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</si>
  <si>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</si>
  <si>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</si>
  <si>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</si>
  <si>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</si>
  <si>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</si>
  <si>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</si>
  <si>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</si>
  <si>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</si>
  <si>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</si>
  <si>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</si>
  <si>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</si>
  <si>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</si>
  <si>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</si>
  <si>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</si>
  <si>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</si>
  <si>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</si>
  <si>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</si>
  <si>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</si>
  <si>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</si>
  <si>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</si>
  <si>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</si>
  <si>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</si>
  <si>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</si>
  <si>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</si>
  <si>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</si>
  <si>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</si>
  <si>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</si>
  <si>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</si>
  <si>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</si>
  <si>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</si>
  <si>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</si>
  <si>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</si>
  <si>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</si>
  <si>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</si>
  <si>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</si>
  <si>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</si>
  <si>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</si>
  <si>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</si>
  <si>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</si>
  <si>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</si>
  <si>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</si>
  <si>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</si>
  <si>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</si>
  <si>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</si>
  <si>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</si>
  <si>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</si>
  <si>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</si>
  <si>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</si>
  <si>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</si>
  <si>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</si>
  <si>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</si>
  <si>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</si>
  <si>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</si>
  <si>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</si>
  <si>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</si>
  <si>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</si>
  <si>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</si>
  <si>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</si>
  <si>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</si>
  <si>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</si>
  <si>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</si>
  <si>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</si>
  <si>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</si>
  <si>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</si>
  <si>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</si>
  <si>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</si>
  <si>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</si>
  <si>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</si>
  <si>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</si>
  <si>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</si>
  <si>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</si>
  <si>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</si>
  <si>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</si>
  <si>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</si>
  <si>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</si>
  <si>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</si>
  <si>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</si>
  <si>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</si>
  <si>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</si>
  <si>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</si>
  <si>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</si>
  <si>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</si>
  <si>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</si>
  <si>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</si>
  <si>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</si>
  <si>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</si>
  <si>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</si>
  <si>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</si>
  <si>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</si>
  <si>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</si>
  <si>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</si>
  <si>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</si>
  <si>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</si>
  <si>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</si>
  <si>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</si>
  <si>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</si>
  <si>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</si>
  <si>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</si>
  <si>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</si>
  <si>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</si>
  <si>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</si>
  <si>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</si>
  <si>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</si>
  <si>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</si>
  <si>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</si>
  <si>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</si>
  <si>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</si>
  <si>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</si>
  <si>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</si>
  <si>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</si>
  <si>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</si>
  <si>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</si>
  <si>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</si>
  <si>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</si>
  <si>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</si>
  <si>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</si>
  <si>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</si>
  <si>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</si>
  <si>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</si>
  <si>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</si>
  <si>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</si>
  <si>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</si>
  <si>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</si>
  <si>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</si>
  <si>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</si>
  <si>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</si>
  <si>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</si>
  <si>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</si>
  <si>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</si>
  <si>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</si>
  <si>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</si>
  <si>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</si>
  <si>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</si>
  <si>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</si>
  <si>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</si>
  <si>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</si>
  <si>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</si>
  <si>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</si>
  <si>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</si>
  <si>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</si>
  <si>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</si>
  <si>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</si>
  <si>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</si>
  <si>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</si>
  <si>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</si>
  <si>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</si>
  <si>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</si>
  <si>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</si>
  <si>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</si>
  <si>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</si>
  <si>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</si>
  <si>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</si>
  <si>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</si>
  <si>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</si>
  <si>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</si>
  <si>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</si>
  <si>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</si>
  <si>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</si>
  <si>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</si>
  <si>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</si>
  <si>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</si>
  <si>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</si>
  <si>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</si>
  <si>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</si>
  <si>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</si>
  <si>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</si>
  <si>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</si>
  <si>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</si>
  <si>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</si>
  <si>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</si>
  <si>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</si>
  <si>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</si>
  <si>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</si>
  <si>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</si>
  <si>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</si>
  <si>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</si>
  <si>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</si>
  <si>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</si>
  <si>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</si>
  <si>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</si>
  <si>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</si>
  <si>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</si>
  <si>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</si>
  <si>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</si>
  <si>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</si>
  <si>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</si>
  <si>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</si>
  <si>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</si>
  <si>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</si>
  <si>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</si>
  <si>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</si>
  <si>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</si>
  <si>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</si>
  <si>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</si>
  <si>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</si>
  <si>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</si>
  <si>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</si>
  <si>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</si>
  <si>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</si>
  <si>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</si>
  <si>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</si>
  <si>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</si>
  <si>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</si>
  <si>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</si>
  <si>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</si>
  <si>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</si>
  <si>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</si>
  <si>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</si>
  <si>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</si>
  <si>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</si>
  <si>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</si>
  <si>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</si>
  <si>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</si>
  <si>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</si>
  <si>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</si>
  <si>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</si>
  <si>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</si>
  <si>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</si>
  <si>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</si>
  <si>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</si>
  <si>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</si>
  <si>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</si>
  <si>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</si>
  <si>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</si>
  <si>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</si>
  <si>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</si>
  <si>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</si>
  <si>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</si>
  <si>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</si>
  <si>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</si>
  <si>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</si>
  <si>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</si>
  <si>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</si>
  <si>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</si>
  <si>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</si>
  <si>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</si>
  <si>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</si>
  <si>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</si>
  <si>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</si>
  <si>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</si>
  <si>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</si>
  <si>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</si>
  <si>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</si>
  <si>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</si>
  <si>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</si>
  <si>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</si>
  <si>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</si>
  <si>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</si>
  <si>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</si>
  <si>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</si>
  <si>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</si>
  <si>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</si>
  <si>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</si>
  <si>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</si>
  <si>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</si>
  <si>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</si>
  <si>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</si>
  <si>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</si>
  <si>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</si>
  <si>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</si>
  <si>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</si>
  <si>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</si>
  <si>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</si>
  <si>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</si>
  <si>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</si>
  <si>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</si>
  <si>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</si>
  <si>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</si>
  <si>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</si>
  <si>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</si>
  <si>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</si>
  <si>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</si>
  <si>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</si>
  <si>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</si>
  <si>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</si>
  <si>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</si>
  <si>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</si>
  <si>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</si>
  <si>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</si>
  <si>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</si>
  <si>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</si>
  <si>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</si>
  <si>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</si>
  <si>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</si>
  <si>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</si>
  <si>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</si>
  <si>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</si>
  <si>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</si>
  <si>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</si>
  <si>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</si>
  <si>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</si>
  <si>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</si>
  <si>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</si>
  <si>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</si>
  <si>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</si>
  <si>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</si>
  <si>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</si>
  <si>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</si>
  <si>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</si>
  <si>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</si>
  <si>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</si>
  <si>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</si>
  <si>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</si>
  <si>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</si>
  <si>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</si>
  <si>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</si>
  <si>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</si>
  <si>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</si>
  <si>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</si>
  <si>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</si>
  <si>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</si>
  <si>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</si>
  <si>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</si>
  <si>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</si>
  <si>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</si>
  <si>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</si>
  <si>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</si>
  <si>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</si>
  <si>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</si>
  <si>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</si>
  <si>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</si>
  <si>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</si>
  <si>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</si>
  <si>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</si>
  <si>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</si>
  <si>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</si>
  <si>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</si>
  <si>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</si>
  <si>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</si>
  <si>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</si>
  <si>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</si>
  <si>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</si>
  <si>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</si>
  <si>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</si>
  <si>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</si>
  <si>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</si>
  <si>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</si>
  <si>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</si>
  <si>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</si>
  <si>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</si>
  <si>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</si>
  <si>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</si>
  <si>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</si>
  <si>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</si>
  <si>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</si>
  <si>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</si>
  <si>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</si>
  <si>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</si>
  <si>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</si>
  <si>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</si>
  <si>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</si>
  <si>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</si>
  <si>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</si>
  <si>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</si>
  <si>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</si>
  <si>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</si>
  <si>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</si>
  <si>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</si>
  <si>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</si>
  <si>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</si>
  <si>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</si>
  <si>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</si>
  <si>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</si>
  <si>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</si>
  <si>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</si>
  <si>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</si>
  <si>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</si>
  <si>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</si>
  <si>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</si>
  <si>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</si>
  <si>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</si>
  <si>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</si>
  <si>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</si>
  <si>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</si>
  <si>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</si>
  <si>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</si>
  <si>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</si>
  <si>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</si>
  <si>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</si>
  <si>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</si>
  <si>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</si>
  <si>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</si>
  <si>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</si>
  <si>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</si>
  <si>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</si>
  <si>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</si>
  <si>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</si>
  <si>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</si>
  <si>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</si>
  <si>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</si>
  <si>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</si>
  <si>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</si>
  <si>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</si>
  <si>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</si>
  <si>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</si>
  <si>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</si>
  <si>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</si>
  <si>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</si>
  <si>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</si>
  <si>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</si>
  <si>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</si>
  <si>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</si>
  <si>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</si>
  <si>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</si>
  <si>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</si>
  <si>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</si>
  <si>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</si>
  <si>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</si>
  <si>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</si>
  <si>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</si>
  <si>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</si>
  <si>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</si>
  <si>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</si>
  <si>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</si>
  <si>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</si>
  <si>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</si>
  <si>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</si>
  <si>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</si>
  <si>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</si>
  <si>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</si>
  <si>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</si>
  <si>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</si>
  <si>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</si>
  <si>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</si>
  <si>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</si>
  <si>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</si>
  <si>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</si>
  <si>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</si>
  <si>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</si>
  <si>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</si>
  <si>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</si>
  <si>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</si>
  <si>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</si>
  <si>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</si>
  <si>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</si>
  <si>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</si>
  <si>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</si>
  <si>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</si>
  <si>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</si>
  <si>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</si>
  <si>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</si>
  <si>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</si>
  <si>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</si>
  <si>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</si>
  <si>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</si>
  <si>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</si>
  <si>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</si>
  <si>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</si>
  <si>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</si>
  <si>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</si>
  <si>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</si>
  <si>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</si>
  <si>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</si>
  <si>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</si>
  <si>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</si>
  <si>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</si>
  <si>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</si>
  <si>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</si>
  <si>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</si>
  <si>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</si>
  <si>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</si>
  <si>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</si>
  <si>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</si>
  <si>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</si>
  <si>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</si>
  <si>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</si>
  <si>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</si>
  <si>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</si>
  <si>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</si>
  <si>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</si>
  <si>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</si>
  <si>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</si>
  <si>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</si>
  <si>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</si>
  <si>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</si>
  <si>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</si>
  <si>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</si>
  <si>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</si>
  <si>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</si>
  <si>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</si>
  <si>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</si>
  <si>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</si>
  <si>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</si>
  <si>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</si>
  <si>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</si>
  <si>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</si>
  <si>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</si>
  <si>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</si>
  <si>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</si>
  <si>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</si>
  <si>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</si>
  <si>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</si>
  <si>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</si>
  <si>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</si>
  <si>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</si>
  <si>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</si>
  <si>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</si>
  <si>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</si>
  <si>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</si>
  <si>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</si>
  <si>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</si>
  <si>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</si>
  <si>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</si>
  <si>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</si>
  <si>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</si>
  <si>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</si>
  <si>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</si>
  <si>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</si>
  <si>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</si>
  <si>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</si>
  <si>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</si>
  <si>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</si>
  <si>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</si>
  <si>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</si>
  <si>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</si>
  <si>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</si>
  <si>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</si>
  <si>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</si>
  <si>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</si>
  <si>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</si>
  <si>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</si>
  <si>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</si>
  <si>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</si>
  <si>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</si>
  <si>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</si>
  <si>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</si>
  <si>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</si>
  <si>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</si>
  <si>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</si>
  <si>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</si>
  <si>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</si>
  <si>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</si>
  <si>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</si>
  <si>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</si>
  <si>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</si>
  <si>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</si>
  <si>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</si>
  <si>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</si>
  <si>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</si>
  <si>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</si>
  <si>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</si>
  <si>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</si>
  <si>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</si>
  <si>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</si>
  <si>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</si>
  <si>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</si>
  <si>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</si>
  <si>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</si>
  <si>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</si>
  <si>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</si>
  <si>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</si>
  <si>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</si>
  <si>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</si>
  <si>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</si>
  <si>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</si>
  <si>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</si>
  <si>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</si>
  <si>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</si>
  <si>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</si>
  <si>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</si>
  <si>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</si>
  <si>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</si>
  <si>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</si>
  <si>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</si>
  <si>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</si>
  <si>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</si>
  <si>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</si>
  <si>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</si>
  <si>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</si>
  <si>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</si>
  <si>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</si>
  <si>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</si>
  <si>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</si>
  <si>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</si>
  <si>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</si>
  <si>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</si>
  <si>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</si>
  <si>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</si>
  <si>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</si>
  <si>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</si>
  <si>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</si>
  <si>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</si>
  <si>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</si>
  <si>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</si>
  <si>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</si>
  <si>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</si>
  <si>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</si>
  <si>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</si>
  <si>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</si>
  <si>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</si>
  <si>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</si>
  <si>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</si>
  <si>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</si>
  <si>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</si>
  <si>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</si>
  <si>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</si>
  <si>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</si>
  <si>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</si>
  <si>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</si>
  <si>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</si>
  <si>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</si>
  <si>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</si>
  <si>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</si>
  <si>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</si>
  <si>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</si>
  <si>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</si>
  <si>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</si>
  <si>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</si>
  <si>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</si>
  <si>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</si>
  <si>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</si>
  <si>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</si>
  <si>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</si>
  <si>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</si>
  <si>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</si>
  <si>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</si>
  <si>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</si>
  <si>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</si>
  <si>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</si>
  <si>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</si>
  <si>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</si>
  <si>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</si>
  <si>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</si>
  <si>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</si>
  <si>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</si>
  <si>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</si>
  <si>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</si>
  <si>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</si>
  <si>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</si>
  <si>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</si>
  <si>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</si>
  <si>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</si>
  <si>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</si>
  <si>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</si>
  <si>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</si>
  <si>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</si>
  <si>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</si>
  <si>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</si>
  <si>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</si>
  <si>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</si>
  <si>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</si>
  <si>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</si>
  <si>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</si>
  <si>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</si>
  <si>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</si>
  <si>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</si>
  <si>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</si>
  <si>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</si>
  <si>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</si>
  <si>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</si>
  <si>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</si>
  <si>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</si>
  <si>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</si>
  <si>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</si>
  <si>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</si>
  <si>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</si>
  <si>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</si>
  <si>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</si>
  <si>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</si>
  <si>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</si>
  <si>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</si>
  <si>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</si>
  <si>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</si>
  <si>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</si>
  <si>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</si>
  <si>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</si>
  <si>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</si>
  <si>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</si>
  <si>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</si>
  <si>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</si>
  <si>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</si>
  <si>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</si>
  <si>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</si>
  <si>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</si>
  <si>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</si>
  <si>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</si>
  <si>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</si>
  <si>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</si>
  <si>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</si>
  <si>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</si>
  <si>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</si>
  <si>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</si>
  <si>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</si>
  <si>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</si>
  <si>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</si>
  <si>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</si>
  <si>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</si>
  <si>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</si>
  <si>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</si>
  <si>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</si>
  <si>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</si>
  <si>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</si>
  <si>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</si>
  <si>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</si>
  <si>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</si>
  <si>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</si>
  <si>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</si>
  <si>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</si>
  <si>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</si>
  <si>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</si>
  <si>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</si>
  <si>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</si>
  <si>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</si>
  <si>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</si>
  <si>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</si>
  <si>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</si>
  <si>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</si>
  <si>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</si>
  <si>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</si>
  <si>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</si>
  <si>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</si>
  <si>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</si>
  <si>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</si>
  <si>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</si>
  <si>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</si>
  <si>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</si>
  <si>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</si>
  <si>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</si>
  <si>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</si>
  <si>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</si>
  <si>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</si>
  <si>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</si>
  <si>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</si>
  <si>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</si>
  <si>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</si>
  <si>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</si>
  <si>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</si>
  <si>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</si>
  <si>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</si>
  <si>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</si>
  <si>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</si>
  <si>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</si>
  <si>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</si>
  <si>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</si>
  <si>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</si>
  <si>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</si>
  <si>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</si>
  <si>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</si>
  <si>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</si>
  <si>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</si>
  <si>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</si>
  <si>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</si>
  <si>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</si>
  <si>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</si>
  <si>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</si>
  <si>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</si>
  <si>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</si>
  <si>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</si>
  <si>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</si>
  <si>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</si>
  <si>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</si>
  <si>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</si>
  <si>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</si>
  <si>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</si>
  <si>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</si>
  <si>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</si>
  <si>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</si>
  <si>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</si>
  <si>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</si>
  <si>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</si>
  <si>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</si>
  <si>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</si>
  <si>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</si>
  <si>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</si>
  <si>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</si>
  <si>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</si>
  <si>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</si>
  <si>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</si>
  <si>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</si>
  <si>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</si>
  <si>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</si>
  <si>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</si>
  <si>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</si>
  <si>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</si>
  <si>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</si>
  <si>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</si>
  <si>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</si>
  <si>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</si>
  <si>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</si>
  <si>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</si>
  <si>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</si>
  <si>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</si>
  <si>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</si>
  <si>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</si>
  <si>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</si>
  <si>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</si>
  <si>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</si>
  <si>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</si>
  <si>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</si>
  <si>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</si>
  <si>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</si>
  <si>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</si>
  <si>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</si>
  <si>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</si>
  <si>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</si>
  <si>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</si>
  <si>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</si>
  <si>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</si>
  <si>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</si>
  <si>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</si>
  <si>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</si>
  <si>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</si>
  <si>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</si>
  <si>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</si>
  <si>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</si>
  <si>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</si>
  <si>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</si>
  <si>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</si>
  <si>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</si>
  <si>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</si>
  <si>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</si>
  <si>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</si>
  <si>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</si>
  <si>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</si>
  <si>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</si>
  <si>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</si>
  <si>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</si>
  <si>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</si>
  <si>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</si>
  <si>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</si>
  <si>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</si>
  <si>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</si>
  <si>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</si>
  <si>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</si>
  <si>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</si>
  <si>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</si>
  <si>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</si>
  <si>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</si>
  <si>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</si>
  <si>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</si>
  <si>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</si>
  <si>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</si>
  <si>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</si>
  <si>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</si>
  <si>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</si>
  <si>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</si>
  <si>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</si>
  <si>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</si>
  <si>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</si>
  <si>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</si>
  <si>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</si>
  <si>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</si>
  <si>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</si>
  <si>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</si>
  <si>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</si>
  <si>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</si>
  <si>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</si>
  <si>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</si>
  <si>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</si>
  <si>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</si>
  <si>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</si>
  <si>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</si>
  <si>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</si>
  <si>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</si>
  <si>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</si>
  <si>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</si>
  <si>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</si>
  <si>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</si>
  <si>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</si>
  <si>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</si>
  <si>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</si>
  <si>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</si>
  <si>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</si>
  <si>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</si>
  <si>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</si>
  <si>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</si>
  <si>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</si>
  <si>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</si>
  <si>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</si>
  <si>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</si>
  <si>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</si>
  <si>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</si>
  <si>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</si>
  <si>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</si>
  <si>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</si>
  <si>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</si>
  <si>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</si>
  <si>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</si>
  <si>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</si>
  <si>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</si>
  <si>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</si>
  <si>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</si>
  <si>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</si>
  <si>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</si>
  <si>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</si>
  <si>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</si>
  <si>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</si>
  <si>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</si>
  <si>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</si>
  <si>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</si>
  <si>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</si>
  <si>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</si>
  <si>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</si>
  <si>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</si>
  <si>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</si>
  <si>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</si>
  <si>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</si>
  <si>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</si>
  <si>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</si>
  <si>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</si>
  <si>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</si>
  <si>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</si>
  <si>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</si>
  <si>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</si>
  <si>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</si>
  <si>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</si>
  <si>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</si>
  <si>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</si>
  <si>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</si>
  <si>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</si>
  <si>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</si>
  <si>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</si>
  <si>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</si>
  <si>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</si>
  <si>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</si>
  <si>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</si>
  <si>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</si>
  <si>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</si>
  <si>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</si>
  <si>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</si>
  <si>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</si>
  <si>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</si>
  <si>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</si>
  <si>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</si>
  <si>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</si>
  <si>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</si>
  <si>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</si>
  <si>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</si>
  <si>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</si>
  <si>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</si>
  <si>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</si>
  <si>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</si>
  <si>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</si>
  <si>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</si>
  <si>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</si>
  <si>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</si>
  <si>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</si>
  <si>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</si>
  <si>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</si>
  <si>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</si>
  <si>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</si>
  <si>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</si>
  <si>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</si>
  <si>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</si>
  <si>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</si>
  <si>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</si>
  <si>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</si>
  <si>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</si>
  <si>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</si>
  <si>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</si>
  <si>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</si>
  <si>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</si>
  <si>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</si>
  <si>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</si>
  <si>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</si>
  <si>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</si>
  <si>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</si>
  <si>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</si>
  <si>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</si>
  <si>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</si>
  <si>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</si>
  <si>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</si>
  <si>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</si>
  <si>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</si>
  <si>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</si>
  <si>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</si>
  <si>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</si>
  <si>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</si>
  <si>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</si>
  <si>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</si>
  <si>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</si>
  <si>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</si>
  <si>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</si>
  <si>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</si>
  <si>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</si>
  <si>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</si>
  <si>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</si>
  <si>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</si>
  <si>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</si>
  <si>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</si>
  <si>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</si>
  <si>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</si>
  <si>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</si>
  <si>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</si>
  <si>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</si>
  <si>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</si>
  <si>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</si>
  <si>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</si>
  <si>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</si>
  <si>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</si>
  <si>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</si>
  <si>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</si>
  <si>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</si>
  <si>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</si>
  <si>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</si>
  <si>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</si>
  <si>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</si>
  <si>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</si>
  <si>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</si>
  <si>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</si>
  <si>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</si>
  <si>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</si>
  <si>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</si>
  <si>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</si>
  <si>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</si>
  <si>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</si>
  <si>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</si>
  <si>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</si>
  <si>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</si>
  <si>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</si>
  <si>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</si>
  <si>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</si>
  <si>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</si>
  <si>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</si>
  <si>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</si>
  <si>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</si>
  <si>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</si>
  <si>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</si>
  <si>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</si>
  <si>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</si>
  <si>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</si>
  <si>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</si>
  <si>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</si>
  <si>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</si>
  <si>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</si>
  <si>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</si>
  <si>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</si>
  <si>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</si>
  <si>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</si>
  <si>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</si>
  <si>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</si>
  <si>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</si>
  <si>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</si>
  <si>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</si>
  <si>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</si>
  <si>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</si>
  <si>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</si>
  <si>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</si>
  <si>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</si>
  <si>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</si>
  <si>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</si>
  <si>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</si>
  <si>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</si>
  <si>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</si>
  <si>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</si>
  <si>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</si>
  <si>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</si>
  <si>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</si>
  <si>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</si>
  <si>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</si>
  <si>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</si>
  <si>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</si>
  <si>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</si>
  <si>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</si>
  <si>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</si>
  <si>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</si>
  <si>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</si>
  <si>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</si>
  <si>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</si>
  <si>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</si>
  <si>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</si>
  <si>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</si>
  <si>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</si>
  <si>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</si>
  <si>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</si>
  <si>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</si>
  <si>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</si>
  <si>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</si>
  <si>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</si>
  <si>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</si>
  <si>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</si>
  <si>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</si>
  <si>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</si>
  <si>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</si>
  <si>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</si>
  <si>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</si>
  <si>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</si>
  <si>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</si>
  <si>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</si>
  <si>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</si>
  <si>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</si>
  <si>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</si>
  <si>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</si>
  <si>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</si>
  <si>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</si>
  <si>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</si>
  <si>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</si>
  <si>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</si>
  <si>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</si>
  <si>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</si>
  <si>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</si>
  <si>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</si>
  <si>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</si>
  <si>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</si>
  <si>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</si>
  <si>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</si>
  <si>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</si>
  <si>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</si>
  <si>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</si>
  <si>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</si>
  <si>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</si>
  <si>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</si>
  <si>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</si>
  <si>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</si>
  <si>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</si>
  <si>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</si>
  <si>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</si>
  <si>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</si>
  <si>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</si>
  <si>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</si>
  <si>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</si>
  <si>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</si>
  <si>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</si>
  <si>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</si>
  <si>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</si>
  <si>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AGOSTO 2025</t>
  </si>
  <si>
    <t>Fecha de corte: agosto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</si>
</sst>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abSelected="1" topLeftCell="A66" zoomScaleNormal="100" zoomScaleSheetLayoutView="40" zoomScalePageLayoutView="80" workbookViewId="0">
      <pane xSplit="15" ySplit="91" topLeftCell="P157" activePane="bottomRight" state="frozen"/>
      <selection activeCell="A66" sqref="A66"/>
      <selection pane="topRight" activeCell="P66" sqref="P66"/>
      <selection pane="bottomLeft" activeCell="A157" sqref="A157"/>
      <selection pane="bottomRight" activeCell="D71" sqref="D7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AGOSTO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7621596.4500000002</v>
      </c>
      <c r="AH9" s="53">
        <f>+AF9+AG9</f>
        <v>7621596.4500000002</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27577637.549999997</v>
      </c>
      <c r="AW9" s="58">
        <f>+AU9+AV9</f>
        <v>62776871.547599994</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17157448.739999998</v>
      </c>
      <c r="AW28" s="61">
        <f t="shared" si="7"/>
        <v>51506682.739999995</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17157448.739999998</v>
      </c>
      <c r="AW29" s="61">
        <f t="shared" si="7"/>
        <v>51506682.739999995</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7621596.4500000002</v>
      </c>
      <c r="AH31" s="61">
        <f t="shared" si="2"/>
        <v>7621596.4500000002</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0</v>
      </c>
      <c r="AW31" s="61">
        <f t="shared" si="7"/>
        <v>0</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7621596.4500000002</v>
      </c>
      <c r="AH76" s="53">
        <f>+AF76+AG76</f>
        <v>7621596.4500000002</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27577637.549999997</v>
      </c>
      <c r="AW76" s="58">
        <f>+AU76+AV76</f>
        <v>62776871.547599994</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7621596.4500000002</v>
      </c>
      <c r="AH908" s="113">
        <f t="shared" si="528"/>
        <v>7621596.4500000002</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17157448.739999998</v>
      </c>
      <c r="AW908" s="113">
        <f t="shared" si="533"/>
        <v>51506682.739999995</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7621596.4500000002</v>
      </c>
      <c r="AH909" s="124">
        <f t="shared" si="528"/>
        <v>7621596.4500000002</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17157448.739999998</v>
      </c>
      <c r="AW909" s="124">
        <f t="shared" si="533"/>
        <v>51506682.739999995</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7621596.4500000002</v>
      </c>
      <c r="AH1532" s="136">
        <f t="shared" si="750"/>
        <v>7621596.4500000002</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0</v>
      </c>
      <c r="AW1532" s="136">
        <f t="shared" si="755"/>
        <v>0</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7621596.4500000002</v>
      </c>
      <c r="AH1533" s="147">
        <f t="shared" si="750"/>
        <v>7621596.4500000002</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0</v>
      </c>
      <c r="AW1533" s="147">
        <f t="shared" si="755"/>
        <v>0</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7621596.4500000002</v>
      </c>
      <c r="AH1534" s="158">
        <f t="shared" si="750"/>
        <v>7621596.4500000002</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0</v>
      </c>
      <c r="AW1534" s="158">
        <f t="shared" si="755"/>
        <v>0</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7621596.4500000002</v>
      </c>
      <c r="AH1535" s="169">
        <f t="shared" si="750"/>
        <v>7621596.4500000002</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0</v>
      </c>
      <c r="AW1535" s="169">
        <f t="shared" si="755"/>
        <v>0</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7621596.4500000002</v>
      </c>
      <c r="AH1551" s="181">
        <f t="shared" si="809"/>
        <v>7621596.4500000002</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0</v>
      </c>
      <c r="AW1551" s="181">
        <f t="shared" si="814"/>
        <v>0</v>
      </c>
      <c r="AX1551" s="183">
        <f t="shared" si="806"/>
        <v>1</v>
      </c>
      <c r="AY1551" s="183">
        <f t="shared" si="806"/>
        <v>0</v>
      </c>
      <c r="AZ1551" s="183">
        <v>1</v>
      </c>
      <c r="BA1551" s="183">
        <v>0</v>
      </c>
      <c r="BB1551" s="183"/>
      <c r="BC1551" s="183"/>
      <c r="BD1551" s="183">
        <f t="shared" si="807"/>
        <v>0</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AGOSTO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row>
    <row r="3588" spans="1:20"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row>
  </sheetData>
  <sheetProtection selectLockedCells="1" autoFilter="0"/>
  <mergeCells count="33">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P66" sqref="P66"/>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35199234</v>
      </c>
      <c r="E9" s="488"/>
      <c r="F9" s="269"/>
      <c r="G9" s="269"/>
      <c r="H9" s="269"/>
      <c r="I9" s="269"/>
      <c r="J9" s="269"/>
      <c r="K9" s="485" t="s">
        <v>1970</v>
      </c>
      <c r="L9" s="486"/>
      <c r="M9" s="487">
        <f>+L43</f>
        <v>35199234</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236948.22</v>
      </c>
      <c r="E12" s="488"/>
      <c r="F12" s="269"/>
      <c r="G12" s="269"/>
      <c r="H12" s="269"/>
      <c r="I12" s="269"/>
      <c r="J12" s="269"/>
      <c r="K12" s="501" t="s">
        <v>1971</v>
      </c>
      <c r="L12" s="502"/>
      <c r="M12" s="487">
        <f>+P43+P75+P106+P137+P168+P199</f>
        <v>1396.65</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236948.22</v>
      </c>
      <c r="E14" s="495"/>
      <c r="F14" s="269"/>
      <c r="G14" s="269"/>
      <c r="H14" s="269"/>
      <c r="I14" s="269"/>
      <c r="J14" s="269"/>
      <c r="K14" s="495">
        <f>+'AVANCE RENDIMIENTOS FINANCIEROS'!P76</f>
        <v>0</v>
      </c>
      <c r="L14" s="495"/>
      <c r="M14" s="495">
        <f>+M12-K14</f>
        <v>1396.65</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42601.54</v>
      </c>
      <c r="F43" s="313">
        <f t="shared" ref="F43:G43" si="2">SUM(F27:F42)</f>
        <v>0</v>
      </c>
      <c r="G43" s="313">
        <f t="shared" si="2"/>
        <v>42601.54</v>
      </c>
      <c r="K43" s="312" t="s">
        <v>2006</v>
      </c>
      <c r="L43" s="313">
        <f>SUM(L27:L42)</f>
        <v>35199234</v>
      </c>
      <c r="M43" s="314"/>
      <c r="N43" s="313">
        <f>SUM(N27:N42)</f>
        <v>1396.65</v>
      </c>
      <c r="O43" s="313">
        <f t="shared" ref="O43:P43" si="3">SUM(O27:O42)</f>
        <v>0</v>
      </c>
      <c r="P43" s="313">
        <f t="shared" si="3"/>
        <v>1396.65</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194346.68</v>
      </c>
      <c r="F75" s="313">
        <f t="shared" ref="F75:G75" si="6">SUM(F59:F74)</f>
        <v>0</v>
      </c>
      <c r="G75" s="313">
        <f t="shared" si="6"/>
        <v>194346.68</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2025-09-11T00:48:50Z</dcterms:modified>
</cp:coreProperties>
</file>