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10. INFORME SEPTIEMBRE 2024\DOCUMENTACIÓN FOFISP SEP 2024\"/>
    </mc:Choice>
  </mc:AlternateContent>
  <bookViews>
    <workbookView xWindow="28680" yWindow="-120" windowWidth="29040" windowHeight="15720"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Z351" i="1" s="1"/>
  <c r="Y352" i="1"/>
  <c r="Y351" i="1" s="1"/>
  <c r="X352" i="1"/>
  <c r="W352" i="1"/>
  <c r="W351" i="1" s="1"/>
  <c r="V352" i="1"/>
  <c r="V351" i="1" s="1"/>
  <c r="U352" i="1"/>
  <c r="U351" i="1" s="1"/>
  <c r="T352" i="1"/>
  <c r="T351" i="1" s="1"/>
  <c r="O352" i="1"/>
  <c r="N352" i="1"/>
  <c r="N351" i="1" s="1"/>
  <c r="AK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O13"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U312" i="1"/>
  <c r="U311" i="1" s="1"/>
  <c r="T312" i="1"/>
  <c r="T311" i="1" s="1"/>
  <c r="O312" i="1"/>
  <c r="O311" i="1" s="1"/>
  <c r="N312" i="1"/>
  <c r="AR311" i="1"/>
  <c r="V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M230" i="1" s="1"/>
  <c r="AI231" i="1"/>
  <c r="AI230" i="1" s="1"/>
  <c r="AH231" i="1"/>
  <c r="AH230" i="1" s="1"/>
  <c r="AF231" i="1"/>
  <c r="AF230" i="1" s="1"/>
  <c r="AE231" i="1"/>
  <c r="AA231" i="1"/>
  <c r="Z231" i="1"/>
  <c r="Z230" i="1" s="1"/>
  <c r="Y231" i="1"/>
  <c r="Y230" i="1" s="1"/>
  <c r="X231" i="1"/>
  <c r="X230" i="1" s="1"/>
  <c r="W231" i="1"/>
  <c r="W230" i="1" s="1"/>
  <c r="V231" i="1"/>
  <c r="V230" i="1" s="1"/>
  <c r="U231" i="1"/>
  <c r="U230" i="1" s="1"/>
  <c r="T231" i="1"/>
  <c r="T230" i="1" s="1"/>
  <c r="O231" i="1"/>
  <c r="O230" i="1" s="1"/>
  <c r="N231" i="1"/>
  <c r="N230" i="1" s="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Q32" i="1"/>
  <c r="AO32" i="1"/>
  <c r="AN32" i="1"/>
  <c r="AL32" i="1"/>
  <c r="AK32" i="1"/>
  <c r="AI32" i="1"/>
  <c r="AI31" i="1" s="1"/>
  <c r="AI30" i="1" s="1"/>
  <c r="AH32" i="1"/>
  <c r="AF32" i="1"/>
  <c r="AE32" i="1"/>
  <c r="AA32" i="1"/>
  <c r="Z32" i="1"/>
  <c r="Y32" i="1"/>
  <c r="X32" i="1"/>
  <c r="W32" i="1"/>
  <c r="W31" i="1" s="1"/>
  <c r="W30" i="1" s="1"/>
  <c r="V32" i="1"/>
  <c r="U32" i="1"/>
  <c r="U31" i="1" s="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AV282" i="1" l="1"/>
  <c r="AV241" i="1"/>
  <c r="AD343" i="1"/>
  <c r="G137" i="3"/>
  <c r="P43" i="3"/>
  <c r="AV47" i="1"/>
  <c r="U30" i="1"/>
  <c r="AR30" i="1"/>
  <c r="AR29" i="1" s="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Z29"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T309" i="1"/>
  <c r="AG362" i="1"/>
  <c r="AB128" i="1"/>
  <c r="AD128" i="1" s="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P329" i="1"/>
  <c r="AN328" i="1"/>
  <c r="AS363"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N219" i="1" l="1"/>
  <c r="O28" i="1"/>
  <c r="AD217" i="1"/>
  <c r="AP368" i="1"/>
  <c r="AR28" i="1"/>
  <c r="AR27" i="1" s="1"/>
  <c r="T28" i="1"/>
  <c r="T27" i="1" s="1"/>
  <c r="T26" i="1" s="1"/>
  <c r="T25" i="1" s="1"/>
  <c r="AV313" i="1"/>
  <c r="Z28" i="1"/>
  <c r="Z27" i="1" s="1"/>
  <c r="Z26" i="1" s="1"/>
  <c r="Z25" i="1" s="1"/>
  <c r="AE367" i="1"/>
  <c r="M12" i="3"/>
  <c r="F27" i="6" s="1"/>
  <c r="V29" i="1"/>
  <c r="D12" i="3"/>
  <c r="E27" i="6" s="1"/>
  <c r="N319" i="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H366" i="1"/>
  <c r="AJ366" i="1" s="1"/>
  <c r="AF219" i="1"/>
  <c r="AF28" i="1" s="1"/>
  <c r="AC31" i="1"/>
  <c r="AC30" i="1" s="1"/>
  <c r="AC29" i="1" s="1"/>
  <c r="AU339" i="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11" i="1"/>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P219" i="1"/>
  <c r="V28" i="1"/>
  <c r="V27" i="1" s="1"/>
  <c r="V26" i="1" s="1"/>
  <c r="V25" i="1" s="1"/>
  <c r="AT161" i="1"/>
  <c r="AM368" i="1"/>
  <c r="AK367" i="1"/>
  <c r="AP318" i="1"/>
  <c r="AP13" i="1" s="1"/>
  <c r="J14" i="6" s="1"/>
  <c r="AG219" i="1" l="1"/>
  <c r="AC28"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L10" i="1" l="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<sst xmlns="http://schemas.openxmlformats.org/spreadsheetml/2006/main" count="3448" uniqueCount="534">
  <si>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</si>
  <si>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</si>
  <si>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</si>
  <si>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</si>
  <si>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</si>
  <si>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</si>
  <si>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</si>
  <si>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</si>
  <si>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</si>
  <si>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</si>
  <si>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</si>
  <si>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</si>
  <si>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</si>
  <si>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</si>
  <si>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</si>
  <si>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</si>
  <si>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</si>
  <si>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</si>
  <si>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</si>
  <si>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</si>
  <si>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</si>
  <si>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</si>
  <si>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</si>
  <si>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</si>
  <si>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</si>
  <si>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</si>
  <si>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</si>
  <si>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</si>
  <si>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</si>
  <si>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</si>
  <si>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</si>
  <si>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</si>
  <si>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</si>
  <si>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</si>
  <si>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</si>
  <si>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</si>
  <si>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</si>
  <si>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</si>
  <si>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</si>
  <si>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</si>
  <si>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</si>
  <si>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</si>
  <si>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</si>
  <si>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</si>
  <si>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</si>
  <si>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</si>
  <si>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</si>
  <si>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</si>
  <si>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</si>
  <si>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</si>
  <si>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</si>
  <si>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</si>
  <si>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</si>
  <si>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</si>
  <si>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</si>
  <si>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</si>
  <si>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</si>
  <si>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</si>
  <si>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</si>
  <si>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</si>
  <si>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</si>
  <si>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</si>
  <si>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</si>
  <si>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</si>
  <si>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</si>
  <si>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</si>
  <si>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</si>
  <si>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</si>
  <si>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</si>
  <si>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</si>
  <si>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</si>
  <si>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</si>
  <si>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</si>
  <si>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</si>
  <si>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</si>
  <si>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</si>
  <si>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</si>
  <si>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</si>
  <si>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</si>
  <si>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</si>
  <si>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</si>
  <si>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</si>
  <si>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</si>
  <si>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</si>
  <si>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</si>
  <si>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</si>
  <si>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</si>
  <si>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</si>
  <si>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</si>
  <si>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</si>
  <si>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</si>
  <si>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</si>
  <si>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</si>
  <si>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</si>
  <si>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</si>
  <si>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</si>
  <si>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</si>
  <si>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</si>
  <si>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</si>
  <si>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</si>
  <si>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</si>
  <si>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</si>
  <si>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</si>
  <si>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</si>
  <si>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</si>
  <si>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</si>
  <si>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</si>
  <si>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</si>
  <si>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</si>
  <si>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</si>
  <si>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</si>
  <si>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</si>
  <si>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</si>
  <si>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</si>
  <si>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</si>
  <si>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</si>
  <si>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</si>
  <si>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</si>
  <si>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</si>
  <si>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</si>
  <si>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</si>
  <si>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</si>
  <si>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</si>
  <si>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</si>
  <si>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</si>
  <si>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</si>
  <si>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</si>
  <si>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</si>
  <si>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</si>
  <si>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</si>
  <si>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</si>
  <si>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</si>
  <si>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</si>
  <si>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</si>
  <si>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</si>
  <si>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</si>
  <si>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</si>
  <si>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</si>
  <si>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</si>
  <si>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</si>
  <si>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</si>
  <si>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</si>
  <si>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</si>
  <si>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</si>
  <si>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</si>
  <si>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</si>
  <si>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</si>
  <si>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</si>
  <si>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</si>
  <si>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</si>
  <si>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</si>
  <si>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</si>
  <si>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</si>
  <si>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</si>
  <si>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</si>
  <si>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</si>
  <si>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</si>
  <si>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</si>
  <si>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</si>
  <si>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</si>
  <si>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</si>
  <si>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</si>
  <si>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</si>
  <si>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</si>
  <si>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</si>
  <si>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</si>
  <si>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</si>
  <si>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</si>
  <si>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</si>
  <si>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</si>
  <si>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</si>
  <si>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</si>
  <si>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</si>
  <si>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</si>
  <si>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</si>
  <si>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</si>
  <si>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</si>
  <si>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</si>
  <si>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</si>
  <si>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</si>
  <si>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</si>
  <si>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</si>
  <si>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</si>
  <si>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</si>
  <si>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</si>
  <si>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</si>
  <si>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</si>
  <si>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</si>
  <si>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</si>
  <si>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</si>
  <si>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</si>
  <si>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</si>
  <si>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</si>
  <si>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</si>
  <si>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</si>
  <si>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</si>
  <si>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</si>
  <si>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</si>
  <si>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</si>
  <si>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</si>
  <si>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</si>
  <si>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</si>
  <si>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</si>
  <si>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</si>
  <si>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</si>
  <si>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</si>
  <si>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</si>
  <si>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</si>
  <si>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</si>
  <si>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</si>
  <si>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</si>
  <si>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</si>
  <si>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</si>
  <si>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</si>
  <si>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</si>
  <si>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</si>
  <si>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</si>
  <si>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</si>
  <si>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</si>
  <si>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</si>
  <si>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</si>
  <si>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</si>
  <si>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</si>
  <si>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</si>
  <si>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</si>
  <si>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</si>
  <si>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</si>
  <si>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</si>
  <si>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</si>
  <si>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</si>
  <si>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</si>
  <si>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</si>
  <si>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</si>
  <si>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</si>
  <si>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</si>
  <si>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</si>
  <si>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</si>
  <si>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</si>
  <si>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</si>
  <si>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</si>
  <si>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</si>
  <si>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</si>
  <si>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</si>
  <si>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</si>
  <si>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</si>
  <si>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</si>
  <si>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</si>
  <si>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</si>
  <si>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</si>
  <si>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</si>
  <si>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</si>
  <si>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</si>
  <si>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</si>
  <si>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</si>
  <si>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</si>
  <si>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</si>
  <si>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</si>
  <si>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</si>
  <si>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</si>
  <si>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</si>
  <si>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</si>
  <si>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</si>
  <si>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</si>
  <si>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</si>
  <si>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</si>
  <si>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</si>
  <si>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</si>
  <si>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</si>
  <si>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</si>
  <si>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</si>
  <si>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</si>
  <si>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</si>
  <si>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</si>
  <si>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</si>
  <si>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</si>
  <si>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</si>
  <si>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</si>
  <si>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</si>
  <si>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</si>
  <si>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</si>
  <si>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</si>
  <si>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</si>
  <si>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</si>
  <si>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</si>
  <si>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</si>
  <si>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</si>
  <si>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</si>
  <si>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</si>
  <si>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</si>
  <si>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</si>
  <si>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</si>
  <si>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</si>
  <si>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</si>
  <si>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</si>
  <si>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</si>
  <si>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</si>
  <si>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</si>
  <si>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</si>
  <si>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</si>
  <si>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</si>
  <si>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</si>
  <si>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</si>
  <si>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</si>
  <si>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</si>
  <si>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</si>
  <si>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</si>
  <si>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</si>
  <si>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</si>
  <si>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</si>
  <si>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</si>
  <si>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</si>
  <si>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</si>
  <si>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</si>
  <si>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</si>
  <si>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</si>
  <si>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</si>
  <si>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</si>
  <si>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</si>
  <si>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</si>
  <si>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</si>
  <si>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</si>
  <si>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</si>
  <si>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</si>
  <si>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</si>
  <si>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</si>
  <si>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</si>
  <si>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</si>
  <si>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</si>
  <si>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</si>
  <si>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</si>
  <si>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</si>
  <si>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</si>
  <si>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</si>
  <si>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</si>
  <si>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</si>
  <si>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</si>
  <si>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</si>
  <si>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</si>
  <si>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</si>
  <si>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</si>
  <si>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</si>
  <si>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</si>
  <si>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</si>
  <si>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</si>
  <si>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</si>
  <si>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</si>
  <si>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</si>
  <si>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</si>
  <si>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</si>
  <si>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</si>
  <si>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</si>
  <si>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</si>
  <si>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</si>
  <si>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</si>
  <si>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</si>
  <si>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</si>
  <si>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</si>
  <si>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</si>
  <si>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</si>
  <si>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</si>
  <si>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</si>
  <si>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</si>
  <si>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</si>
  <si>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</si>
  <si>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</si>
  <si>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</si>
  <si>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</si>
  <si>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</si>
  <si>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</si>
  <si>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</si>
  <si>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</si>
  <si>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</si>
  <si>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</si>
  <si>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</si>
  <si>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</si>
  <si>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</si>
  <si>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</si>
  <si>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</si>
  <si>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</si>
  <si>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</si>
  <si>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</si>
  <si>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</si>
  <si>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</si>
  <si>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</si>
  <si>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</si>
  <si>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</si>
  <si>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</si>
  <si>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</si>
  <si>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</si>
  <si>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</si>
  <si>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</si>
  <si>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</si>
  <si>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</si>
  <si>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</si>
  <si>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</si>
  <si>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</si>
  <si>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</si>
  <si>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</si>
  <si>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</si>
  <si>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</si>
  <si>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</si>
  <si>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</si>
  <si>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</si>
  <si>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</si>
  <si>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</si>
  <si>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</si>
  <si>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</si>
  <si>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</si>
  <si>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</si>
  <si>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</si>
  <si>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</si>
  <si>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</si>
  <si>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</si>
  <si>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</si>
  <si>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</si>
  <si>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</si>
  <si>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</si>
  <si>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</si>
  <si>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</si>
  <si>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</si>
  <si>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</si>
  <si>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</si>
  <si>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</si>
  <si>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</si>
  <si>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</si>
  <si>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</si>
  <si>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</si>
  <si>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</si>
  <si>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</si>
  <si>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</si>
  <si>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</si>
  <si>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</si>
  <si>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</si>
  <si>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</si>
  <si>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</si>
  <si>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</si>
  <si>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</si>
  <si>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</si>
  <si>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</si>
  <si>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</si>
  <si>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</si>
  <si>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</si>
  <si>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</si>
  <si>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</si>
  <si>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</si>
  <si>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</si>
  <si>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</si>
  <si>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</si>
  <si>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</si>
  <si>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</si>
  <si>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</si>
  <si>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</si>
  <si>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</si>
  <si>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</si>
  <si>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</si>
  <si>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</si>
  <si>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</si>
  <si>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</si>
  <si>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</si>
  <si>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</si>
  <si>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</si>
  <si>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</si>
  <si>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</si>
  <si>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</si>
  <si>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</si>
  <si>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</si>
  <si>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</si>
  <si>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</si>
  <si>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</si>
  <si>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</si>
  <si>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</si>
  <si>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</si>
  <si>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</si>
  <si>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</si>
  <si>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</si>
  <si>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</si>
  <si>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</si>
  <si>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</si>
  <si>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</si>
  <si>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</si>
  <si>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</si>
  <si>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</si>
  <si>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</si>
  <si>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</si>
  <si>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</si>
  <si>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</si>
  <si>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</si>
  <si>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</si>
  <si>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</si>
  <si>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</si>
  <si>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</si>
  <si>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</si>
  <si>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</si>
  <si>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</si>
  <si>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</si>
  <si>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</si>
  <si>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</si>
  <si>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</si>
  <si>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</si>
  <si>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</si>
  <si>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</si>
  <si>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</si>
  <si>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</si>
  <si>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</si>
  <si>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</si>
  <si>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</si>
  <si>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</si>
  <si>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</si>
  <si>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</si>
  <si>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</si>
  <si>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</si>
  <si>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</si>
  <si>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</si>
  <si>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</si>
  <si>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</si>
  <si>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</si>
  <si>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</si>
  <si>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</si>
  <si>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</si>
  <si>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</si>
  <si>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</si>
  <si>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</si>
  <si>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</si>
  <si>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</si>
  <si>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</si>
  <si>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</si>
  <si>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</si>
  <si>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</si>
  <si>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</si>
  <si>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</si>
  <si>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</si>
  <si>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</si>
  <si>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</si>
  <si>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SEPTIEMBRE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</si>
</sst>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Alignment="1">
      <alignment horizontal="center"/>
    </xf>
    <xf numFmtId="0" fontId="79" fillId="0" borderId="0" xfId="0" applyFont="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xmlns=""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xmlns=""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xmlns=""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xmlns=""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xmlns=""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xmlns=""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xmlns=""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xmlns=""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xmlns=""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xmlns=""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xmlns=""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xmlns=""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xmlns=""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xmlns=""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xmlns=""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xmlns=""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xmlns=""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xmlns=""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xmlns=""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xmlns=""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xmlns=""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xmlns=""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xmlns=""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xmlns=""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xmlns=""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xmlns=""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xmlns=""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xmlns=""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xmlns=""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xmlns=""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xmlns=""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xmlns=""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xmlns=""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xmlns=""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xmlns=""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xmlns=""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xmlns=""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xmlns=""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xmlns=""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xmlns=""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xmlns=""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101831</xdr:colOff>
      <xdr:row>10</xdr:row>
      <xdr:rowOff>2078</xdr:rowOff>
    </xdr:from>
    <xdr:to>
      <xdr:col>13</xdr:col>
      <xdr:colOff>12486408</xdr:colOff>
      <xdr:row>44</xdr:row>
      <xdr:rowOff>102101</xdr:rowOff>
    </xdr:to>
    <xdr:pic>
      <xdr:nvPicPr>
        <xdr:cNvPr id="53" name="Imagen 5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8462086" y="1055505"/>
          <a:ext cx="9538432" cy="123845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13456227</xdr:colOff>
          <xdr:row>9</xdr:row>
          <xdr:rowOff>190499</xdr:rowOff>
        </xdr:from>
        <xdr:to>
          <xdr:col>13</xdr:col>
          <xdr:colOff>14825273</xdr:colOff>
          <xdr:row>11</xdr:row>
          <xdr:rowOff>450273</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topLeftCell="A21" zoomScale="40" zoomScaleNormal="40" zoomScaleSheetLayoutView="70" zoomScalePageLayoutView="70" workbookViewId="0">
      <pane ySplit="4" topLeftCell="A25" activePane="bottomLeft" state="frozen"/>
      <selection activeCell="N21" sqref="N21"/>
      <selection pane="bottomLeft" activeCell="H28" sqref="H28"/>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SEPTIEMBRE</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82" t="s">
        <v>3</v>
      </c>
      <c r="C6" s="482" t="s">
        <v>4</v>
      </c>
      <c r="D6" s="476" t="s">
        <v>5</v>
      </c>
      <c r="E6" s="476" t="s">
        <v>6</v>
      </c>
      <c r="F6" s="482" t="s">
        <v>7</v>
      </c>
      <c r="G6" s="482" t="s">
        <v>8</v>
      </c>
      <c r="H6" s="482" t="s">
        <v>9</v>
      </c>
      <c r="I6" s="482" t="s">
        <v>10</v>
      </c>
      <c r="J6" s="482" t="s">
        <v>11</v>
      </c>
      <c r="K6" s="476" t="s">
        <v>12</v>
      </c>
      <c r="L6" s="482" t="s">
        <v>13</v>
      </c>
      <c r="M6" s="485" t="s">
        <v>14</v>
      </c>
      <c r="N6" s="458" t="s">
        <v>15</v>
      </c>
      <c r="O6" s="459"/>
      <c r="P6" s="460"/>
      <c r="Q6" s="8"/>
      <c r="R6" s="8"/>
      <c r="S6" s="8"/>
      <c r="T6" s="8"/>
      <c r="AB6" s="458" t="s">
        <v>16</v>
      </c>
      <c r="AC6" s="459"/>
      <c r="AD6" s="460"/>
      <c r="AE6" s="464" t="s">
        <v>17</v>
      </c>
      <c r="AF6" s="465"/>
      <c r="AG6" s="466"/>
      <c r="AH6" s="416" t="s">
        <v>18</v>
      </c>
      <c r="AI6" s="417"/>
      <c r="AJ6" s="418"/>
      <c r="AK6" s="424" t="s">
        <v>19</v>
      </c>
      <c r="AL6" s="425"/>
      <c r="AM6" s="426"/>
      <c r="AN6" s="430" t="s">
        <v>20</v>
      </c>
      <c r="AO6" s="431"/>
      <c r="AP6" s="432"/>
      <c r="AQ6" s="436" t="s">
        <v>21</v>
      </c>
      <c r="AR6" s="437"/>
      <c r="AS6" s="438"/>
      <c r="AT6" s="442" t="s">
        <v>22</v>
      </c>
      <c r="AU6" s="443"/>
      <c r="AV6" s="444"/>
    </row>
    <row r="7" spans="2:48" ht="69" customHeight="1" thickBot="1">
      <c r="B7" s="483"/>
      <c r="C7" s="482"/>
      <c r="D7" s="477"/>
      <c r="E7" s="477"/>
      <c r="F7" s="482"/>
      <c r="G7" s="482"/>
      <c r="H7" s="482"/>
      <c r="I7" s="482"/>
      <c r="J7" s="482"/>
      <c r="K7" s="477"/>
      <c r="L7" s="483"/>
      <c r="M7" s="485"/>
      <c r="N7" s="461"/>
      <c r="O7" s="462"/>
      <c r="P7" s="463"/>
      <c r="Q7" s="8"/>
      <c r="R7" s="8"/>
      <c r="S7" s="8"/>
      <c r="T7" s="8"/>
      <c r="AB7" s="461"/>
      <c r="AC7" s="462"/>
      <c r="AD7" s="463"/>
      <c r="AE7" s="467"/>
      <c r="AF7" s="468"/>
      <c r="AG7" s="469"/>
      <c r="AH7" s="419"/>
      <c r="AI7" s="420"/>
      <c r="AJ7" s="421"/>
      <c r="AK7" s="427"/>
      <c r="AL7" s="428"/>
      <c r="AM7" s="429"/>
      <c r="AN7" s="433"/>
      <c r="AO7" s="434"/>
      <c r="AP7" s="435"/>
      <c r="AQ7" s="439"/>
      <c r="AR7" s="440"/>
      <c r="AS7" s="441"/>
      <c r="AT7" s="445"/>
      <c r="AU7" s="446"/>
      <c r="AV7" s="447"/>
    </row>
    <row r="8" spans="2:48" ht="90.75" customHeight="1" thickBot="1">
      <c r="B8" s="484"/>
      <c r="C8" s="482"/>
      <c r="D8" s="478"/>
      <c r="E8" s="478"/>
      <c r="F8" s="482"/>
      <c r="G8" s="482"/>
      <c r="H8" s="482"/>
      <c r="I8" s="482"/>
      <c r="J8" s="482"/>
      <c r="K8" s="478"/>
      <c r="L8" s="484"/>
      <c r="M8" s="485"/>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3999875</v>
      </c>
      <c r="AF9" s="25">
        <f t="shared" si="0"/>
        <v>23515050.170000002</v>
      </c>
      <c r="AG9" s="25">
        <f t="shared" si="0"/>
        <v>27514925.170000002</v>
      </c>
      <c r="AH9" s="26">
        <f t="shared" si="0"/>
        <v>3199899.99</v>
      </c>
      <c r="AI9" s="26">
        <f t="shared" si="0"/>
        <v>8799725</v>
      </c>
      <c r="AJ9" s="26">
        <f t="shared" si="0"/>
        <v>11999624.99</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26485416.009999998</v>
      </c>
      <c r="AU9" s="30">
        <f t="shared" si="0"/>
        <v>1370415.8299999998</v>
      </c>
      <c r="AV9" s="30">
        <f t="shared" si="0"/>
        <v>27855831.839999996</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3999875</v>
      </c>
      <c r="AF10" s="33">
        <f t="shared" si="3"/>
        <v>23515050.170000002</v>
      </c>
      <c r="AG10" s="33">
        <f t="shared" si="3"/>
        <v>27514925.170000002</v>
      </c>
      <c r="AH10" s="33">
        <f t="shared" si="3"/>
        <v>3199899.99</v>
      </c>
      <c r="AI10" s="33">
        <f t="shared" si="3"/>
        <v>8799725</v>
      </c>
      <c r="AJ10" s="33">
        <f t="shared" si="3"/>
        <v>11999624.99</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26485416.009999998</v>
      </c>
      <c r="AU10" s="33">
        <f t="shared" si="3"/>
        <v>1370415.8299999998</v>
      </c>
      <c r="AV10" s="33">
        <f t="shared" si="3"/>
        <v>27855831.839999996</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3999875</v>
      </c>
      <c r="AF11" s="36">
        <f t="shared" si="3"/>
        <v>23515050.170000002</v>
      </c>
      <c r="AG11" s="36">
        <f t="shared" si="3"/>
        <v>27514925.170000002</v>
      </c>
      <c r="AH11" s="36">
        <f t="shared" si="3"/>
        <v>3199899.99</v>
      </c>
      <c r="AI11" s="36">
        <f t="shared" si="3"/>
        <v>8799725</v>
      </c>
      <c r="AJ11" s="36">
        <f t="shared" si="3"/>
        <v>11999624.99</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26485416.009999998</v>
      </c>
      <c r="AU11" s="36">
        <f t="shared" si="3"/>
        <v>1370415.8299999998</v>
      </c>
      <c r="AV11" s="36">
        <f t="shared" si="3"/>
        <v>27855831.839999996</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01"/>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76" t="s">
        <v>3</v>
      </c>
      <c r="C22" s="476" t="s">
        <v>4</v>
      </c>
      <c r="D22" s="476" t="s">
        <v>5</v>
      </c>
      <c r="E22" s="476" t="s">
        <v>6</v>
      </c>
      <c r="F22" s="476" t="s">
        <v>7</v>
      </c>
      <c r="G22" s="476" t="s">
        <v>8</v>
      </c>
      <c r="H22" s="476" t="s">
        <v>9</v>
      </c>
      <c r="I22" s="476" t="s">
        <v>10</v>
      </c>
      <c r="J22" s="476" t="s">
        <v>11</v>
      </c>
      <c r="K22" s="476" t="s">
        <v>12</v>
      </c>
      <c r="L22" s="476" t="s">
        <v>13</v>
      </c>
      <c r="M22" s="479" t="s">
        <v>14</v>
      </c>
      <c r="N22" s="458" t="s">
        <v>15</v>
      </c>
      <c r="O22" s="459"/>
      <c r="P22" s="460"/>
      <c r="Q22" s="452" t="s">
        <v>34</v>
      </c>
      <c r="R22" s="449" t="s">
        <v>35</v>
      </c>
      <c r="S22" s="452" t="s">
        <v>36</v>
      </c>
      <c r="T22" s="455" t="s">
        <v>37</v>
      </c>
      <c r="U22" s="456"/>
      <c r="V22" s="456"/>
      <c r="W22" s="456"/>
      <c r="X22" s="456"/>
      <c r="Y22" s="456"/>
      <c r="Z22" s="456"/>
      <c r="AA22" s="457"/>
      <c r="AB22" s="458" t="s">
        <v>16</v>
      </c>
      <c r="AC22" s="459"/>
      <c r="AD22" s="460"/>
      <c r="AE22" s="464" t="s">
        <v>17</v>
      </c>
      <c r="AF22" s="465"/>
      <c r="AG22" s="466"/>
      <c r="AH22" s="416" t="s">
        <v>18</v>
      </c>
      <c r="AI22" s="417"/>
      <c r="AJ22" s="418"/>
      <c r="AK22" s="424" t="s">
        <v>19</v>
      </c>
      <c r="AL22" s="425"/>
      <c r="AM22" s="426"/>
      <c r="AN22" s="430" t="s">
        <v>20</v>
      </c>
      <c r="AO22" s="431"/>
      <c r="AP22" s="432"/>
      <c r="AQ22" s="436" t="s">
        <v>21</v>
      </c>
      <c r="AR22" s="437"/>
      <c r="AS22" s="438"/>
      <c r="AT22" s="442" t="s">
        <v>22</v>
      </c>
      <c r="AU22" s="443"/>
      <c r="AV22" s="444"/>
      <c r="AW22" s="410" t="s">
        <v>38</v>
      </c>
      <c r="AX22" s="448"/>
      <c r="AY22" s="448"/>
      <c r="AZ22" s="448"/>
      <c r="BA22" s="448"/>
      <c r="BB22" s="448"/>
      <c r="BC22" s="448"/>
      <c r="BD22" s="411"/>
    </row>
    <row r="23" spans="1:56" ht="45.6" customHeight="1" thickBot="1">
      <c r="B23" s="477"/>
      <c r="C23" s="477"/>
      <c r="D23" s="477"/>
      <c r="E23" s="477"/>
      <c r="F23" s="477"/>
      <c r="G23" s="477"/>
      <c r="H23" s="477"/>
      <c r="I23" s="477"/>
      <c r="J23" s="477"/>
      <c r="K23" s="477"/>
      <c r="L23" s="477"/>
      <c r="M23" s="480"/>
      <c r="N23" s="461"/>
      <c r="O23" s="462"/>
      <c r="P23" s="463"/>
      <c r="Q23" s="453"/>
      <c r="R23" s="450"/>
      <c r="S23" s="453"/>
      <c r="T23" s="470" t="s">
        <v>39</v>
      </c>
      <c r="U23" s="471"/>
      <c r="V23" s="471"/>
      <c r="W23" s="472"/>
      <c r="X23" s="473" t="s">
        <v>40</v>
      </c>
      <c r="Y23" s="474"/>
      <c r="Z23" s="474"/>
      <c r="AA23" s="475"/>
      <c r="AB23" s="461"/>
      <c r="AC23" s="462"/>
      <c r="AD23" s="463"/>
      <c r="AE23" s="467"/>
      <c r="AF23" s="468"/>
      <c r="AG23" s="469"/>
      <c r="AH23" s="419"/>
      <c r="AI23" s="420"/>
      <c r="AJ23" s="421"/>
      <c r="AK23" s="427"/>
      <c r="AL23" s="428"/>
      <c r="AM23" s="429"/>
      <c r="AN23" s="433"/>
      <c r="AO23" s="434"/>
      <c r="AP23" s="435"/>
      <c r="AQ23" s="439"/>
      <c r="AR23" s="440"/>
      <c r="AS23" s="441"/>
      <c r="AT23" s="445"/>
      <c r="AU23" s="446"/>
      <c r="AV23" s="447"/>
      <c r="AW23" s="410" t="s">
        <v>41</v>
      </c>
      <c r="AX23" s="411"/>
      <c r="AY23" s="412" t="s">
        <v>42</v>
      </c>
      <c r="AZ23" s="413"/>
      <c r="BA23" s="414" t="s">
        <v>43</v>
      </c>
      <c r="BB23" s="415"/>
      <c r="BC23" s="422" t="s">
        <v>44</v>
      </c>
      <c r="BD23" s="423"/>
    </row>
    <row r="24" spans="1:56" ht="107.45" customHeight="1" thickBot="1">
      <c r="B24" s="478"/>
      <c r="C24" s="478"/>
      <c r="D24" s="478"/>
      <c r="E24" s="478"/>
      <c r="F24" s="478"/>
      <c r="G24" s="478"/>
      <c r="H24" s="478"/>
      <c r="I24" s="478"/>
      <c r="J24" s="478"/>
      <c r="K24" s="478"/>
      <c r="L24" s="478"/>
      <c r="M24" s="481"/>
      <c r="N24" s="9" t="s">
        <v>23</v>
      </c>
      <c r="O24" s="9" t="s">
        <v>24</v>
      </c>
      <c r="P24" s="9" t="s">
        <v>25</v>
      </c>
      <c r="Q24" s="454"/>
      <c r="R24" s="451"/>
      <c r="S24" s="454"/>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3999875</v>
      </c>
      <c r="AF25" s="25">
        <f>+AF26</f>
        <v>23515050.170000002</v>
      </c>
      <c r="AG25" s="25">
        <f t="shared" ref="AG25:AG88" si="11">+AE25+AF25</f>
        <v>27514925.170000002</v>
      </c>
      <c r="AH25" s="26">
        <f>+AH26</f>
        <v>3199899.99</v>
      </c>
      <c r="AI25" s="26">
        <f>+AI26</f>
        <v>8799725</v>
      </c>
      <c r="AJ25" s="26">
        <f t="shared" ref="AJ25:AJ88" si="12">+AH25+AI25</f>
        <v>11999624.99</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26485416.009999998</v>
      </c>
      <c r="AU25" s="30">
        <f>+AU26</f>
        <v>1370415.8299999998</v>
      </c>
      <c r="AV25" s="30">
        <f t="shared" ref="AV25:AV88" si="16">+AT25+AU25</f>
        <v>27855831.839999996</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3999875</v>
      </c>
      <c r="AF26" s="68">
        <f>+AF27+AF317</f>
        <v>23515050.170000002</v>
      </c>
      <c r="AG26" s="68">
        <f t="shared" si="11"/>
        <v>27514925.170000002</v>
      </c>
      <c r="AH26" s="68">
        <f>+AH27+AH317</f>
        <v>3199899.99</v>
      </c>
      <c r="AI26" s="68">
        <f>+AI27+AI317</f>
        <v>8799725</v>
      </c>
      <c r="AJ26" s="68">
        <f t="shared" si="12"/>
        <v>11999624.99</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26485416.009999998</v>
      </c>
      <c r="AU26" s="68">
        <f>+AU27+AU317</f>
        <v>1370415.8299999998</v>
      </c>
      <c r="AV26" s="68">
        <f t="shared" si="16"/>
        <v>27855831.839999996</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3999875</v>
      </c>
      <c r="AF27" s="76">
        <f>+AF28</f>
        <v>23515050.170000002</v>
      </c>
      <c r="AG27" s="76">
        <f t="shared" si="11"/>
        <v>27514925.170000002</v>
      </c>
      <c r="AH27" s="76">
        <f>+AH28</f>
        <v>3199899.99</v>
      </c>
      <c r="AI27" s="76">
        <f>+AI28</f>
        <v>8799725</v>
      </c>
      <c r="AJ27" s="76">
        <f t="shared" si="12"/>
        <v>11999624.99</v>
      </c>
      <c r="AK27" s="76">
        <f>+AK28</f>
        <v>0</v>
      </c>
      <c r="AL27" s="76">
        <f>+AL28</f>
        <v>0</v>
      </c>
      <c r="AM27" s="76">
        <f t="shared" si="13"/>
        <v>0</v>
      </c>
      <c r="AN27" s="76">
        <f>+AN28</f>
        <v>0</v>
      </c>
      <c r="AO27" s="76">
        <f>+AO28</f>
        <v>0</v>
      </c>
      <c r="AP27" s="76">
        <f t="shared" si="14"/>
        <v>0</v>
      </c>
      <c r="AQ27" s="76">
        <f>+AQ28</f>
        <v>0</v>
      </c>
      <c r="AR27" s="76">
        <f>+AR28</f>
        <v>0</v>
      </c>
      <c r="AS27" s="76">
        <f t="shared" si="15"/>
        <v>0</v>
      </c>
      <c r="AT27" s="76">
        <f>+AT28</f>
        <v>26485416.009999998</v>
      </c>
      <c r="AU27" s="76">
        <f>+AU28</f>
        <v>1370415.8299999998</v>
      </c>
      <c r="AV27" s="76">
        <f t="shared" si="16"/>
        <v>27855831.839999996</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3999875</v>
      </c>
      <c r="AF28" s="85">
        <f>+AF29+AF215+AF219</f>
        <v>23515050.170000002</v>
      </c>
      <c r="AG28" s="85">
        <f t="shared" si="11"/>
        <v>27514925.170000002</v>
      </c>
      <c r="AH28" s="85">
        <f>+AH29+AH215+AH219</f>
        <v>3199899.99</v>
      </c>
      <c r="AI28" s="85">
        <f>+AI29+AI215+AI219</f>
        <v>8799725</v>
      </c>
      <c r="AJ28" s="85">
        <f t="shared" si="12"/>
        <v>11999624.99</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26485416.009999998</v>
      </c>
      <c r="AU28" s="85">
        <f>+AU29+AU215+AU219</f>
        <v>1370415.8299999998</v>
      </c>
      <c r="AV28" s="85">
        <f t="shared" si="16"/>
        <v>27855831.839999996</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3999875</v>
      </c>
      <c r="AF219" s="92">
        <f>AF220+AF224+AF230+AF311+AF308+AF314</f>
        <v>23515050.170000002</v>
      </c>
      <c r="AG219" s="92">
        <f t="shared" si="81"/>
        <v>27514925.170000002</v>
      </c>
      <c r="AH219" s="92">
        <f>AH220+AH224+AH230+AH311+AH308+AH314</f>
        <v>3199899.99</v>
      </c>
      <c r="AI219" s="92">
        <f>AI220+AI224+AI230+AI311+AI308+AI314</f>
        <v>8799725</v>
      </c>
      <c r="AJ219" s="92">
        <f t="shared" si="82"/>
        <v>11999624.99</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7000225.0099999998</v>
      </c>
      <c r="AU219" s="92">
        <f>AU220+AU224+AU230+AU311+AU308+AU314</f>
        <v>1370415.8299999998</v>
      </c>
      <c r="AV219" s="92">
        <f t="shared" si="86"/>
        <v>8370640.8399999999</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3999875</v>
      </c>
      <c r="AF230" s="100">
        <f>+AF231</f>
        <v>23515050.170000002</v>
      </c>
      <c r="AG230" s="100">
        <f t="shared" si="81"/>
        <v>27514925.170000002</v>
      </c>
      <c r="AH230" s="100">
        <f>+AH231</f>
        <v>3199899.99</v>
      </c>
      <c r="AI230" s="100">
        <f>+AI231</f>
        <v>8799725</v>
      </c>
      <c r="AJ230" s="100">
        <f t="shared" si="82"/>
        <v>11999624.99</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7000225.0099999998</v>
      </c>
      <c r="AU230" s="100">
        <f>+AU231</f>
        <v>1370415.8299999998</v>
      </c>
      <c r="AV230" s="100">
        <f t="shared" si="86"/>
        <v>8370640.8399999999</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3999875</v>
      </c>
      <c r="AF231" s="108">
        <f>SUM(AF232:AF307)</f>
        <v>23515050.170000002</v>
      </c>
      <c r="AG231" s="108">
        <f t="shared" si="81"/>
        <v>27514925.170000002</v>
      </c>
      <c r="AH231" s="108">
        <f>SUM(AH232:AH307)</f>
        <v>3199899.99</v>
      </c>
      <c r="AI231" s="108">
        <f>SUM(AI232:AI307)</f>
        <v>8799725</v>
      </c>
      <c r="AJ231" s="108">
        <f t="shared" si="82"/>
        <v>11999624.99</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7000225.0099999998</v>
      </c>
      <c r="AU231" s="108">
        <f>SUM(AU232:AU307)</f>
        <v>1370415.8299999998</v>
      </c>
      <c r="AV231" s="108">
        <f t="shared" si="86"/>
        <v>8370640.8399999999</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3999875</v>
      </c>
      <c r="AF235" s="122">
        <v>0</v>
      </c>
      <c r="AG235" s="122">
        <f t="shared" si="81"/>
        <v>3999875</v>
      </c>
      <c r="AH235" s="122">
        <v>3199899.99</v>
      </c>
      <c r="AI235" s="122">
        <v>0</v>
      </c>
      <c r="AJ235" s="122">
        <f t="shared" si="82"/>
        <v>3199899.99</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799975</v>
      </c>
      <c r="AJ259" s="122">
        <f t="shared" si="82"/>
        <v>799975</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799975</v>
      </c>
      <c r="AJ260" s="122">
        <f t="shared" si="82"/>
        <v>799975</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799975</v>
      </c>
      <c r="AJ261" s="122">
        <f t="shared" si="82"/>
        <v>799975</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799975</v>
      </c>
      <c r="AJ262" s="122">
        <f t="shared" si="82"/>
        <v>799975</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799975</v>
      </c>
      <c r="AJ263" s="122">
        <f t="shared" si="82"/>
        <v>799975</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799975</v>
      </c>
      <c r="AJ264" s="122">
        <f t="shared" si="82"/>
        <v>799975</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799975</v>
      </c>
      <c r="AJ265" s="122">
        <f t="shared" si="82"/>
        <v>799975</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799975</v>
      </c>
      <c r="AJ266" s="122">
        <f t="shared" si="82"/>
        <v>799975</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799975</v>
      </c>
      <c r="AJ267" s="122">
        <f t="shared" si="82"/>
        <v>799975</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799975</v>
      </c>
      <c r="AJ268" s="122">
        <f t="shared" si="82"/>
        <v>799975</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799975</v>
      </c>
      <c r="AJ269" s="122">
        <f t="shared" si="82"/>
        <v>799975</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AA14" sqref="AA14"/>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SEPTIEMBRE</v>
      </c>
      <c r="C5" s="7"/>
      <c r="D5" s="7"/>
      <c r="E5" s="7"/>
      <c r="F5" s="7"/>
      <c r="G5" s="7"/>
      <c r="H5" s="7"/>
      <c r="I5" s="7"/>
      <c r="J5" s="7"/>
      <c r="K5" s="7"/>
      <c r="L5" s="7"/>
      <c r="M5" s="7"/>
      <c r="N5" s="7"/>
      <c r="O5" s="7"/>
      <c r="P5" s="7"/>
      <c r="Q5" s="7"/>
      <c r="R5" s="7"/>
      <c r="S5" s="7"/>
    </row>
    <row r="6" spans="2:19" ht="21" customHeight="1" thickBot="1">
      <c r="B6" s="498" t="s">
        <v>3</v>
      </c>
      <c r="C6" s="498" t="s">
        <v>4</v>
      </c>
      <c r="D6" s="489" t="s">
        <v>5</v>
      </c>
      <c r="E6" s="489" t="s">
        <v>6</v>
      </c>
      <c r="F6" s="498" t="s">
        <v>7</v>
      </c>
      <c r="G6" s="498" t="s">
        <v>8</v>
      </c>
      <c r="H6" s="498" t="s">
        <v>9</v>
      </c>
      <c r="I6" s="498" t="s">
        <v>10</v>
      </c>
      <c r="J6" s="498" t="s">
        <v>11</v>
      </c>
      <c r="K6" s="489" t="s">
        <v>12</v>
      </c>
      <c r="L6" s="498" t="s">
        <v>13</v>
      </c>
      <c r="M6" s="501" t="s">
        <v>14</v>
      </c>
      <c r="N6" s="464" t="s">
        <v>284</v>
      </c>
      <c r="O6" s="465"/>
      <c r="P6" s="466"/>
      <c r="Q6" s="8"/>
      <c r="R6" s="8"/>
      <c r="S6" s="8"/>
    </row>
    <row r="7" spans="2:19" ht="69" customHeight="1" thickBot="1">
      <c r="B7" s="499"/>
      <c r="C7" s="498"/>
      <c r="D7" s="490"/>
      <c r="E7" s="490"/>
      <c r="F7" s="498"/>
      <c r="G7" s="498"/>
      <c r="H7" s="498"/>
      <c r="I7" s="498"/>
      <c r="J7" s="498"/>
      <c r="K7" s="490"/>
      <c r="L7" s="499"/>
      <c r="M7" s="501"/>
      <c r="N7" s="467"/>
      <c r="O7" s="468"/>
      <c r="P7" s="469"/>
      <c r="Q7" s="8"/>
      <c r="R7" s="8"/>
      <c r="S7" s="8"/>
    </row>
    <row r="8" spans="2:19" ht="90.75" customHeight="1" thickBot="1">
      <c r="B8" s="500"/>
      <c r="C8" s="498"/>
      <c r="D8" s="491"/>
      <c r="E8" s="491"/>
      <c r="F8" s="498"/>
      <c r="G8" s="498"/>
      <c r="H8" s="498"/>
      <c r="I8" s="498"/>
      <c r="J8" s="498"/>
      <c r="K8" s="491"/>
      <c r="L8" s="500"/>
      <c r="M8" s="501"/>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SEPTIEMBRE</v>
      </c>
      <c r="M21" s="43"/>
      <c r="N21" s="43"/>
      <c r="O21" s="43"/>
      <c r="P21" s="43"/>
      <c r="Q21" s="44"/>
      <c r="R21" s="45"/>
      <c r="S21" s="45"/>
    </row>
    <row r="22" spans="1:19" ht="45.6" customHeight="1">
      <c r="B22" s="489" t="s">
        <v>3</v>
      </c>
      <c r="C22" s="489" t="s">
        <v>4</v>
      </c>
      <c r="D22" s="489" t="s">
        <v>5</v>
      </c>
      <c r="E22" s="489" t="s">
        <v>6</v>
      </c>
      <c r="F22" s="489" t="s">
        <v>7</v>
      </c>
      <c r="G22" s="489" t="s">
        <v>8</v>
      </c>
      <c r="H22" s="489" t="s">
        <v>9</v>
      </c>
      <c r="I22" s="489" t="s">
        <v>10</v>
      </c>
      <c r="J22" s="489" t="s">
        <v>11</v>
      </c>
      <c r="K22" s="489" t="s">
        <v>12</v>
      </c>
      <c r="L22" s="489" t="s">
        <v>13</v>
      </c>
      <c r="M22" s="492" t="s">
        <v>14</v>
      </c>
      <c r="N22" s="464" t="s">
        <v>284</v>
      </c>
      <c r="O22" s="465"/>
      <c r="P22" s="466"/>
      <c r="Q22" s="486" t="s">
        <v>34</v>
      </c>
      <c r="R22" s="495" t="s">
        <v>35</v>
      </c>
      <c r="S22" s="486" t="s">
        <v>36</v>
      </c>
    </row>
    <row r="23" spans="1:19" ht="45.6" customHeight="1" thickBot="1">
      <c r="B23" s="490"/>
      <c r="C23" s="490"/>
      <c r="D23" s="490"/>
      <c r="E23" s="490"/>
      <c r="F23" s="490"/>
      <c r="G23" s="490"/>
      <c r="H23" s="490"/>
      <c r="I23" s="490"/>
      <c r="J23" s="490"/>
      <c r="K23" s="490"/>
      <c r="L23" s="490"/>
      <c r="M23" s="493"/>
      <c r="N23" s="467"/>
      <c r="O23" s="468"/>
      <c r="P23" s="469"/>
      <c r="Q23" s="487"/>
      <c r="R23" s="496"/>
      <c r="S23" s="487"/>
    </row>
    <row r="24" spans="1:19" ht="107.45" customHeight="1" thickBot="1">
      <c r="B24" s="491"/>
      <c r="C24" s="491"/>
      <c r="D24" s="491"/>
      <c r="E24" s="491"/>
      <c r="F24" s="491"/>
      <c r="G24" s="491"/>
      <c r="H24" s="491"/>
      <c r="I24" s="491"/>
      <c r="J24" s="491"/>
      <c r="K24" s="491"/>
      <c r="L24" s="491"/>
      <c r="M24" s="494"/>
      <c r="N24" s="11" t="s">
        <v>23</v>
      </c>
      <c r="O24" s="11" t="s">
        <v>24</v>
      </c>
      <c r="P24" s="11" t="s">
        <v>25</v>
      </c>
      <c r="Q24" s="488"/>
      <c r="R24" s="497"/>
      <c r="S24" s="488"/>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topLeftCell="A37" zoomScale="85" zoomScaleNormal="85" zoomScaleSheetLayoutView="85" workbookViewId="0">
      <selection activeCell="C63" sqref="C63"/>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32" t="s">
        <v>286</v>
      </c>
      <c r="C1" s="532"/>
      <c r="D1" s="532"/>
      <c r="E1" s="532"/>
      <c r="F1" s="532"/>
      <c r="G1" s="532"/>
      <c r="H1" s="532"/>
      <c r="I1" s="532"/>
      <c r="J1" s="532"/>
      <c r="K1" s="532"/>
      <c r="L1" s="532"/>
      <c r="M1" s="532"/>
      <c r="N1" s="532"/>
      <c r="O1" s="532"/>
      <c r="P1" s="532"/>
    </row>
    <row r="2" spans="1:16" ht="18.600000000000001" customHeight="1">
      <c r="B2" s="532" t="s">
        <v>287</v>
      </c>
      <c r="C2" s="532"/>
      <c r="D2" s="532"/>
      <c r="E2" s="532"/>
      <c r="F2" s="532"/>
      <c r="G2" s="532"/>
      <c r="H2" s="532"/>
      <c r="I2" s="532"/>
      <c r="J2" s="532"/>
      <c r="K2" s="532"/>
      <c r="L2" s="532"/>
      <c r="M2" s="532"/>
      <c r="N2" s="532"/>
      <c r="O2" s="532"/>
      <c r="P2" s="532"/>
    </row>
    <row r="3" spans="1:16" ht="19.149999999999999" customHeight="1">
      <c r="B3" s="533" t="str">
        <f>+'AFF OAX'!B19</f>
        <v>ENTIDAD FEDERATIVA: OAXACA</v>
      </c>
      <c r="C3" s="533"/>
      <c r="D3" s="533"/>
      <c r="E3" s="533"/>
      <c r="F3" s="533"/>
      <c r="G3" s="533"/>
      <c r="H3" s="533"/>
      <c r="I3" s="533"/>
      <c r="J3" s="533"/>
      <c r="K3" s="533"/>
      <c r="L3" s="533"/>
      <c r="M3" s="533"/>
      <c r="N3" s="533"/>
      <c r="O3" s="533"/>
      <c r="P3" s="533"/>
    </row>
    <row r="4" spans="1:16" ht="19.149999999999999" customHeight="1">
      <c r="B4" s="534" t="s">
        <v>2</v>
      </c>
      <c r="C4" s="534"/>
      <c r="D4" s="534"/>
      <c r="E4" s="534"/>
      <c r="F4" s="534"/>
      <c r="G4" s="534"/>
      <c r="H4" s="534"/>
      <c r="I4" s="534"/>
      <c r="J4" s="534"/>
      <c r="K4" s="534"/>
      <c r="L4" s="534"/>
      <c r="M4" s="534"/>
      <c r="N4" s="534"/>
      <c r="O4" s="534"/>
      <c r="P4" s="534"/>
    </row>
    <row r="5" spans="1:16" ht="19.149999999999999" customHeight="1" thickBot="1">
      <c r="B5" s="535" t="str">
        <f>+'AFF OAX'!B21</f>
        <v>FECHA DE CORTE: SEPTIEMBRE</v>
      </c>
      <c r="C5" s="535"/>
      <c r="D5" s="535"/>
      <c r="E5" s="535"/>
      <c r="F5" s="535"/>
      <c r="G5" s="535"/>
      <c r="H5" s="536"/>
      <c r="I5" s="536"/>
      <c r="J5" s="537"/>
      <c r="K5" s="537"/>
      <c r="L5" s="229"/>
      <c r="M5" s="229"/>
      <c r="N5" s="229"/>
      <c r="O5" s="229"/>
      <c r="P5" s="229"/>
    </row>
    <row r="6" spans="1:16" ht="18.600000000000001" customHeight="1" thickTop="1" thickBot="1">
      <c r="A6" s="230" t="s">
        <v>288</v>
      </c>
      <c r="B6" s="525" t="s">
        <v>289</v>
      </c>
      <c r="C6" s="526"/>
      <c r="D6" s="526"/>
      <c r="E6" s="526"/>
      <c r="F6" s="526"/>
      <c r="G6" s="526"/>
      <c r="H6" s="526"/>
      <c r="I6" s="526"/>
      <c r="J6" s="526"/>
      <c r="K6" s="526"/>
      <c r="L6" s="526"/>
      <c r="M6" s="526"/>
      <c r="N6" s="526"/>
      <c r="O6" s="526"/>
      <c r="P6" s="526"/>
    </row>
    <row r="7" spans="1:16" ht="19.149999999999999" customHeight="1" thickTop="1" thickBot="1">
      <c r="B7" s="229"/>
      <c r="C7" s="229"/>
      <c r="D7" s="229"/>
      <c r="E7" s="229"/>
      <c r="F7" s="229"/>
      <c r="G7" s="229"/>
      <c r="H7" s="229"/>
      <c r="I7" s="229"/>
      <c r="J7" s="229"/>
      <c r="K7" s="229"/>
      <c r="L7" s="229"/>
      <c r="M7" s="229"/>
      <c r="N7" s="229"/>
      <c r="O7" s="229"/>
      <c r="P7" s="229"/>
    </row>
    <row r="8" spans="1:16" ht="19.149999999999999" customHeight="1" thickBot="1">
      <c r="B8" s="527" t="s">
        <v>290</v>
      </c>
      <c r="C8" s="528"/>
      <c r="D8" s="528"/>
      <c r="E8" s="529"/>
      <c r="F8" s="231"/>
      <c r="K8" s="527" t="s">
        <v>24</v>
      </c>
      <c r="L8" s="528"/>
      <c r="M8" s="528"/>
      <c r="N8" s="529"/>
      <c r="O8" s="229"/>
      <c r="P8" s="229"/>
    </row>
    <row r="9" spans="1:16" ht="72.599999999999994" customHeight="1" thickBot="1">
      <c r="B9" s="530" t="s">
        <v>291</v>
      </c>
      <c r="C9" s="531"/>
      <c r="D9" s="521">
        <f>+C43</f>
        <v>33685191</v>
      </c>
      <c r="E9" s="522"/>
      <c r="F9" s="229"/>
      <c r="G9" s="229"/>
      <c r="H9" s="229"/>
      <c r="I9" s="229"/>
      <c r="J9" s="229"/>
      <c r="K9" s="530" t="s">
        <v>292</v>
      </c>
      <c r="L9" s="531"/>
      <c r="M9" s="521">
        <f>+L43</f>
        <v>33685191</v>
      </c>
      <c r="N9" s="522"/>
      <c r="O9" s="229"/>
      <c r="P9" s="229"/>
    </row>
    <row r="10" spans="1:16" ht="19.149999999999999" customHeight="1">
      <c r="B10" s="229"/>
      <c r="C10" s="229"/>
      <c r="D10" s="229"/>
      <c r="E10" s="229"/>
      <c r="F10" s="229"/>
      <c r="G10" s="229"/>
      <c r="H10" s="229"/>
      <c r="I10" s="229"/>
      <c r="J10" s="229"/>
      <c r="K10" s="229"/>
      <c r="L10" s="229"/>
      <c r="M10" s="229"/>
      <c r="N10" s="229"/>
      <c r="O10" s="229"/>
      <c r="P10" s="229"/>
    </row>
    <row r="11" spans="1:16" ht="19.149999999999999" customHeight="1" thickBot="1">
      <c r="B11" s="229"/>
      <c r="C11" s="229"/>
      <c r="D11" s="229"/>
      <c r="E11" s="229"/>
      <c r="F11" s="229"/>
      <c r="G11" s="229"/>
      <c r="H11" s="229"/>
      <c r="I11" s="229"/>
      <c r="J11" s="229"/>
      <c r="K11" s="229"/>
      <c r="L11" s="229"/>
      <c r="M11" s="229"/>
      <c r="N11" s="229"/>
      <c r="O11" s="229"/>
      <c r="P11" s="229"/>
    </row>
    <row r="12" spans="1:16" ht="41.45" customHeight="1" thickBot="1">
      <c r="B12" s="519" t="s">
        <v>293</v>
      </c>
      <c r="C12" s="520"/>
      <c r="D12" s="521">
        <f>+G43+G75+G106+G137+G168+G199</f>
        <v>193501.49</v>
      </c>
      <c r="E12" s="522"/>
      <c r="F12" s="229"/>
      <c r="G12" s="229"/>
      <c r="H12" s="229"/>
      <c r="I12" s="229"/>
      <c r="J12" s="229"/>
      <c r="K12" s="519" t="s">
        <v>293</v>
      </c>
      <c r="L12" s="520"/>
      <c r="M12" s="521">
        <f>+P43+P75+P106+P137+P168+P199</f>
        <v>1658.75</v>
      </c>
      <c r="N12" s="522"/>
      <c r="O12" s="229"/>
      <c r="P12" s="229"/>
    </row>
    <row r="13" spans="1:16" ht="19.149999999999999" customHeight="1">
      <c r="B13" s="523" t="s">
        <v>294</v>
      </c>
      <c r="C13" s="524"/>
      <c r="D13" s="523" t="s">
        <v>295</v>
      </c>
      <c r="E13" s="524"/>
      <c r="F13" s="229"/>
      <c r="G13" s="229"/>
      <c r="H13" s="229"/>
      <c r="I13" s="229"/>
      <c r="J13" s="229"/>
      <c r="K13" s="523" t="s">
        <v>294</v>
      </c>
      <c r="L13" s="524"/>
      <c r="M13" s="523" t="s">
        <v>295</v>
      </c>
      <c r="N13" s="524"/>
      <c r="O13" s="229"/>
      <c r="P13" s="229"/>
    </row>
    <row r="14" spans="1:16" ht="19.149999999999999" customHeight="1" thickBot="1">
      <c r="B14" s="516">
        <f>+'AVANCE RENDIMIENTOS FINANCIEROS'!N25</f>
        <v>0</v>
      </c>
      <c r="C14" s="516"/>
      <c r="D14" s="516">
        <f>+D12-B14</f>
        <v>193501.49</v>
      </c>
      <c r="E14" s="516"/>
      <c r="F14" s="229"/>
      <c r="G14" s="229"/>
      <c r="H14" s="229"/>
      <c r="I14" s="229"/>
      <c r="J14" s="229"/>
      <c r="K14" s="516">
        <f>+'AVANCE RENDIMIENTOS FINANCIEROS'!O25</f>
        <v>0</v>
      </c>
      <c r="L14" s="516"/>
      <c r="M14" s="516">
        <f>+M12-K14</f>
        <v>1658.75</v>
      </c>
      <c r="N14" s="516"/>
      <c r="O14" s="229"/>
      <c r="P14" s="229"/>
    </row>
    <row r="15" spans="1:16" ht="19.149999999999999" customHeight="1" thickBot="1">
      <c r="B15" s="229"/>
      <c r="C15" s="229"/>
      <c r="D15" s="229"/>
      <c r="E15" s="229"/>
      <c r="F15" s="229"/>
      <c r="G15" s="229"/>
      <c r="H15" s="229"/>
      <c r="I15" s="229"/>
      <c r="J15" s="229"/>
      <c r="K15" s="229"/>
      <c r="L15" s="229"/>
      <c r="M15" s="229"/>
      <c r="N15" s="229"/>
      <c r="O15" s="229"/>
      <c r="P15" s="229"/>
    </row>
    <row r="16" spans="1:16" ht="18.600000000000001" customHeight="1" thickTop="1" thickBot="1">
      <c r="A16" s="232" t="s">
        <v>296</v>
      </c>
      <c r="B16" s="517" t="s">
        <v>511</v>
      </c>
      <c r="C16" s="518"/>
      <c r="D16" s="518"/>
      <c r="E16" s="518"/>
      <c r="F16" s="518"/>
      <c r="G16" s="518"/>
      <c r="H16" s="518"/>
      <c r="I16" s="518"/>
      <c r="J16" s="518"/>
      <c r="K16" s="518"/>
      <c r="L16" s="518"/>
      <c r="M16" s="518"/>
      <c r="N16" s="518"/>
      <c r="O16" s="518"/>
      <c r="P16" s="518"/>
    </row>
    <row r="17" spans="1:16" ht="18.600000000000001" customHeight="1" thickTop="1" thickBot="1">
      <c r="B17" s="229"/>
      <c r="C17" s="229"/>
      <c r="D17" s="229"/>
      <c r="E17" s="229"/>
      <c r="F17" s="229"/>
      <c r="G17" s="229"/>
      <c r="H17" s="229"/>
      <c r="I17" s="229"/>
      <c r="J17" s="229"/>
      <c r="K17" s="229"/>
      <c r="L17" s="229"/>
      <c r="M17" s="229"/>
      <c r="N17" s="229"/>
      <c r="O17" s="229"/>
      <c r="P17" s="229"/>
    </row>
    <row r="18" spans="1:16" ht="21.75" thickBot="1">
      <c r="B18" s="511" t="s">
        <v>290</v>
      </c>
      <c r="C18" s="512"/>
      <c r="D18" s="512"/>
      <c r="E18" s="513"/>
      <c r="F18" s="231"/>
      <c r="K18" s="511" t="s">
        <v>24</v>
      </c>
      <c r="L18" s="512"/>
      <c r="M18" s="512"/>
      <c r="N18" s="513"/>
      <c r="O18" s="231"/>
    </row>
    <row r="19" spans="1:16" ht="15.75" thickBot="1">
      <c r="B19" s="504" t="s">
        <v>298</v>
      </c>
      <c r="C19" s="505"/>
      <c r="D19" s="514" t="s">
        <v>512</v>
      </c>
      <c r="E19" s="515"/>
      <c r="F19" s="233"/>
      <c r="K19" s="504" t="s">
        <v>298</v>
      </c>
      <c r="L19" s="505"/>
      <c r="M19" s="514" t="s">
        <v>512</v>
      </c>
      <c r="N19" s="515"/>
      <c r="O19" s="233"/>
    </row>
    <row r="20" spans="1:16" ht="15.75" thickBot="1">
      <c r="B20" s="504" t="s">
        <v>299</v>
      </c>
      <c r="C20" s="505"/>
      <c r="D20" s="506" t="s">
        <v>513</v>
      </c>
      <c r="E20" s="507"/>
      <c r="F20" s="234"/>
      <c r="K20" s="504" t="s">
        <v>299</v>
      </c>
      <c r="L20" s="505"/>
      <c r="M20" s="506" t="s">
        <v>517</v>
      </c>
      <c r="N20" s="507"/>
      <c r="O20" s="234"/>
    </row>
    <row r="21" spans="1:16" ht="15.75" thickBot="1">
      <c r="B21" s="504" t="s">
        <v>300</v>
      </c>
      <c r="C21" s="505"/>
      <c r="D21" s="506" t="s">
        <v>514</v>
      </c>
      <c r="E21" s="507"/>
      <c r="F21" s="234"/>
      <c r="K21" s="504" t="s">
        <v>300</v>
      </c>
      <c r="L21" s="505"/>
      <c r="M21" s="506" t="s">
        <v>518</v>
      </c>
      <c r="N21" s="507"/>
      <c r="O21" s="234"/>
    </row>
    <row r="22" spans="1:16" ht="15.75" thickBot="1">
      <c r="B22" s="504" t="s">
        <v>301</v>
      </c>
      <c r="C22" s="505"/>
      <c r="D22" s="506" t="s">
        <v>515</v>
      </c>
      <c r="E22" s="507"/>
      <c r="F22" s="234"/>
      <c r="K22" s="504" t="s">
        <v>301</v>
      </c>
      <c r="L22" s="505"/>
      <c r="M22" s="506" t="s">
        <v>515</v>
      </c>
      <c r="N22" s="507"/>
      <c r="O22" s="234"/>
    </row>
    <row r="23" spans="1:16" ht="15.75" thickBot="1">
      <c r="B23" s="504" t="s">
        <v>302</v>
      </c>
      <c r="C23" s="505"/>
      <c r="D23" s="508" t="s">
        <v>516</v>
      </c>
      <c r="E23" s="509"/>
      <c r="F23" s="235"/>
      <c r="G23" s="236"/>
      <c r="H23" s="236"/>
      <c r="I23" s="236"/>
      <c r="K23" s="504" t="s">
        <v>302</v>
      </c>
      <c r="L23" s="505"/>
      <c r="M23" s="508" t="s">
        <v>519</v>
      </c>
      <c r="N23" s="509"/>
      <c r="O23" s="235"/>
      <c r="P23" s="236"/>
    </row>
    <row r="24" spans="1:16" ht="15.75" customHeight="1" thickBot="1">
      <c r="B24" s="502" t="s">
        <v>303</v>
      </c>
      <c r="C24" s="503"/>
      <c r="D24" s="503"/>
      <c r="E24" s="503"/>
      <c r="F24" s="503"/>
      <c r="G24" s="503"/>
      <c r="K24" s="502" t="s">
        <v>303</v>
      </c>
      <c r="L24" s="503"/>
      <c r="M24" s="503"/>
      <c r="N24" s="503"/>
      <c r="O24" s="503"/>
      <c r="P24" s="503"/>
    </row>
    <row r="25" spans="1:16" ht="56.45" customHeight="1" thickBot="1">
      <c r="A25" s="237"/>
      <c r="B25" s="238" t="s">
        <v>304</v>
      </c>
      <c r="C25" s="239" t="s">
        <v>305</v>
      </c>
      <c r="D25" s="240" t="s">
        <v>306</v>
      </c>
      <c r="E25" s="241" t="s">
        <v>307</v>
      </c>
      <c r="F25" s="242" t="s">
        <v>308</v>
      </c>
      <c r="G25" s="243" t="s">
        <v>309</v>
      </c>
      <c r="K25" s="238" t="s">
        <v>304</v>
      </c>
      <c r="L25" s="239" t="s">
        <v>310</v>
      </c>
      <c r="M25" s="244" t="s">
        <v>311</v>
      </c>
      <c r="N25" s="241" t="s">
        <v>307</v>
      </c>
      <c r="O25" s="242" t="s">
        <v>308</v>
      </c>
      <c r="P25" s="243" t="s">
        <v>309</v>
      </c>
    </row>
    <row r="26" spans="1:16" ht="15.75" thickBot="1">
      <c r="A26" s="245"/>
      <c r="B26" s="246"/>
      <c r="C26" s="247"/>
      <c r="D26" s="248"/>
      <c r="E26" s="249"/>
      <c r="F26" s="250"/>
      <c r="G26" s="251"/>
      <c r="K26" s="246"/>
      <c r="L26" s="247"/>
      <c r="M26" s="252"/>
      <c r="N26" s="249"/>
      <c r="O26" s="250"/>
      <c r="P26" s="251"/>
    </row>
    <row r="27" spans="1:16" ht="20.25" customHeight="1" thickBot="1">
      <c r="A27" s="253"/>
      <c r="B27" s="246" t="s">
        <v>312</v>
      </c>
      <c r="C27" s="254">
        <v>0</v>
      </c>
      <c r="D27" s="255">
        <v>45322</v>
      </c>
      <c r="E27" s="256">
        <v>0</v>
      </c>
      <c r="F27" s="257">
        <v>0</v>
      </c>
      <c r="G27" s="258">
        <f>+E27-F27</f>
        <v>0</v>
      </c>
      <c r="K27" s="246" t="s">
        <v>312</v>
      </c>
      <c r="L27" s="254">
        <v>0</v>
      </c>
      <c r="M27" s="259">
        <v>45322</v>
      </c>
      <c r="N27" s="256">
        <v>0</v>
      </c>
      <c r="O27" s="257">
        <v>0</v>
      </c>
      <c r="P27" s="258">
        <f>+N27-O27</f>
        <v>0</v>
      </c>
    </row>
    <row r="28" spans="1:16" ht="15.75" thickBot="1">
      <c r="A28" s="260"/>
      <c r="B28" s="246" t="s">
        <v>313</v>
      </c>
      <c r="C28" s="261">
        <v>0</v>
      </c>
      <c r="D28" s="262">
        <v>45351</v>
      </c>
      <c r="E28" s="263">
        <v>0</v>
      </c>
      <c r="F28" s="264">
        <v>0</v>
      </c>
      <c r="G28" s="265">
        <f t="shared" ref="G28:G42" si="0">+E28-F28</f>
        <v>0</v>
      </c>
      <c r="K28" s="246" t="s">
        <v>313</v>
      </c>
      <c r="L28" s="261">
        <v>0</v>
      </c>
      <c r="M28" s="266">
        <v>45351</v>
      </c>
      <c r="N28" s="263">
        <v>0</v>
      </c>
      <c r="O28" s="264">
        <v>0</v>
      </c>
      <c r="P28" s="265">
        <f t="shared" ref="P28:P42" si="1">+N28-O28</f>
        <v>0</v>
      </c>
    </row>
    <row r="29" spans="1:16" ht="15.75" thickBot="1">
      <c r="A29" s="260"/>
      <c r="B29" s="246" t="s">
        <v>314</v>
      </c>
      <c r="C29" s="261">
        <v>0</v>
      </c>
      <c r="D29" s="262">
        <v>45382</v>
      </c>
      <c r="E29" s="263">
        <v>0</v>
      </c>
      <c r="F29" s="264">
        <v>0</v>
      </c>
      <c r="G29" s="265">
        <f t="shared" si="0"/>
        <v>0</v>
      </c>
      <c r="K29" s="246" t="s">
        <v>314</v>
      </c>
      <c r="L29" s="261">
        <v>0</v>
      </c>
      <c r="M29" s="266">
        <v>45382</v>
      </c>
      <c r="N29" s="263">
        <v>0</v>
      </c>
      <c r="O29" s="264">
        <v>0</v>
      </c>
      <c r="P29" s="265">
        <f t="shared" si="1"/>
        <v>0</v>
      </c>
    </row>
    <row r="30" spans="1:16" ht="15.75" thickBot="1">
      <c r="A30" s="260"/>
      <c r="B30" s="246" t="s">
        <v>315</v>
      </c>
      <c r="C30" s="261">
        <v>0</v>
      </c>
      <c r="D30" s="262">
        <v>45412</v>
      </c>
      <c r="E30" s="263">
        <v>0</v>
      </c>
      <c r="F30" s="264">
        <v>0</v>
      </c>
      <c r="G30" s="265">
        <f t="shared" si="0"/>
        <v>0</v>
      </c>
      <c r="K30" s="246" t="s">
        <v>315</v>
      </c>
      <c r="L30" s="261">
        <v>0</v>
      </c>
      <c r="M30" s="266">
        <v>45412</v>
      </c>
      <c r="N30" s="263">
        <v>0</v>
      </c>
      <c r="O30" s="264">
        <v>0</v>
      </c>
      <c r="P30" s="265">
        <f t="shared" si="1"/>
        <v>0</v>
      </c>
    </row>
    <row r="31" spans="1:16" ht="15.75" thickBot="1">
      <c r="A31" s="260"/>
      <c r="B31" s="267" t="s">
        <v>316</v>
      </c>
      <c r="C31" s="404">
        <v>23579633.699999999</v>
      </c>
      <c r="D31" s="405">
        <v>45415</v>
      </c>
      <c r="E31" s="407">
        <v>78.599999999999994</v>
      </c>
      <c r="F31" s="408">
        <v>0</v>
      </c>
      <c r="G31" s="409">
        <f t="shared" si="0"/>
        <v>78.599999999999994</v>
      </c>
      <c r="K31" s="267" t="s">
        <v>316</v>
      </c>
      <c r="L31" s="404">
        <v>0</v>
      </c>
      <c r="M31" s="406">
        <v>45443</v>
      </c>
      <c r="N31" s="407">
        <v>0</v>
      </c>
      <c r="O31" s="408">
        <v>0</v>
      </c>
      <c r="P31" s="409">
        <f t="shared" si="1"/>
        <v>0</v>
      </c>
    </row>
    <row r="32" spans="1:16" ht="15.75" thickBot="1">
      <c r="A32" s="260"/>
      <c r="B32" s="267" t="s">
        <v>317</v>
      </c>
      <c r="C32" s="261">
        <v>0</v>
      </c>
      <c r="D32" s="262">
        <v>45473</v>
      </c>
      <c r="E32" s="263">
        <v>0</v>
      </c>
      <c r="F32" s="264">
        <v>0</v>
      </c>
      <c r="G32" s="265">
        <f t="shared" si="0"/>
        <v>0</v>
      </c>
      <c r="K32" s="267" t="s">
        <v>317</v>
      </c>
      <c r="L32" s="261">
        <v>23579633.699999999</v>
      </c>
      <c r="M32" s="266">
        <v>45450</v>
      </c>
      <c r="N32" s="263">
        <v>0</v>
      </c>
      <c r="O32" s="264">
        <v>0</v>
      </c>
      <c r="P32" s="265">
        <f t="shared" si="1"/>
        <v>0</v>
      </c>
    </row>
    <row r="33" spans="1:16" ht="15.75" thickBot="1">
      <c r="A33" s="260"/>
      <c r="B33" s="267" t="s">
        <v>318</v>
      </c>
      <c r="C33" s="261">
        <v>10105557.300000001</v>
      </c>
      <c r="D33" s="262">
        <v>45483</v>
      </c>
      <c r="E33" s="263">
        <v>5.61</v>
      </c>
      <c r="F33" s="264">
        <v>0</v>
      </c>
      <c r="G33" s="265">
        <f t="shared" si="0"/>
        <v>5.61</v>
      </c>
      <c r="K33" s="267" t="s">
        <v>318</v>
      </c>
      <c r="L33" s="261">
        <v>10105557.300000001</v>
      </c>
      <c r="M33" s="266">
        <v>45488</v>
      </c>
      <c r="N33" s="263">
        <v>3.9</v>
      </c>
      <c r="O33" s="264">
        <v>0</v>
      </c>
      <c r="P33" s="265">
        <f t="shared" si="1"/>
        <v>3.9</v>
      </c>
    </row>
    <row r="34" spans="1:16" ht="15.75" thickBot="1">
      <c r="A34" s="260"/>
      <c r="B34" s="267" t="s">
        <v>319</v>
      </c>
      <c r="C34" s="261">
        <v>0</v>
      </c>
      <c r="D34" s="262">
        <v>45535</v>
      </c>
      <c r="E34" s="263">
        <v>0</v>
      </c>
      <c r="F34" s="264">
        <v>0</v>
      </c>
      <c r="G34" s="265">
        <f t="shared" si="0"/>
        <v>0</v>
      </c>
      <c r="K34" s="267" t="s">
        <v>319</v>
      </c>
      <c r="L34" s="261">
        <v>0</v>
      </c>
      <c r="M34" s="266">
        <v>45535</v>
      </c>
      <c r="N34" s="263">
        <v>0</v>
      </c>
      <c r="O34" s="264">
        <v>0</v>
      </c>
      <c r="P34" s="265">
        <f t="shared" si="1"/>
        <v>0</v>
      </c>
    </row>
    <row r="35" spans="1:16" ht="15.75" thickBot="1">
      <c r="A35" s="260"/>
      <c r="B35" s="267" t="s">
        <v>320</v>
      </c>
      <c r="C35" s="261">
        <v>0</v>
      </c>
      <c r="D35" s="262">
        <v>45565</v>
      </c>
      <c r="E35" s="263">
        <v>0</v>
      </c>
      <c r="F35" s="264">
        <v>0</v>
      </c>
      <c r="G35" s="265">
        <f t="shared" si="0"/>
        <v>0</v>
      </c>
      <c r="K35" s="267" t="s">
        <v>320</v>
      </c>
      <c r="L35" s="261">
        <v>0</v>
      </c>
      <c r="M35" s="266">
        <v>45565</v>
      </c>
      <c r="N35" s="263">
        <v>0</v>
      </c>
      <c r="O35" s="264">
        <v>0</v>
      </c>
      <c r="P35" s="265">
        <f t="shared" si="1"/>
        <v>0</v>
      </c>
    </row>
    <row r="36" spans="1:16" ht="15.75" thickBot="1">
      <c r="A36" s="260"/>
      <c r="B36" s="267" t="s">
        <v>321</v>
      </c>
      <c r="C36" s="261"/>
      <c r="D36" s="262"/>
      <c r="E36" s="263"/>
      <c r="F36" s="264"/>
      <c r="G36" s="265">
        <f t="shared" si="0"/>
        <v>0</v>
      </c>
      <c r="K36" s="267" t="s">
        <v>321</v>
      </c>
      <c r="L36" s="261"/>
      <c r="M36" s="266"/>
      <c r="N36" s="263"/>
      <c r="O36" s="264"/>
      <c r="P36" s="265">
        <f t="shared" si="1"/>
        <v>0</v>
      </c>
    </row>
    <row r="37" spans="1:16" ht="15.75" thickBot="1">
      <c r="B37" s="267" t="s">
        <v>322</v>
      </c>
      <c r="C37" s="261"/>
      <c r="D37" s="262"/>
      <c r="E37" s="263"/>
      <c r="F37" s="264"/>
      <c r="G37" s="265">
        <f t="shared" si="0"/>
        <v>0</v>
      </c>
      <c r="K37" s="267" t="s">
        <v>322</v>
      </c>
      <c r="L37" s="261"/>
      <c r="M37" s="266"/>
      <c r="N37" s="263"/>
      <c r="O37" s="264"/>
      <c r="P37" s="265">
        <f t="shared" si="1"/>
        <v>0</v>
      </c>
    </row>
    <row r="38" spans="1:16" ht="15.75" thickBot="1">
      <c r="B38" s="267" t="s">
        <v>323</v>
      </c>
      <c r="C38" s="261"/>
      <c r="D38" s="262"/>
      <c r="E38" s="263"/>
      <c r="F38" s="264"/>
      <c r="G38" s="265">
        <f t="shared" si="0"/>
        <v>0</v>
      </c>
      <c r="K38" s="267" t="s">
        <v>323</v>
      </c>
      <c r="L38" s="261"/>
      <c r="M38" s="266"/>
      <c r="N38" s="263"/>
      <c r="O38" s="264"/>
      <c r="P38" s="265">
        <f t="shared" si="1"/>
        <v>0</v>
      </c>
    </row>
    <row r="39" spans="1:16" ht="15.75" thickBot="1">
      <c r="B39" s="268" t="s">
        <v>324</v>
      </c>
      <c r="C39" s="261"/>
      <c r="D39" s="262"/>
      <c r="E39" s="263"/>
      <c r="F39" s="264"/>
      <c r="G39" s="265">
        <f t="shared" si="0"/>
        <v>0</v>
      </c>
      <c r="K39" s="268" t="s">
        <v>324</v>
      </c>
      <c r="L39" s="261"/>
      <c r="M39" s="266"/>
      <c r="N39" s="263"/>
      <c r="O39" s="264"/>
      <c r="P39" s="265">
        <f t="shared" si="1"/>
        <v>0</v>
      </c>
    </row>
    <row r="40" spans="1:16" ht="15.75" thickBot="1">
      <c r="B40" s="268" t="s">
        <v>325</v>
      </c>
      <c r="C40" s="261"/>
      <c r="D40" s="262"/>
      <c r="E40" s="263"/>
      <c r="F40" s="264"/>
      <c r="G40" s="265">
        <f t="shared" si="0"/>
        <v>0</v>
      </c>
      <c r="K40" s="268" t="s">
        <v>325</v>
      </c>
      <c r="L40" s="261"/>
      <c r="M40" s="266"/>
      <c r="N40" s="263"/>
      <c r="O40" s="264"/>
      <c r="P40" s="265">
        <f t="shared" si="1"/>
        <v>0</v>
      </c>
    </row>
    <row r="41" spans="1:16" ht="15.75" thickBot="1">
      <c r="B41" s="268" t="s">
        <v>326</v>
      </c>
      <c r="C41" s="261"/>
      <c r="D41" s="262"/>
      <c r="E41" s="263"/>
      <c r="F41" s="264"/>
      <c r="G41" s="265">
        <f t="shared" si="0"/>
        <v>0</v>
      </c>
      <c r="K41" s="268" t="s">
        <v>326</v>
      </c>
      <c r="L41" s="261"/>
      <c r="M41" s="266"/>
      <c r="N41" s="263"/>
      <c r="O41" s="264"/>
      <c r="P41" s="265">
        <f t="shared" si="1"/>
        <v>0</v>
      </c>
    </row>
    <row r="42" spans="1:16" ht="15.75" thickBot="1">
      <c r="B42" s="268" t="s">
        <v>327</v>
      </c>
      <c r="C42" s="261"/>
      <c r="D42" s="262"/>
      <c r="E42" s="269"/>
      <c r="F42" s="270"/>
      <c r="G42" s="271">
        <f t="shared" si="0"/>
        <v>0</v>
      </c>
      <c r="K42" s="268" t="s">
        <v>327</v>
      </c>
      <c r="L42" s="261"/>
      <c r="M42" s="266"/>
      <c r="N42" s="269"/>
      <c r="O42" s="270"/>
      <c r="P42" s="271">
        <f t="shared" si="1"/>
        <v>0</v>
      </c>
    </row>
    <row r="43" spans="1:16">
      <c r="B43" s="272" t="s">
        <v>328</v>
      </c>
      <c r="C43" s="273">
        <f>SUM(C27:C42)</f>
        <v>33685191</v>
      </c>
      <c r="D43" s="274"/>
      <c r="E43" s="273">
        <f>SUM(E27:E42)</f>
        <v>84.21</v>
      </c>
      <c r="F43" s="273">
        <f t="shared" ref="F43:G43" si="2">SUM(F27:F42)</f>
        <v>0</v>
      </c>
      <c r="G43" s="273">
        <f t="shared" si="2"/>
        <v>84.21</v>
      </c>
      <c r="K43" s="272" t="s">
        <v>328</v>
      </c>
      <c r="L43" s="273">
        <f>SUM(L27:L42)</f>
        <v>33685191</v>
      </c>
      <c r="M43" s="274"/>
      <c r="N43" s="273">
        <f>SUM(N27:N42)</f>
        <v>3.9</v>
      </c>
      <c r="O43" s="273">
        <f t="shared" ref="O43:P43" si="3">SUM(O27:O42)</f>
        <v>0</v>
      </c>
      <c r="P43" s="273">
        <f t="shared" si="3"/>
        <v>3.9</v>
      </c>
    </row>
    <row r="44" spans="1:16">
      <c r="B44" s="275"/>
      <c r="C44" s="276"/>
      <c r="D44" s="277"/>
      <c r="E44" s="276"/>
      <c r="F44" s="274"/>
      <c r="G44" s="278"/>
      <c r="H44" s="278"/>
      <c r="I44" s="278"/>
      <c r="J44" s="278"/>
      <c r="L44" s="277"/>
      <c r="M44" s="276"/>
      <c r="N44" s="274"/>
      <c r="O44" s="278"/>
    </row>
    <row r="45" spans="1:16">
      <c r="C45" s="279"/>
      <c r="D45" s="280"/>
      <c r="E45" s="279"/>
      <c r="F45" s="280"/>
      <c r="L45" s="279"/>
      <c r="M45" s="280"/>
    </row>
    <row r="46" spans="1:16">
      <c r="C46" s="279"/>
      <c r="D46" s="280"/>
      <c r="E46" s="279"/>
      <c r="F46" s="280"/>
      <c r="L46" s="279"/>
      <c r="M46" s="280"/>
      <c r="N46" s="279"/>
      <c r="O46" s="280"/>
    </row>
    <row r="47" spans="1:16" ht="19.149999999999999" customHeight="1" thickBot="1">
      <c r="B47" s="229"/>
      <c r="C47" s="229"/>
      <c r="D47" s="229"/>
      <c r="E47" s="229"/>
      <c r="F47" s="229"/>
      <c r="G47" s="229"/>
      <c r="H47" s="229"/>
      <c r="I47" s="229"/>
      <c r="J47" s="229"/>
      <c r="K47" s="229"/>
      <c r="L47" s="229"/>
      <c r="M47" s="229"/>
      <c r="N47" s="229"/>
      <c r="O47" s="229"/>
      <c r="P47" s="229"/>
    </row>
    <row r="48" spans="1:16" ht="18.600000000000001" customHeight="1" thickTop="1" thickBot="1">
      <c r="A48" s="230" t="s">
        <v>329</v>
      </c>
      <c r="B48" s="510" t="s">
        <v>510</v>
      </c>
      <c r="C48" s="510"/>
      <c r="D48" s="510"/>
      <c r="E48" s="510"/>
      <c r="F48" s="510"/>
      <c r="G48" s="510"/>
      <c r="H48" s="510"/>
      <c r="I48" s="510"/>
      <c r="J48" s="510"/>
      <c r="K48" s="510"/>
      <c r="L48" s="510"/>
      <c r="M48" s="510"/>
      <c r="N48" s="510"/>
      <c r="O48" s="510"/>
      <c r="P48" s="510"/>
    </row>
    <row r="49" spans="1:16" ht="18.600000000000001" customHeight="1" thickTop="1" thickBot="1">
      <c r="B49" s="229"/>
      <c r="C49" s="229"/>
      <c r="D49" s="229"/>
      <c r="E49" s="229"/>
      <c r="F49" s="229"/>
      <c r="G49" s="229"/>
      <c r="H49" s="229"/>
      <c r="I49" s="229"/>
      <c r="J49" s="229"/>
      <c r="K49" s="229"/>
      <c r="L49" s="229"/>
      <c r="M49" s="229"/>
      <c r="N49" s="229"/>
      <c r="O49" s="229"/>
      <c r="P49" s="229"/>
    </row>
    <row r="50" spans="1:16" ht="21.75" thickBot="1">
      <c r="B50" s="511" t="s">
        <v>290</v>
      </c>
      <c r="C50" s="512"/>
      <c r="D50" s="512"/>
      <c r="E50" s="513"/>
      <c r="F50" s="231"/>
      <c r="K50" s="511" t="s">
        <v>24</v>
      </c>
      <c r="L50" s="512"/>
      <c r="M50" s="512"/>
      <c r="N50" s="513"/>
      <c r="O50" s="231"/>
    </row>
    <row r="51" spans="1:16" ht="15.75" thickBot="1">
      <c r="B51" s="504" t="s">
        <v>298</v>
      </c>
      <c r="C51" s="505"/>
      <c r="D51" s="514" t="s">
        <v>520</v>
      </c>
      <c r="E51" s="515"/>
      <c r="F51" s="233"/>
      <c r="K51" s="504" t="s">
        <v>298</v>
      </c>
      <c r="L51" s="505"/>
      <c r="M51" s="514" t="s">
        <v>520</v>
      </c>
      <c r="N51" s="515"/>
      <c r="O51" s="233"/>
    </row>
    <row r="52" spans="1:16" ht="15.75" thickBot="1">
      <c r="B52" s="504" t="s">
        <v>299</v>
      </c>
      <c r="C52" s="505"/>
      <c r="D52" s="506" t="s">
        <v>521</v>
      </c>
      <c r="E52" s="507"/>
      <c r="F52" s="234"/>
      <c r="K52" s="504" t="s">
        <v>299</v>
      </c>
      <c r="L52" s="505"/>
      <c r="M52" s="506" t="s">
        <v>524</v>
      </c>
      <c r="N52" s="507"/>
      <c r="O52" s="234"/>
    </row>
    <row r="53" spans="1:16" ht="15.75" thickBot="1">
      <c r="B53" s="504" t="s">
        <v>300</v>
      </c>
      <c r="C53" s="505"/>
      <c r="D53" s="506" t="s">
        <v>522</v>
      </c>
      <c r="E53" s="507"/>
      <c r="F53" s="234"/>
      <c r="K53" s="504" t="s">
        <v>300</v>
      </c>
      <c r="L53" s="505"/>
      <c r="M53" s="506" t="s">
        <v>525</v>
      </c>
      <c r="N53" s="507"/>
      <c r="O53" s="234"/>
    </row>
    <row r="54" spans="1:16" ht="15.75" thickBot="1">
      <c r="B54" s="504" t="s">
        <v>301</v>
      </c>
      <c r="C54" s="505"/>
      <c r="D54" s="506" t="s">
        <v>515</v>
      </c>
      <c r="E54" s="507"/>
      <c r="F54" s="234"/>
      <c r="K54" s="504" t="s">
        <v>301</v>
      </c>
      <c r="L54" s="505"/>
      <c r="M54" s="506" t="s">
        <v>515</v>
      </c>
      <c r="N54" s="507"/>
      <c r="O54" s="234"/>
    </row>
    <row r="55" spans="1:16" ht="15.75" thickBot="1">
      <c r="B55" s="504" t="s">
        <v>302</v>
      </c>
      <c r="C55" s="505"/>
      <c r="D55" s="508" t="s">
        <v>523</v>
      </c>
      <c r="E55" s="509"/>
      <c r="F55" s="235"/>
      <c r="G55" s="236"/>
      <c r="H55" s="236"/>
      <c r="I55" s="236"/>
      <c r="K55" s="504" t="s">
        <v>302</v>
      </c>
      <c r="L55" s="505"/>
      <c r="M55" s="508" t="s">
        <v>523</v>
      </c>
      <c r="N55" s="509"/>
      <c r="O55" s="235"/>
      <c r="P55" s="236"/>
    </row>
    <row r="56" spans="1:16" ht="15.75" customHeight="1" thickBot="1">
      <c r="B56" s="502" t="s">
        <v>303</v>
      </c>
      <c r="C56" s="503"/>
      <c r="D56" s="503"/>
      <c r="E56" s="503"/>
      <c r="F56" s="503"/>
      <c r="G56" s="503"/>
      <c r="K56" s="502" t="s">
        <v>303</v>
      </c>
      <c r="L56" s="503"/>
      <c r="M56" s="503"/>
      <c r="N56" s="503"/>
      <c r="O56" s="503"/>
      <c r="P56" s="503"/>
    </row>
    <row r="57" spans="1:16" ht="56.45" customHeight="1" thickBot="1">
      <c r="A57" s="237"/>
      <c r="B57" s="238" t="s">
        <v>304</v>
      </c>
      <c r="C57" s="239" t="s">
        <v>305</v>
      </c>
      <c r="D57" s="240" t="s">
        <v>306</v>
      </c>
      <c r="E57" s="241" t="s">
        <v>307</v>
      </c>
      <c r="F57" s="242" t="s">
        <v>308</v>
      </c>
      <c r="G57" s="243" t="s">
        <v>309</v>
      </c>
      <c r="K57" s="238" t="s">
        <v>304</v>
      </c>
      <c r="L57" s="239" t="s">
        <v>310</v>
      </c>
      <c r="M57" s="244" t="s">
        <v>311</v>
      </c>
      <c r="N57" s="241" t="s">
        <v>307</v>
      </c>
      <c r="O57" s="242" t="s">
        <v>308</v>
      </c>
      <c r="P57" s="243" t="s">
        <v>309</v>
      </c>
    </row>
    <row r="58" spans="1:16" ht="15.75" thickBot="1">
      <c r="A58" s="245"/>
      <c r="B58" s="246"/>
      <c r="C58" s="247"/>
      <c r="D58" s="248"/>
      <c r="E58" s="249"/>
      <c r="F58" s="250"/>
      <c r="G58" s="251"/>
      <c r="K58" s="246"/>
      <c r="L58" s="247"/>
      <c r="M58" s="252"/>
      <c r="N58" s="249"/>
      <c r="O58" s="250"/>
      <c r="P58" s="251"/>
    </row>
    <row r="59" spans="1:16" ht="20.25" customHeight="1" thickBot="1">
      <c r="A59" s="253"/>
      <c r="B59" s="246" t="s">
        <v>312</v>
      </c>
      <c r="C59" s="254">
        <v>0</v>
      </c>
      <c r="D59" s="255">
        <v>45322</v>
      </c>
      <c r="E59" s="256">
        <v>0</v>
      </c>
      <c r="F59" s="257">
        <v>0</v>
      </c>
      <c r="G59" s="258">
        <f>+E59-F59</f>
        <v>0</v>
      </c>
      <c r="K59" s="246" t="s">
        <v>312</v>
      </c>
      <c r="L59" s="254">
        <v>0</v>
      </c>
      <c r="M59" s="259">
        <v>45322</v>
      </c>
      <c r="N59" s="256">
        <v>0</v>
      </c>
      <c r="O59" s="257">
        <v>0</v>
      </c>
      <c r="P59" s="258">
        <f>+N59-O59</f>
        <v>0</v>
      </c>
    </row>
    <row r="60" spans="1:16" ht="15.75" thickBot="1">
      <c r="A60" s="260"/>
      <c r="B60" s="246" t="s">
        <v>313</v>
      </c>
      <c r="C60" s="261">
        <v>0</v>
      </c>
      <c r="D60" s="262">
        <v>45351</v>
      </c>
      <c r="E60" s="263">
        <v>0</v>
      </c>
      <c r="F60" s="264">
        <v>0</v>
      </c>
      <c r="G60" s="265">
        <f t="shared" ref="G60:G74" si="4">+E60-F60</f>
        <v>0</v>
      </c>
      <c r="K60" s="246" t="s">
        <v>313</v>
      </c>
      <c r="L60" s="261">
        <v>0</v>
      </c>
      <c r="M60" s="266">
        <v>45351</v>
      </c>
      <c r="N60" s="263">
        <v>0</v>
      </c>
      <c r="O60" s="264">
        <v>0</v>
      </c>
      <c r="P60" s="265">
        <f t="shared" ref="P60:P74" si="5">+N60-O60</f>
        <v>0</v>
      </c>
    </row>
    <row r="61" spans="1:16" ht="15.75" thickBot="1">
      <c r="A61" s="260"/>
      <c r="B61" s="246" t="s">
        <v>314</v>
      </c>
      <c r="C61" s="261">
        <v>0</v>
      </c>
      <c r="D61" s="262">
        <v>45382</v>
      </c>
      <c r="E61" s="263">
        <v>0</v>
      </c>
      <c r="F61" s="264">
        <v>0</v>
      </c>
      <c r="G61" s="265">
        <f t="shared" si="4"/>
        <v>0</v>
      </c>
      <c r="K61" s="246" t="s">
        <v>314</v>
      </c>
      <c r="L61" s="261">
        <v>0</v>
      </c>
      <c r="M61" s="266">
        <v>45382</v>
      </c>
      <c r="N61" s="263">
        <v>0</v>
      </c>
      <c r="O61" s="264">
        <v>0</v>
      </c>
      <c r="P61" s="265">
        <f t="shared" si="5"/>
        <v>0</v>
      </c>
    </row>
    <row r="62" spans="1:16" ht="15.75" thickBot="1">
      <c r="A62" s="260"/>
      <c r="B62" s="246" t="s">
        <v>315</v>
      </c>
      <c r="C62" s="261">
        <v>0</v>
      </c>
      <c r="D62" s="262">
        <v>45412</v>
      </c>
      <c r="E62" s="263">
        <v>0</v>
      </c>
      <c r="F62" s="264">
        <v>0</v>
      </c>
      <c r="G62" s="265">
        <f t="shared" si="4"/>
        <v>0</v>
      </c>
      <c r="K62" s="246" t="s">
        <v>315</v>
      </c>
      <c r="L62" s="261">
        <v>0</v>
      </c>
      <c r="M62" s="266">
        <v>45412</v>
      </c>
      <c r="N62" s="263">
        <v>0</v>
      </c>
      <c r="O62" s="264">
        <v>0</v>
      </c>
      <c r="P62" s="265">
        <f t="shared" si="5"/>
        <v>0</v>
      </c>
    </row>
    <row r="63" spans="1:16" ht="15.75" thickBot="1">
      <c r="A63" s="260"/>
      <c r="B63" s="267" t="s">
        <v>316</v>
      </c>
      <c r="C63" s="380">
        <v>23579633.699999999</v>
      </c>
      <c r="D63" s="405">
        <v>45421</v>
      </c>
      <c r="E63" s="263">
        <v>25308.81</v>
      </c>
      <c r="F63" s="408">
        <v>0</v>
      </c>
      <c r="G63" s="409">
        <f t="shared" si="4"/>
        <v>25308.81</v>
      </c>
      <c r="K63" s="267" t="s">
        <v>316</v>
      </c>
      <c r="L63" s="404">
        <v>0</v>
      </c>
      <c r="M63" s="406">
        <v>45443</v>
      </c>
      <c r="N63" s="407">
        <v>0</v>
      </c>
      <c r="O63" s="408">
        <v>0</v>
      </c>
      <c r="P63" s="409">
        <f t="shared" si="5"/>
        <v>0</v>
      </c>
    </row>
    <row r="64" spans="1:16" ht="15.75" thickBot="1">
      <c r="A64" s="260"/>
      <c r="B64" s="267" t="s">
        <v>317</v>
      </c>
      <c r="C64" s="261">
        <v>0</v>
      </c>
      <c r="D64" s="262">
        <v>45473</v>
      </c>
      <c r="E64" s="263">
        <v>33046.92</v>
      </c>
      <c r="F64" s="264">
        <v>0</v>
      </c>
      <c r="G64" s="265">
        <f>+E64-F64</f>
        <v>33046.92</v>
      </c>
      <c r="K64" s="267" t="s">
        <v>317</v>
      </c>
      <c r="L64" s="261">
        <v>0</v>
      </c>
      <c r="M64" s="266">
        <v>45473</v>
      </c>
      <c r="N64" s="263">
        <v>0</v>
      </c>
      <c r="O64" s="264">
        <v>0</v>
      </c>
      <c r="P64" s="265">
        <f t="shared" si="5"/>
        <v>0</v>
      </c>
    </row>
    <row r="65" spans="1:16" ht="15.75" thickBot="1">
      <c r="A65" s="260"/>
      <c r="B65" s="267" t="s">
        <v>318</v>
      </c>
      <c r="C65" s="261">
        <v>10105557.300000001</v>
      </c>
      <c r="D65" s="262">
        <v>45485</v>
      </c>
      <c r="E65" s="263">
        <v>43628.14</v>
      </c>
      <c r="F65" s="264">
        <v>0</v>
      </c>
      <c r="G65" s="265">
        <f t="shared" si="4"/>
        <v>43628.14</v>
      </c>
      <c r="K65" s="267" t="s">
        <v>318</v>
      </c>
      <c r="L65" s="261">
        <v>0</v>
      </c>
      <c r="M65" s="266">
        <v>45504</v>
      </c>
      <c r="N65" s="263">
        <v>12.98</v>
      </c>
      <c r="O65" s="264">
        <v>0</v>
      </c>
      <c r="P65" s="265">
        <f t="shared" si="5"/>
        <v>12.98</v>
      </c>
    </row>
    <row r="66" spans="1:16" ht="15.75" thickBot="1">
      <c r="A66" s="260"/>
      <c r="B66" s="267" t="s">
        <v>319</v>
      </c>
      <c r="C66" s="261">
        <v>0</v>
      </c>
      <c r="D66" s="262">
        <v>45535</v>
      </c>
      <c r="E66" s="263">
        <v>48878.78</v>
      </c>
      <c r="F66" s="264">
        <v>0</v>
      </c>
      <c r="G66" s="265">
        <f t="shared" si="4"/>
        <v>48878.78</v>
      </c>
      <c r="K66" s="267" t="s">
        <v>319</v>
      </c>
      <c r="L66" s="261">
        <v>0</v>
      </c>
      <c r="M66" s="266">
        <v>45535</v>
      </c>
      <c r="N66" s="263">
        <v>4.13</v>
      </c>
      <c r="O66" s="264">
        <v>0</v>
      </c>
      <c r="P66" s="265">
        <f t="shared" si="5"/>
        <v>4.13</v>
      </c>
    </row>
    <row r="67" spans="1:16" ht="15.75" thickBot="1">
      <c r="A67" s="260"/>
      <c r="B67" s="267" t="s">
        <v>320</v>
      </c>
      <c r="C67" s="261">
        <v>0</v>
      </c>
      <c r="D67" s="262">
        <v>45565</v>
      </c>
      <c r="E67" s="263">
        <v>42554.63</v>
      </c>
      <c r="F67" s="264">
        <v>0</v>
      </c>
      <c r="G67" s="265">
        <f t="shared" si="4"/>
        <v>42554.63</v>
      </c>
      <c r="K67" s="267" t="s">
        <v>320</v>
      </c>
      <c r="L67" s="261">
        <v>0</v>
      </c>
      <c r="M67" s="266">
        <v>45565</v>
      </c>
      <c r="N67" s="263">
        <v>1637.74</v>
      </c>
      <c r="O67" s="264">
        <v>0</v>
      </c>
      <c r="P67" s="265">
        <f t="shared" si="5"/>
        <v>1637.74</v>
      </c>
    </row>
    <row r="68" spans="1:16" ht="15.75" thickBot="1">
      <c r="A68" s="260"/>
      <c r="B68" s="267" t="s">
        <v>321</v>
      </c>
      <c r="C68" s="261"/>
      <c r="D68" s="262"/>
      <c r="E68" s="263"/>
      <c r="F68" s="264"/>
      <c r="G68" s="265">
        <f t="shared" si="4"/>
        <v>0</v>
      </c>
      <c r="K68" s="267" t="s">
        <v>321</v>
      </c>
      <c r="L68" s="261"/>
      <c r="M68" s="266"/>
      <c r="N68" s="263"/>
      <c r="O68" s="264"/>
      <c r="P68" s="265">
        <f t="shared" si="5"/>
        <v>0</v>
      </c>
    </row>
    <row r="69" spans="1:16" ht="15.75" thickBot="1">
      <c r="B69" s="267" t="s">
        <v>322</v>
      </c>
      <c r="C69" s="261"/>
      <c r="D69" s="262"/>
      <c r="E69" s="263"/>
      <c r="F69" s="264"/>
      <c r="G69" s="265">
        <f t="shared" si="4"/>
        <v>0</v>
      </c>
      <c r="K69" s="267" t="s">
        <v>322</v>
      </c>
      <c r="L69" s="261"/>
      <c r="M69" s="266"/>
      <c r="N69" s="263"/>
      <c r="O69" s="264"/>
      <c r="P69" s="265">
        <f t="shared" si="5"/>
        <v>0</v>
      </c>
    </row>
    <row r="70" spans="1:16" ht="15.75" thickBot="1">
      <c r="B70" s="267" t="s">
        <v>323</v>
      </c>
      <c r="C70" s="261"/>
      <c r="D70" s="262"/>
      <c r="E70" s="263"/>
      <c r="F70" s="264"/>
      <c r="G70" s="265">
        <f t="shared" si="4"/>
        <v>0</v>
      </c>
      <c r="K70" s="267" t="s">
        <v>323</v>
      </c>
      <c r="L70" s="261"/>
      <c r="M70" s="266"/>
      <c r="N70" s="263"/>
      <c r="O70" s="264"/>
      <c r="P70" s="265">
        <f t="shared" si="5"/>
        <v>0</v>
      </c>
    </row>
    <row r="71" spans="1:16" ht="15.75" thickBot="1">
      <c r="B71" s="268" t="s">
        <v>324</v>
      </c>
      <c r="C71" s="261"/>
      <c r="D71" s="262"/>
      <c r="E71" s="263"/>
      <c r="F71" s="264"/>
      <c r="G71" s="265">
        <f t="shared" si="4"/>
        <v>0</v>
      </c>
      <c r="K71" s="268" t="s">
        <v>324</v>
      </c>
      <c r="L71" s="261"/>
      <c r="M71" s="266"/>
      <c r="N71" s="263"/>
      <c r="O71" s="264"/>
      <c r="P71" s="265">
        <f t="shared" si="5"/>
        <v>0</v>
      </c>
    </row>
    <row r="72" spans="1:16" ht="15.75" thickBot="1">
      <c r="B72" s="268" t="s">
        <v>325</v>
      </c>
      <c r="C72" s="261"/>
      <c r="D72" s="262"/>
      <c r="E72" s="263"/>
      <c r="F72" s="264"/>
      <c r="G72" s="265">
        <f t="shared" si="4"/>
        <v>0</v>
      </c>
      <c r="K72" s="268" t="s">
        <v>325</v>
      </c>
      <c r="L72" s="261"/>
      <c r="M72" s="266"/>
      <c r="N72" s="263"/>
      <c r="O72" s="264"/>
      <c r="P72" s="265">
        <f t="shared" si="5"/>
        <v>0</v>
      </c>
    </row>
    <row r="73" spans="1:16" ht="15.75" thickBot="1">
      <c r="B73" s="268" t="s">
        <v>326</v>
      </c>
      <c r="C73" s="261"/>
      <c r="D73" s="262"/>
      <c r="E73" s="263"/>
      <c r="F73" s="264"/>
      <c r="G73" s="265">
        <f t="shared" si="4"/>
        <v>0</v>
      </c>
      <c r="K73" s="268" t="s">
        <v>326</v>
      </c>
      <c r="L73" s="261"/>
      <c r="M73" s="266"/>
      <c r="N73" s="263"/>
      <c r="O73" s="264"/>
      <c r="P73" s="265">
        <f t="shared" si="5"/>
        <v>0</v>
      </c>
    </row>
    <row r="74" spans="1:16" ht="15.75" thickBot="1">
      <c r="B74" s="268" t="s">
        <v>327</v>
      </c>
      <c r="C74" s="261"/>
      <c r="D74" s="262"/>
      <c r="E74" s="269"/>
      <c r="F74" s="270"/>
      <c r="G74" s="271">
        <f t="shared" si="4"/>
        <v>0</v>
      </c>
      <c r="K74" s="268" t="s">
        <v>327</v>
      </c>
      <c r="L74" s="261"/>
      <c r="M74" s="266"/>
      <c r="N74" s="269"/>
      <c r="O74" s="270"/>
      <c r="P74" s="271">
        <f t="shared" si="5"/>
        <v>0</v>
      </c>
    </row>
    <row r="75" spans="1:16">
      <c r="B75" s="272" t="s">
        <v>328</v>
      </c>
      <c r="C75" s="273">
        <f>SUM(C59:C74)</f>
        <v>33685191</v>
      </c>
      <c r="D75" s="274"/>
      <c r="E75" s="273">
        <f>SUM(E59:E74)</f>
        <v>193417.28</v>
      </c>
      <c r="F75" s="273">
        <f t="shared" ref="F75:G75" si="6">SUM(F59:F74)</f>
        <v>0</v>
      </c>
      <c r="G75" s="273">
        <f t="shared" si="6"/>
        <v>193417.28</v>
      </c>
      <c r="K75" s="272" t="s">
        <v>328</v>
      </c>
      <c r="L75" s="273">
        <f>SUM(L59:L74)</f>
        <v>0</v>
      </c>
      <c r="M75" s="274"/>
      <c r="N75" s="273">
        <f>SUM(N59:N74)</f>
        <v>1654.85</v>
      </c>
      <c r="O75" s="273">
        <f t="shared" ref="O75:P75" si="7">SUM(O59:O74)</f>
        <v>0</v>
      </c>
      <c r="P75" s="273">
        <f t="shared" si="7"/>
        <v>1654.85</v>
      </c>
    </row>
    <row r="76" spans="1:16">
      <c r="B76" s="275"/>
      <c r="C76" s="276"/>
      <c r="D76" s="277"/>
      <c r="E76" s="276"/>
      <c r="F76" s="274"/>
      <c r="G76" s="278"/>
      <c r="H76" s="278"/>
      <c r="I76" s="278"/>
      <c r="J76" s="278"/>
      <c r="L76" s="277"/>
      <c r="M76" s="276"/>
      <c r="N76" s="274"/>
      <c r="O76" s="278"/>
    </row>
    <row r="77" spans="1:16">
      <c r="B77" s="275"/>
      <c r="C77" s="276"/>
      <c r="D77" s="277"/>
      <c r="E77" s="276"/>
      <c r="F77" s="274"/>
      <c r="G77" s="278"/>
      <c r="H77" s="278"/>
      <c r="I77" s="278"/>
      <c r="K77" s="275"/>
      <c r="L77" s="276"/>
      <c r="M77" s="277"/>
      <c r="N77" s="276"/>
      <c r="O77" s="274"/>
      <c r="P77" s="278"/>
    </row>
    <row r="78" spans="1:16" ht="15.75" thickBot="1">
      <c r="C78" s="279"/>
      <c r="D78" s="280"/>
      <c r="E78" s="279"/>
      <c r="F78" s="280"/>
      <c r="L78" s="279"/>
      <c r="M78" s="280"/>
      <c r="N78" s="279"/>
      <c r="O78" s="280"/>
    </row>
    <row r="79" spans="1:16" ht="18.600000000000001" customHeight="1" thickTop="1" thickBot="1">
      <c r="A79" s="230" t="s">
        <v>331</v>
      </c>
      <c r="B79" s="510" t="s">
        <v>330</v>
      </c>
      <c r="C79" s="510"/>
      <c r="D79" s="510"/>
      <c r="E79" s="510"/>
      <c r="F79" s="510"/>
      <c r="G79" s="510"/>
      <c r="H79" s="510"/>
      <c r="I79" s="510"/>
      <c r="J79" s="510"/>
      <c r="K79" s="510"/>
      <c r="L79" s="510"/>
      <c r="M79" s="510"/>
      <c r="N79" s="510"/>
      <c r="O79" s="510"/>
      <c r="P79" s="510"/>
    </row>
    <row r="80" spans="1:16" ht="16.5" thickTop="1" thickBot="1">
      <c r="C80" s="279"/>
      <c r="D80" s="280"/>
      <c r="E80" s="279"/>
      <c r="F80" s="280"/>
      <c r="L80" s="279"/>
      <c r="M80" s="280"/>
      <c r="N80" s="279"/>
      <c r="O80" s="280"/>
    </row>
    <row r="81" spans="1:16" ht="21.75" thickBot="1">
      <c r="B81" s="511" t="s">
        <v>290</v>
      </c>
      <c r="C81" s="512"/>
      <c r="D81" s="512"/>
      <c r="E81" s="513"/>
      <c r="F81" s="231"/>
      <c r="K81" s="511" t="s">
        <v>24</v>
      </c>
      <c r="L81" s="512"/>
      <c r="M81" s="512"/>
      <c r="N81" s="513"/>
      <c r="O81" s="231"/>
    </row>
    <row r="82" spans="1:16" ht="15.75" thickBot="1">
      <c r="B82" s="504" t="s">
        <v>298</v>
      </c>
      <c r="C82" s="505"/>
      <c r="D82" s="514"/>
      <c r="E82" s="515"/>
      <c r="F82" s="233"/>
      <c r="K82" s="504" t="s">
        <v>298</v>
      </c>
      <c r="L82" s="505"/>
      <c r="M82" s="514"/>
      <c r="N82" s="515"/>
      <c r="O82" s="233"/>
    </row>
    <row r="83" spans="1:16" ht="15.75" thickBot="1">
      <c r="B83" s="504" t="s">
        <v>299</v>
      </c>
      <c r="C83" s="505"/>
      <c r="D83" s="506"/>
      <c r="E83" s="507"/>
      <c r="F83" s="234"/>
      <c r="K83" s="504" t="s">
        <v>299</v>
      </c>
      <c r="L83" s="505"/>
      <c r="M83" s="506"/>
      <c r="N83" s="507"/>
      <c r="O83" s="234"/>
    </row>
    <row r="84" spans="1:16" ht="15.75" thickBot="1">
      <c r="B84" s="504" t="s">
        <v>300</v>
      </c>
      <c r="C84" s="505"/>
      <c r="D84" s="506"/>
      <c r="E84" s="507"/>
      <c r="F84" s="234"/>
      <c r="K84" s="504" t="s">
        <v>300</v>
      </c>
      <c r="L84" s="505"/>
      <c r="M84" s="506"/>
      <c r="N84" s="507"/>
      <c r="O84" s="234"/>
    </row>
    <row r="85" spans="1:16" ht="15.75" thickBot="1">
      <c r="B85" s="504" t="s">
        <v>301</v>
      </c>
      <c r="C85" s="505"/>
      <c r="D85" s="506"/>
      <c r="E85" s="507"/>
      <c r="F85" s="234"/>
      <c r="K85" s="504" t="s">
        <v>301</v>
      </c>
      <c r="L85" s="505"/>
      <c r="M85" s="506"/>
      <c r="N85" s="507"/>
      <c r="O85" s="234"/>
    </row>
    <row r="86" spans="1:16" ht="15.75" thickBot="1">
      <c r="B86" s="504" t="s">
        <v>302</v>
      </c>
      <c r="C86" s="505"/>
      <c r="D86" s="508"/>
      <c r="E86" s="509"/>
      <c r="F86" s="235"/>
      <c r="G86" s="236"/>
      <c r="H86" s="236"/>
      <c r="I86" s="236"/>
      <c r="K86" s="504" t="s">
        <v>302</v>
      </c>
      <c r="L86" s="505"/>
      <c r="M86" s="508"/>
      <c r="N86" s="509"/>
      <c r="O86" s="235"/>
      <c r="P86" s="236"/>
    </row>
    <row r="87" spans="1:16" ht="15.75" customHeight="1" thickBot="1">
      <c r="B87" s="502" t="s">
        <v>303</v>
      </c>
      <c r="C87" s="503"/>
      <c r="D87" s="503"/>
      <c r="E87" s="503"/>
      <c r="F87" s="503"/>
      <c r="G87" s="503"/>
      <c r="K87" s="502" t="s">
        <v>303</v>
      </c>
      <c r="L87" s="503"/>
      <c r="M87" s="503"/>
      <c r="N87" s="503"/>
      <c r="O87" s="503"/>
      <c r="P87" s="503"/>
    </row>
    <row r="88" spans="1:16" ht="56.45" customHeight="1" thickBot="1">
      <c r="A88" s="237"/>
      <c r="B88" s="238" t="s">
        <v>304</v>
      </c>
      <c r="C88" s="239" t="s">
        <v>305</v>
      </c>
      <c r="D88" s="240" t="s">
        <v>306</v>
      </c>
      <c r="E88" s="241" t="s">
        <v>307</v>
      </c>
      <c r="F88" s="242" t="s">
        <v>308</v>
      </c>
      <c r="G88" s="243" t="s">
        <v>309</v>
      </c>
      <c r="K88" s="238" t="s">
        <v>304</v>
      </c>
      <c r="L88" s="239" t="s">
        <v>310</v>
      </c>
      <c r="M88" s="244" t="s">
        <v>311</v>
      </c>
      <c r="N88" s="241" t="s">
        <v>307</v>
      </c>
      <c r="O88" s="242" t="s">
        <v>308</v>
      </c>
      <c r="P88" s="243" t="s">
        <v>309</v>
      </c>
    </row>
    <row r="89" spans="1:16" ht="15.75" thickBot="1">
      <c r="A89" s="245"/>
      <c r="B89" s="246"/>
      <c r="C89" s="247"/>
      <c r="D89" s="248"/>
      <c r="E89" s="249"/>
      <c r="F89" s="250"/>
      <c r="G89" s="251"/>
      <c r="K89" s="246"/>
      <c r="L89" s="247"/>
      <c r="M89" s="252"/>
      <c r="N89" s="249"/>
      <c r="O89" s="250"/>
      <c r="P89" s="251"/>
    </row>
    <row r="90" spans="1:16" ht="20.25" customHeight="1" thickBot="1">
      <c r="A90" s="253"/>
      <c r="B90" s="246" t="s">
        <v>312</v>
      </c>
      <c r="C90" s="254"/>
      <c r="D90" s="255"/>
      <c r="E90" s="256"/>
      <c r="F90" s="257"/>
      <c r="G90" s="258">
        <f>+E90-F90</f>
        <v>0</v>
      </c>
      <c r="K90" s="246" t="s">
        <v>312</v>
      </c>
      <c r="L90" s="254"/>
      <c r="M90" s="259"/>
      <c r="N90" s="256"/>
      <c r="O90" s="257"/>
      <c r="P90" s="258">
        <f>+N90-O90</f>
        <v>0</v>
      </c>
    </row>
    <row r="91" spans="1:16" ht="15.75" thickBot="1">
      <c r="A91" s="260"/>
      <c r="B91" s="246" t="s">
        <v>313</v>
      </c>
      <c r="C91" s="261"/>
      <c r="D91" s="262"/>
      <c r="E91" s="263"/>
      <c r="F91" s="264"/>
      <c r="G91" s="265">
        <f t="shared" ref="G91:G105" si="8">+E91-F91</f>
        <v>0</v>
      </c>
      <c r="K91" s="246" t="s">
        <v>313</v>
      </c>
      <c r="L91" s="261"/>
      <c r="M91" s="266"/>
      <c r="N91" s="263"/>
      <c r="O91" s="264"/>
      <c r="P91" s="265">
        <f t="shared" ref="P91:P105" si="9">+N91-O91</f>
        <v>0</v>
      </c>
    </row>
    <row r="92" spans="1:16" ht="15.75" thickBot="1">
      <c r="A92" s="260"/>
      <c r="B92" s="246" t="s">
        <v>314</v>
      </c>
      <c r="C92" s="261"/>
      <c r="D92" s="262"/>
      <c r="E92" s="263"/>
      <c r="F92" s="264"/>
      <c r="G92" s="265">
        <f t="shared" si="8"/>
        <v>0</v>
      </c>
      <c r="K92" s="246" t="s">
        <v>314</v>
      </c>
      <c r="L92" s="261"/>
      <c r="M92" s="266"/>
      <c r="N92" s="263"/>
      <c r="O92" s="264"/>
      <c r="P92" s="265">
        <f t="shared" si="9"/>
        <v>0</v>
      </c>
    </row>
    <row r="93" spans="1:16" ht="15.75" thickBot="1">
      <c r="A93" s="260"/>
      <c r="B93" s="246" t="s">
        <v>315</v>
      </c>
      <c r="C93" s="261"/>
      <c r="D93" s="262"/>
      <c r="E93" s="263"/>
      <c r="F93" s="264"/>
      <c r="G93" s="265">
        <f t="shared" si="8"/>
        <v>0</v>
      </c>
      <c r="K93" s="246" t="s">
        <v>315</v>
      </c>
      <c r="L93" s="261"/>
      <c r="M93" s="266"/>
      <c r="N93" s="263"/>
      <c r="O93" s="264"/>
      <c r="P93" s="265">
        <f t="shared" si="9"/>
        <v>0</v>
      </c>
    </row>
    <row r="94" spans="1:16" ht="15.75" thickBot="1">
      <c r="A94" s="260"/>
      <c r="B94" s="267" t="s">
        <v>316</v>
      </c>
      <c r="C94" s="261"/>
      <c r="D94" s="262"/>
      <c r="E94" s="263"/>
      <c r="F94" s="264"/>
      <c r="G94" s="265">
        <f t="shared" si="8"/>
        <v>0</v>
      </c>
      <c r="K94" s="267" t="s">
        <v>316</v>
      </c>
      <c r="L94" s="261"/>
      <c r="M94" s="266"/>
      <c r="N94" s="263"/>
      <c r="O94" s="264"/>
      <c r="P94" s="265">
        <f t="shared" si="9"/>
        <v>0</v>
      </c>
    </row>
    <row r="95" spans="1:16" ht="15.75" thickBot="1">
      <c r="A95" s="260"/>
      <c r="B95" s="267" t="s">
        <v>317</v>
      </c>
      <c r="C95" s="261"/>
      <c r="D95" s="262"/>
      <c r="E95" s="263"/>
      <c r="F95" s="264"/>
      <c r="G95" s="265">
        <f t="shared" si="8"/>
        <v>0</v>
      </c>
      <c r="K95" s="267" t="s">
        <v>317</v>
      </c>
      <c r="L95" s="261"/>
      <c r="M95" s="266"/>
      <c r="N95" s="263"/>
      <c r="O95" s="264"/>
      <c r="P95" s="265">
        <f t="shared" si="9"/>
        <v>0</v>
      </c>
    </row>
    <row r="96" spans="1:16" ht="15.75" thickBot="1">
      <c r="A96" s="260"/>
      <c r="B96" s="267" t="s">
        <v>318</v>
      </c>
      <c r="C96" s="261"/>
      <c r="D96" s="262"/>
      <c r="E96" s="263"/>
      <c r="F96" s="264"/>
      <c r="G96" s="265">
        <f t="shared" si="8"/>
        <v>0</v>
      </c>
      <c r="K96" s="267" t="s">
        <v>318</v>
      </c>
      <c r="L96" s="261"/>
      <c r="M96" s="266"/>
      <c r="N96" s="263"/>
      <c r="O96" s="264"/>
      <c r="P96" s="265">
        <f t="shared" si="9"/>
        <v>0</v>
      </c>
    </row>
    <row r="97" spans="1:16" ht="15.75" thickBot="1">
      <c r="A97" s="260"/>
      <c r="B97" s="267" t="s">
        <v>319</v>
      </c>
      <c r="C97" s="261"/>
      <c r="D97" s="262"/>
      <c r="E97" s="263"/>
      <c r="F97" s="264"/>
      <c r="G97" s="265">
        <f t="shared" si="8"/>
        <v>0</v>
      </c>
      <c r="K97" s="267" t="s">
        <v>319</v>
      </c>
      <c r="L97" s="261"/>
      <c r="M97" s="266"/>
      <c r="N97" s="263"/>
      <c r="O97" s="264"/>
      <c r="P97" s="265">
        <f t="shared" si="9"/>
        <v>0</v>
      </c>
    </row>
    <row r="98" spans="1:16" ht="15.75" thickBot="1">
      <c r="A98" s="260"/>
      <c r="B98" s="267" t="s">
        <v>320</v>
      </c>
      <c r="C98" s="261"/>
      <c r="D98" s="262"/>
      <c r="E98" s="263"/>
      <c r="F98" s="264"/>
      <c r="G98" s="265">
        <f t="shared" si="8"/>
        <v>0</v>
      </c>
      <c r="K98" s="267" t="s">
        <v>320</v>
      </c>
      <c r="L98" s="261"/>
      <c r="M98" s="266"/>
      <c r="N98" s="263"/>
      <c r="O98" s="264"/>
      <c r="P98" s="265">
        <f t="shared" si="9"/>
        <v>0</v>
      </c>
    </row>
    <row r="99" spans="1:16" ht="15.75" thickBot="1">
      <c r="A99" s="260"/>
      <c r="B99" s="267" t="s">
        <v>321</v>
      </c>
      <c r="C99" s="261"/>
      <c r="D99" s="262"/>
      <c r="E99" s="263"/>
      <c r="F99" s="264"/>
      <c r="G99" s="265">
        <f t="shared" si="8"/>
        <v>0</v>
      </c>
      <c r="K99" s="267" t="s">
        <v>321</v>
      </c>
      <c r="L99" s="261"/>
      <c r="M99" s="266"/>
      <c r="N99" s="263"/>
      <c r="O99" s="264"/>
      <c r="P99" s="265">
        <f t="shared" si="9"/>
        <v>0</v>
      </c>
    </row>
    <row r="100" spans="1:16" ht="15.75" thickBot="1">
      <c r="B100" s="267" t="s">
        <v>322</v>
      </c>
      <c r="C100" s="261"/>
      <c r="D100" s="262"/>
      <c r="E100" s="263"/>
      <c r="F100" s="264"/>
      <c r="G100" s="265">
        <f t="shared" si="8"/>
        <v>0</v>
      </c>
      <c r="K100" s="267" t="s">
        <v>322</v>
      </c>
      <c r="L100" s="261"/>
      <c r="M100" s="266"/>
      <c r="N100" s="263"/>
      <c r="O100" s="264"/>
      <c r="P100" s="265">
        <f t="shared" si="9"/>
        <v>0</v>
      </c>
    </row>
    <row r="101" spans="1:16" ht="15.75" thickBot="1">
      <c r="B101" s="267" t="s">
        <v>323</v>
      </c>
      <c r="C101" s="261"/>
      <c r="D101" s="262"/>
      <c r="E101" s="263"/>
      <c r="F101" s="264"/>
      <c r="G101" s="265">
        <f t="shared" si="8"/>
        <v>0</v>
      </c>
      <c r="K101" s="267" t="s">
        <v>323</v>
      </c>
      <c r="L101" s="261"/>
      <c r="M101" s="266"/>
      <c r="N101" s="263"/>
      <c r="O101" s="264"/>
      <c r="P101" s="265">
        <f t="shared" si="9"/>
        <v>0</v>
      </c>
    </row>
    <row r="102" spans="1:16" ht="15.75" thickBot="1">
      <c r="B102" s="268" t="s">
        <v>324</v>
      </c>
      <c r="C102" s="261"/>
      <c r="D102" s="262"/>
      <c r="E102" s="263"/>
      <c r="F102" s="264"/>
      <c r="G102" s="265">
        <f t="shared" si="8"/>
        <v>0</v>
      </c>
      <c r="K102" s="268" t="s">
        <v>324</v>
      </c>
      <c r="L102" s="261"/>
      <c r="M102" s="266"/>
      <c r="N102" s="263"/>
      <c r="O102" s="264"/>
      <c r="P102" s="265">
        <f t="shared" si="9"/>
        <v>0</v>
      </c>
    </row>
    <row r="103" spans="1:16" ht="15.75" thickBot="1">
      <c r="B103" s="268" t="s">
        <v>325</v>
      </c>
      <c r="C103" s="261"/>
      <c r="D103" s="262"/>
      <c r="E103" s="263"/>
      <c r="F103" s="264"/>
      <c r="G103" s="265">
        <f t="shared" si="8"/>
        <v>0</v>
      </c>
      <c r="K103" s="268" t="s">
        <v>325</v>
      </c>
      <c r="L103" s="261"/>
      <c r="M103" s="266"/>
      <c r="N103" s="263"/>
      <c r="O103" s="264"/>
      <c r="P103" s="265">
        <f t="shared" si="9"/>
        <v>0</v>
      </c>
    </row>
    <row r="104" spans="1:16" ht="15.75" thickBot="1">
      <c r="B104" s="268" t="s">
        <v>326</v>
      </c>
      <c r="C104" s="261"/>
      <c r="D104" s="262"/>
      <c r="E104" s="263"/>
      <c r="F104" s="264"/>
      <c r="G104" s="265">
        <f t="shared" si="8"/>
        <v>0</v>
      </c>
      <c r="K104" s="268" t="s">
        <v>326</v>
      </c>
      <c r="L104" s="261"/>
      <c r="M104" s="266"/>
      <c r="N104" s="263"/>
      <c r="O104" s="264"/>
      <c r="P104" s="265">
        <f t="shared" si="9"/>
        <v>0</v>
      </c>
    </row>
    <row r="105" spans="1:16" ht="15.75" thickBot="1">
      <c r="B105" s="268" t="s">
        <v>327</v>
      </c>
      <c r="C105" s="261"/>
      <c r="D105" s="262"/>
      <c r="E105" s="269"/>
      <c r="F105" s="270"/>
      <c r="G105" s="271">
        <f t="shared" si="8"/>
        <v>0</v>
      </c>
      <c r="K105" s="268" t="s">
        <v>327</v>
      </c>
      <c r="L105" s="261"/>
      <c r="M105" s="266"/>
      <c r="N105" s="269"/>
      <c r="O105" s="270"/>
      <c r="P105" s="271">
        <f t="shared" si="9"/>
        <v>0</v>
      </c>
    </row>
    <row r="106" spans="1:16">
      <c r="B106" s="272" t="s">
        <v>328</v>
      </c>
      <c r="C106" s="273">
        <f>SUM(C90:C105)</f>
        <v>0</v>
      </c>
      <c r="D106" s="274"/>
      <c r="E106" s="273">
        <f>SUM(E90:E105)</f>
        <v>0</v>
      </c>
      <c r="F106" s="273">
        <f t="shared" ref="F106:G106" si="10">SUM(F90:F105)</f>
        <v>0</v>
      </c>
      <c r="G106" s="273">
        <f t="shared" si="10"/>
        <v>0</v>
      </c>
      <c r="K106" s="272" t="s">
        <v>328</v>
      </c>
      <c r="L106" s="273">
        <f>SUM(L90:L105)</f>
        <v>0</v>
      </c>
      <c r="M106" s="274"/>
      <c r="N106" s="273">
        <f>SUM(N90:N105)</f>
        <v>0</v>
      </c>
      <c r="O106" s="273">
        <f t="shared" ref="O106:P106" si="11">SUM(O90:O105)</f>
        <v>0</v>
      </c>
      <c r="P106" s="273">
        <f t="shared" si="11"/>
        <v>0</v>
      </c>
    </row>
    <row r="107" spans="1:16">
      <c r="B107" s="275"/>
      <c r="C107" s="276"/>
      <c r="D107" s="277"/>
      <c r="E107" s="276"/>
      <c r="F107" s="274"/>
      <c r="G107" s="278"/>
      <c r="H107" s="278"/>
      <c r="I107" s="278"/>
      <c r="J107" s="278"/>
      <c r="L107" s="277"/>
      <c r="M107" s="276"/>
      <c r="N107" s="274"/>
      <c r="O107" s="278"/>
    </row>
    <row r="109" spans="1:16" ht="15.75" thickBot="1"/>
    <row r="110" spans="1:16" ht="18.600000000000001" customHeight="1" thickTop="1" thickBot="1">
      <c r="A110" s="230" t="s">
        <v>332</v>
      </c>
      <c r="B110" s="510" t="s">
        <v>330</v>
      </c>
      <c r="C110" s="510"/>
      <c r="D110" s="510"/>
      <c r="E110" s="510"/>
      <c r="F110" s="510"/>
      <c r="G110" s="510"/>
      <c r="H110" s="510"/>
      <c r="I110" s="510"/>
      <c r="J110" s="510"/>
      <c r="K110" s="510"/>
      <c r="L110" s="510"/>
      <c r="M110" s="510"/>
      <c r="N110" s="510"/>
      <c r="O110" s="510"/>
      <c r="P110" s="510"/>
    </row>
    <row r="111" spans="1:16" ht="16.5" thickTop="1" thickBot="1">
      <c r="C111" s="279"/>
      <c r="D111" s="280"/>
      <c r="E111" s="279"/>
      <c r="F111" s="280"/>
      <c r="L111" s="279"/>
      <c r="M111" s="280"/>
      <c r="N111" s="279"/>
      <c r="O111" s="280"/>
    </row>
    <row r="112" spans="1:16" ht="21.75" thickBot="1">
      <c r="B112" s="511" t="s">
        <v>290</v>
      </c>
      <c r="C112" s="512"/>
      <c r="D112" s="512"/>
      <c r="E112" s="513"/>
      <c r="F112" s="231"/>
      <c r="K112" s="511" t="s">
        <v>24</v>
      </c>
      <c r="L112" s="512"/>
      <c r="M112" s="512"/>
      <c r="N112" s="513"/>
      <c r="O112" s="231"/>
    </row>
    <row r="113" spans="1:16" ht="15.75" thickBot="1">
      <c r="B113" s="504" t="s">
        <v>298</v>
      </c>
      <c r="C113" s="505"/>
      <c r="D113" s="514"/>
      <c r="E113" s="515"/>
      <c r="F113" s="233"/>
      <c r="K113" s="504" t="s">
        <v>298</v>
      </c>
      <c r="L113" s="505"/>
      <c r="M113" s="514"/>
      <c r="N113" s="515"/>
      <c r="O113" s="233"/>
    </row>
    <row r="114" spans="1:16" ht="15.75" thickBot="1">
      <c r="B114" s="504" t="s">
        <v>299</v>
      </c>
      <c r="C114" s="505"/>
      <c r="D114" s="506"/>
      <c r="E114" s="507"/>
      <c r="F114" s="234"/>
      <c r="K114" s="504" t="s">
        <v>299</v>
      </c>
      <c r="L114" s="505"/>
      <c r="M114" s="506"/>
      <c r="N114" s="507"/>
      <c r="O114" s="234"/>
    </row>
    <row r="115" spans="1:16" ht="15.75" thickBot="1">
      <c r="B115" s="504" t="s">
        <v>300</v>
      </c>
      <c r="C115" s="505"/>
      <c r="D115" s="506"/>
      <c r="E115" s="507"/>
      <c r="F115" s="234"/>
      <c r="K115" s="504" t="s">
        <v>300</v>
      </c>
      <c r="L115" s="505"/>
      <c r="M115" s="506"/>
      <c r="N115" s="507"/>
      <c r="O115" s="234"/>
    </row>
    <row r="116" spans="1:16" ht="15.75" thickBot="1">
      <c r="B116" s="504" t="s">
        <v>301</v>
      </c>
      <c r="C116" s="505"/>
      <c r="D116" s="506"/>
      <c r="E116" s="507"/>
      <c r="F116" s="234"/>
      <c r="K116" s="504" t="s">
        <v>301</v>
      </c>
      <c r="L116" s="505"/>
      <c r="M116" s="506"/>
      <c r="N116" s="507"/>
      <c r="O116" s="234"/>
    </row>
    <row r="117" spans="1:16" ht="15.75" thickBot="1">
      <c r="B117" s="504" t="s">
        <v>302</v>
      </c>
      <c r="C117" s="505"/>
      <c r="D117" s="508"/>
      <c r="E117" s="509"/>
      <c r="F117" s="235"/>
      <c r="G117" s="236"/>
      <c r="H117" s="236"/>
      <c r="I117" s="236"/>
      <c r="K117" s="504" t="s">
        <v>302</v>
      </c>
      <c r="L117" s="505"/>
      <c r="M117" s="508"/>
      <c r="N117" s="509"/>
      <c r="O117" s="235"/>
      <c r="P117" s="236"/>
    </row>
    <row r="118" spans="1:16" ht="15.75" customHeight="1" thickBot="1">
      <c r="B118" s="502" t="s">
        <v>303</v>
      </c>
      <c r="C118" s="503"/>
      <c r="D118" s="503"/>
      <c r="E118" s="503"/>
      <c r="F118" s="503"/>
      <c r="G118" s="503"/>
      <c r="K118" s="502" t="s">
        <v>303</v>
      </c>
      <c r="L118" s="503"/>
      <c r="M118" s="503"/>
      <c r="N118" s="503"/>
      <c r="O118" s="503"/>
      <c r="P118" s="503"/>
    </row>
    <row r="119" spans="1:16" ht="56.45" customHeight="1" thickBot="1">
      <c r="A119" s="237"/>
      <c r="B119" s="238" t="s">
        <v>304</v>
      </c>
      <c r="C119" s="239" t="s">
        <v>305</v>
      </c>
      <c r="D119" s="240" t="s">
        <v>306</v>
      </c>
      <c r="E119" s="241" t="s">
        <v>307</v>
      </c>
      <c r="F119" s="242" t="s">
        <v>308</v>
      </c>
      <c r="G119" s="243" t="s">
        <v>309</v>
      </c>
      <c r="K119" s="238" t="s">
        <v>304</v>
      </c>
      <c r="L119" s="239" t="s">
        <v>310</v>
      </c>
      <c r="M119" s="244" t="s">
        <v>311</v>
      </c>
      <c r="N119" s="241" t="s">
        <v>307</v>
      </c>
      <c r="O119" s="242" t="s">
        <v>308</v>
      </c>
      <c r="P119" s="243" t="s">
        <v>309</v>
      </c>
    </row>
    <row r="120" spans="1:16" ht="15.75" thickBot="1">
      <c r="A120" s="245"/>
      <c r="B120" s="246"/>
      <c r="C120" s="247"/>
      <c r="D120" s="248"/>
      <c r="E120" s="249"/>
      <c r="F120" s="250"/>
      <c r="G120" s="251"/>
      <c r="K120" s="246"/>
      <c r="L120" s="247"/>
      <c r="M120" s="252"/>
      <c r="N120" s="249"/>
      <c r="O120" s="250"/>
      <c r="P120" s="251"/>
    </row>
    <row r="121" spans="1:16" ht="20.25" customHeight="1" thickBot="1">
      <c r="A121" s="253"/>
      <c r="B121" s="246" t="s">
        <v>312</v>
      </c>
      <c r="C121" s="254"/>
      <c r="D121" s="255"/>
      <c r="E121" s="256"/>
      <c r="F121" s="257"/>
      <c r="G121" s="258">
        <f>+E121-F121</f>
        <v>0</v>
      </c>
      <c r="K121" s="246" t="s">
        <v>312</v>
      </c>
      <c r="L121" s="254"/>
      <c r="M121" s="259"/>
      <c r="N121" s="256"/>
      <c r="O121" s="257"/>
      <c r="P121" s="258">
        <f>+N121-O121</f>
        <v>0</v>
      </c>
    </row>
    <row r="122" spans="1:16" ht="15.75" thickBot="1">
      <c r="A122" s="260"/>
      <c r="B122" s="246" t="s">
        <v>313</v>
      </c>
      <c r="C122" s="261"/>
      <c r="D122" s="262"/>
      <c r="E122" s="263"/>
      <c r="F122" s="264"/>
      <c r="G122" s="265">
        <f t="shared" ref="G122:G136" si="12">+E122-F122</f>
        <v>0</v>
      </c>
      <c r="K122" s="246" t="s">
        <v>313</v>
      </c>
      <c r="L122" s="261"/>
      <c r="M122" s="266"/>
      <c r="N122" s="263"/>
      <c r="O122" s="264"/>
      <c r="P122" s="265">
        <f t="shared" ref="P122:P136" si="13">+N122-O122</f>
        <v>0</v>
      </c>
    </row>
    <row r="123" spans="1:16" ht="15.75" thickBot="1">
      <c r="A123" s="260"/>
      <c r="B123" s="246" t="s">
        <v>314</v>
      </c>
      <c r="C123" s="261"/>
      <c r="D123" s="262"/>
      <c r="E123" s="263"/>
      <c r="F123" s="264"/>
      <c r="G123" s="265">
        <f t="shared" si="12"/>
        <v>0</v>
      </c>
      <c r="K123" s="246" t="s">
        <v>314</v>
      </c>
      <c r="L123" s="261"/>
      <c r="M123" s="266"/>
      <c r="N123" s="263"/>
      <c r="O123" s="264"/>
      <c r="P123" s="265">
        <f t="shared" si="13"/>
        <v>0</v>
      </c>
    </row>
    <row r="124" spans="1:16" ht="15.75" thickBot="1">
      <c r="A124" s="260"/>
      <c r="B124" s="246" t="s">
        <v>315</v>
      </c>
      <c r="C124" s="261"/>
      <c r="D124" s="262"/>
      <c r="E124" s="263"/>
      <c r="F124" s="264"/>
      <c r="G124" s="265">
        <f t="shared" si="12"/>
        <v>0</v>
      </c>
      <c r="K124" s="246" t="s">
        <v>315</v>
      </c>
      <c r="L124" s="261"/>
      <c r="M124" s="266"/>
      <c r="N124" s="263"/>
      <c r="O124" s="264"/>
      <c r="P124" s="265">
        <f t="shared" si="13"/>
        <v>0</v>
      </c>
    </row>
    <row r="125" spans="1:16" ht="15.75" thickBot="1">
      <c r="A125" s="260"/>
      <c r="B125" s="267" t="s">
        <v>316</v>
      </c>
      <c r="C125" s="261"/>
      <c r="D125" s="262"/>
      <c r="E125" s="263"/>
      <c r="F125" s="264"/>
      <c r="G125" s="265">
        <f t="shared" si="12"/>
        <v>0</v>
      </c>
      <c r="K125" s="267" t="s">
        <v>316</v>
      </c>
      <c r="L125" s="261"/>
      <c r="M125" s="266"/>
      <c r="N125" s="263"/>
      <c r="O125" s="264"/>
      <c r="P125" s="265">
        <f t="shared" si="13"/>
        <v>0</v>
      </c>
    </row>
    <row r="126" spans="1:16" ht="15.75" thickBot="1">
      <c r="A126" s="260"/>
      <c r="B126" s="267" t="s">
        <v>317</v>
      </c>
      <c r="C126" s="261"/>
      <c r="D126" s="262"/>
      <c r="E126" s="263"/>
      <c r="F126" s="264"/>
      <c r="G126" s="265">
        <f t="shared" si="12"/>
        <v>0</v>
      </c>
      <c r="K126" s="267" t="s">
        <v>317</v>
      </c>
      <c r="L126" s="261"/>
      <c r="M126" s="266"/>
      <c r="N126" s="263"/>
      <c r="O126" s="264"/>
      <c r="P126" s="265">
        <f t="shared" si="13"/>
        <v>0</v>
      </c>
    </row>
    <row r="127" spans="1:16" ht="15.75" thickBot="1">
      <c r="A127" s="260"/>
      <c r="B127" s="267" t="s">
        <v>318</v>
      </c>
      <c r="C127" s="261"/>
      <c r="D127" s="262"/>
      <c r="E127" s="263"/>
      <c r="F127" s="264"/>
      <c r="G127" s="265">
        <f t="shared" si="12"/>
        <v>0</v>
      </c>
      <c r="K127" s="267" t="s">
        <v>318</v>
      </c>
      <c r="L127" s="261"/>
      <c r="M127" s="266"/>
      <c r="N127" s="263"/>
      <c r="O127" s="264"/>
      <c r="P127" s="265">
        <f t="shared" si="13"/>
        <v>0</v>
      </c>
    </row>
    <row r="128" spans="1:16" ht="15.75" thickBot="1">
      <c r="A128" s="260"/>
      <c r="B128" s="267" t="s">
        <v>319</v>
      </c>
      <c r="C128" s="261"/>
      <c r="D128" s="262"/>
      <c r="E128" s="263"/>
      <c r="F128" s="264"/>
      <c r="G128" s="265">
        <f t="shared" si="12"/>
        <v>0</v>
      </c>
      <c r="K128" s="267" t="s">
        <v>319</v>
      </c>
      <c r="L128" s="261"/>
      <c r="M128" s="266"/>
      <c r="N128" s="263"/>
      <c r="O128" s="264"/>
      <c r="P128" s="265">
        <f t="shared" si="13"/>
        <v>0</v>
      </c>
    </row>
    <row r="129" spans="1:16" ht="15.75" thickBot="1">
      <c r="A129" s="260"/>
      <c r="B129" s="267" t="s">
        <v>320</v>
      </c>
      <c r="C129" s="261"/>
      <c r="D129" s="262"/>
      <c r="E129" s="263"/>
      <c r="F129" s="264"/>
      <c r="G129" s="265">
        <f t="shared" si="12"/>
        <v>0</v>
      </c>
      <c r="K129" s="267" t="s">
        <v>320</v>
      </c>
      <c r="L129" s="261"/>
      <c r="M129" s="266"/>
      <c r="N129" s="263"/>
      <c r="O129" s="264"/>
      <c r="P129" s="265">
        <f t="shared" si="13"/>
        <v>0</v>
      </c>
    </row>
    <row r="130" spans="1:16" ht="15.75" thickBot="1">
      <c r="A130" s="260"/>
      <c r="B130" s="267" t="s">
        <v>321</v>
      </c>
      <c r="C130" s="261"/>
      <c r="D130" s="262"/>
      <c r="E130" s="263"/>
      <c r="F130" s="264"/>
      <c r="G130" s="265">
        <f t="shared" si="12"/>
        <v>0</v>
      </c>
      <c r="K130" s="267" t="s">
        <v>321</v>
      </c>
      <c r="L130" s="261"/>
      <c r="M130" s="266"/>
      <c r="N130" s="263"/>
      <c r="O130" s="264"/>
      <c r="P130" s="265">
        <f t="shared" si="13"/>
        <v>0</v>
      </c>
    </row>
    <row r="131" spans="1:16" ht="15.75" thickBot="1">
      <c r="B131" s="267" t="s">
        <v>322</v>
      </c>
      <c r="C131" s="261"/>
      <c r="D131" s="262"/>
      <c r="E131" s="263"/>
      <c r="F131" s="264"/>
      <c r="G131" s="265">
        <f t="shared" si="12"/>
        <v>0</v>
      </c>
      <c r="K131" s="267" t="s">
        <v>322</v>
      </c>
      <c r="L131" s="261"/>
      <c r="M131" s="266"/>
      <c r="N131" s="263"/>
      <c r="O131" s="264"/>
      <c r="P131" s="265">
        <f t="shared" si="13"/>
        <v>0</v>
      </c>
    </row>
    <row r="132" spans="1:16" ht="15.75" thickBot="1">
      <c r="B132" s="267" t="s">
        <v>323</v>
      </c>
      <c r="C132" s="261"/>
      <c r="D132" s="262"/>
      <c r="E132" s="263"/>
      <c r="F132" s="264"/>
      <c r="G132" s="265">
        <f t="shared" si="12"/>
        <v>0</v>
      </c>
      <c r="K132" s="267" t="s">
        <v>323</v>
      </c>
      <c r="L132" s="261"/>
      <c r="M132" s="266"/>
      <c r="N132" s="263"/>
      <c r="O132" s="264"/>
      <c r="P132" s="265">
        <f t="shared" si="13"/>
        <v>0</v>
      </c>
    </row>
    <row r="133" spans="1:16" ht="15.75" thickBot="1">
      <c r="B133" s="268" t="s">
        <v>324</v>
      </c>
      <c r="C133" s="261"/>
      <c r="D133" s="262"/>
      <c r="E133" s="263"/>
      <c r="F133" s="264"/>
      <c r="G133" s="265">
        <f t="shared" si="12"/>
        <v>0</v>
      </c>
      <c r="K133" s="268" t="s">
        <v>324</v>
      </c>
      <c r="L133" s="261"/>
      <c r="M133" s="266"/>
      <c r="N133" s="263"/>
      <c r="O133" s="264"/>
      <c r="P133" s="265">
        <f t="shared" si="13"/>
        <v>0</v>
      </c>
    </row>
    <row r="134" spans="1:16" ht="15.75" thickBot="1">
      <c r="B134" s="268" t="s">
        <v>325</v>
      </c>
      <c r="C134" s="261"/>
      <c r="D134" s="262"/>
      <c r="E134" s="263"/>
      <c r="F134" s="264"/>
      <c r="G134" s="265">
        <f t="shared" si="12"/>
        <v>0</v>
      </c>
      <c r="K134" s="268" t="s">
        <v>325</v>
      </c>
      <c r="L134" s="261"/>
      <c r="M134" s="266"/>
      <c r="N134" s="263"/>
      <c r="O134" s="264"/>
      <c r="P134" s="265">
        <f t="shared" si="13"/>
        <v>0</v>
      </c>
    </row>
    <row r="135" spans="1:16" ht="15.75" thickBot="1">
      <c r="B135" s="268" t="s">
        <v>326</v>
      </c>
      <c r="C135" s="261"/>
      <c r="D135" s="262"/>
      <c r="E135" s="263"/>
      <c r="F135" s="264"/>
      <c r="G135" s="265">
        <f t="shared" si="12"/>
        <v>0</v>
      </c>
      <c r="K135" s="268" t="s">
        <v>326</v>
      </c>
      <c r="L135" s="261"/>
      <c r="M135" s="266"/>
      <c r="N135" s="263"/>
      <c r="O135" s="264"/>
      <c r="P135" s="265">
        <f t="shared" si="13"/>
        <v>0</v>
      </c>
    </row>
    <row r="136" spans="1:16" ht="15.75" thickBot="1">
      <c r="B136" s="268" t="s">
        <v>327</v>
      </c>
      <c r="C136" s="261"/>
      <c r="D136" s="262"/>
      <c r="E136" s="269"/>
      <c r="F136" s="270"/>
      <c r="G136" s="271">
        <f t="shared" si="12"/>
        <v>0</v>
      </c>
      <c r="K136" s="268" t="s">
        <v>327</v>
      </c>
      <c r="L136" s="261"/>
      <c r="M136" s="266"/>
      <c r="N136" s="269"/>
      <c r="O136" s="270"/>
      <c r="P136" s="271">
        <f t="shared" si="13"/>
        <v>0</v>
      </c>
    </row>
    <row r="137" spans="1:16">
      <c r="B137" s="272" t="s">
        <v>328</v>
      </c>
      <c r="C137" s="273">
        <f>SUM(C121:C136)</f>
        <v>0</v>
      </c>
      <c r="D137" s="274"/>
      <c r="E137" s="273">
        <f>SUM(E121:E136)</f>
        <v>0</v>
      </c>
      <c r="F137" s="273">
        <f t="shared" ref="F137:G137" si="14">SUM(F121:F136)</f>
        <v>0</v>
      </c>
      <c r="G137" s="273">
        <f t="shared" si="14"/>
        <v>0</v>
      </c>
      <c r="K137" s="272" t="s">
        <v>328</v>
      </c>
      <c r="L137" s="273">
        <f>SUM(L121:L136)</f>
        <v>0</v>
      </c>
      <c r="M137" s="274"/>
      <c r="N137" s="273">
        <f>SUM(N121:N136)</f>
        <v>0</v>
      </c>
      <c r="O137" s="273">
        <f t="shared" ref="O137:P137" si="15">SUM(O121:O136)</f>
        <v>0</v>
      </c>
      <c r="P137" s="273">
        <f t="shared" si="15"/>
        <v>0</v>
      </c>
    </row>
    <row r="138" spans="1:16">
      <c r="B138" s="275"/>
      <c r="C138" s="276"/>
      <c r="D138" s="277"/>
      <c r="E138" s="276"/>
      <c r="F138" s="274"/>
      <c r="G138" s="278"/>
      <c r="H138" s="278"/>
      <c r="I138" s="278"/>
      <c r="J138" s="278"/>
      <c r="L138" s="277"/>
      <c r="M138" s="276"/>
      <c r="N138" s="274"/>
      <c r="O138" s="278"/>
    </row>
    <row r="140" spans="1:16" ht="15.75" thickBot="1"/>
    <row r="141" spans="1:16" ht="18.600000000000001" customHeight="1" thickTop="1" thickBot="1">
      <c r="A141" s="230" t="s">
        <v>333</v>
      </c>
      <c r="B141" s="510" t="s">
        <v>330</v>
      </c>
      <c r="C141" s="510"/>
      <c r="D141" s="510"/>
      <c r="E141" s="510"/>
      <c r="F141" s="510"/>
      <c r="G141" s="510"/>
      <c r="H141" s="510"/>
      <c r="I141" s="510"/>
      <c r="J141" s="510"/>
      <c r="K141" s="510"/>
      <c r="L141" s="510"/>
      <c r="M141" s="510"/>
      <c r="N141" s="510"/>
      <c r="O141" s="510"/>
      <c r="P141" s="510"/>
    </row>
    <row r="142" spans="1:16" ht="16.5" thickTop="1" thickBot="1">
      <c r="C142" s="279"/>
      <c r="D142" s="280"/>
      <c r="E142" s="279"/>
      <c r="F142" s="280"/>
      <c r="L142" s="279"/>
      <c r="M142" s="280"/>
      <c r="N142" s="279"/>
      <c r="O142" s="280"/>
    </row>
    <row r="143" spans="1:16" ht="21.75" thickBot="1">
      <c r="B143" s="511" t="s">
        <v>290</v>
      </c>
      <c r="C143" s="512"/>
      <c r="D143" s="512"/>
      <c r="E143" s="513"/>
      <c r="F143" s="231"/>
      <c r="K143" s="511" t="s">
        <v>24</v>
      </c>
      <c r="L143" s="512"/>
      <c r="M143" s="512"/>
      <c r="N143" s="513"/>
      <c r="O143" s="231"/>
    </row>
    <row r="144" spans="1:16" ht="15.75" thickBot="1">
      <c r="B144" s="504" t="s">
        <v>298</v>
      </c>
      <c r="C144" s="505"/>
      <c r="D144" s="514"/>
      <c r="E144" s="515"/>
      <c r="F144" s="233"/>
      <c r="K144" s="504" t="s">
        <v>298</v>
      </c>
      <c r="L144" s="505"/>
      <c r="M144" s="514"/>
      <c r="N144" s="515"/>
      <c r="O144" s="233"/>
    </row>
    <row r="145" spans="1:16" ht="15.75" thickBot="1">
      <c r="B145" s="504" t="s">
        <v>299</v>
      </c>
      <c r="C145" s="505"/>
      <c r="D145" s="506"/>
      <c r="E145" s="507"/>
      <c r="F145" s="234"/>
      <c r="K145" s="504" t="s">
        <v>299</v>
      </c>
      <c r="L145" s="505"/>
      <c r="M145" s="506"/>
      <c r="N145" s="507"/>
      <c r="O145" s="234"/>
    </row>
    <row r="146" spans="1:16" ht="15.75" thickBot="1">
      <c r="B146" s="504" t="s">
        <v>300</v>
      </c>
      <c r="C146" s="505"/>
      <c r="D146" s="506"/>
      <c r="E146" s="507"/>
      <c r="F146" s="234"/>
      <c r="K146" s="504" t="s">
        <v>300</v>
      </c>
      <c r="L146" s="505"/>
      <c r="M146" s="506"/>
      <c r="N146" s="507"/>
      <c r="O146" s="234"/>
    </row>
    <row r="147" spans="1:16" ht="15.75" thickBot="1">
      <c r="B147" s="504" t="s">
        <v>301</v>
      </c>
      <c r="C147" s="505"/>
      <c r="D147" s="506"/>
      <c r="E147" s="507"/>
      <c r="F147" s="234"/>
      <c r="K147" s="504" t="s">
        <v>301</v>
      </c>
      <c r="L147" s="505"/>
      <c r="M147" s="506"/>
      <c r="N147" s="507"/>
      <c r="O147" s="234"/>
    </row>
    <row r="148" spans="1:16" ht="15.75" thickBot="1">
      <c r="B148" s="504" t="s">
        <v>302</v>
      </c>
      <c r="C148" s="505"/>
      <c r="D148" s="508"/>
      <c r="E148" s="509"/>
      <c r="F148" s="235"/>
      <c r="G148" s="236"/>
      <c r="H148" s="236"/>
      <c r="I148" s="236"/>
      <c r="K148" s="504" t="s">
        <v>302</v>
      </c>
      <c r="L148" s="505"/>
      <c r="M148" s="508"/>
      <c r="N148" s="509"/>
      <c r="O148" s="235"/>
      <c r="P148" s="236"/>
    </row>
    <row r="149" spans="1:16" ht="15.75" customHeight="1" thickBot="1">
      <c r="B149" s="502" t="s">
        <v>303</v>
      </c>
      <c r="C149" s="503"/>
      <c r="D149" s="503"/>
      <c r="E149" s="503"/>
      <c r="F149" s="503"/>
      <c r="G149" s="503"/>
      <c r="K149" s="502" t="s">
        <v>303</v>
      </c>
      <c r="L149" s="503"/>
      <c r="M149" s="503"/>
      <c r="N149" s="503"/>
      <c r="O149" s="503"/>
      <c r="P149" s="503"/>
    </row>
    <row r="150" spans="1:16" ht="56.45" customHeight="1" thickBot="1">
      <c r="A150" s="237"/>
      <c r="B150" s="238" t="s">
        <v>304</v>
      </c>
      <c r="C150" s="239" t="s">
        <v>305</v>
      </c>
      <c r="D150" s="240" t="s">
        <v>306</v>
      </c>
      <c r="E150" s="241" t="s">
        <v>307</v>
      </c>
      <c r="F150" s="242" t="s">
        <v>308</v>
      </c>
      <c r="G150" s="243" t="s">
        <v>309</v>
      </c>
      <c r="K150" s="238" t="s">
        <v>304</v>
      </c>
      <c r="L150" s="239" t="s">
        <v>310</v>
      </c>
      <c r="M150" s="244" t="s">
        <v>311</v>
      </c>
      <c r="N150" s="241" t="s">
        <v>307</v>
      </c>
      <c r="O150" s="242" t="s">
        <v>308</v>
      </c>
      <c r="P150" s="243" t="s">
        <v>309</v>
      </c>
    </row>
    <row r="151" spans="1:16" ht="15.75" thickBot="1">
      <c r="A151" s="245"/>
      <c r="B151" s="246"/>
      <c r="C151" s="247"/>
      <c r="D151" s="248"/>
      <c r="E151" s="249"/>
      <c r="F151" s="250"/>
      <c r="G151" s="251"/>
      <c r="K151" s="246"/>
      <c r="L151" s="247"/>
      <c r="M151" s="252"/>
      <c r="N151" s="249"/>
      <c r="O151" s="250"/>
      <c r="P151" s="251"/>
    </row>
    <row r="152" spans="1:16" ht="20.25" customHeight="1" thickBot="1">
      <c r="A152" s="253"/>
      <c r="B152" s="246" t="s">
        <v>312</v>
      </c>
      <c r="C152" s="254"/>
      <c r="D152" s="255"/>
      <c r="E152" s="256"/>
      <c r="F152" s="257"/>
      <c r="G152" s="258">
        <f>+E152-F152</f>
        <v>0</v>
      </c>
      <c r="K152" s="246" t="s">
        <v>312</v>
      </c>
      <c r="L152" s="254"/>
      <c r="M152" s="259"/>
      <c r="N152" s="256"/>
      <c r="O152" s="257"/>
      <c r="P152" s="258">
        <f>+N152-O152</f>
        <v>0</v>
      </c>
    </row>
    <row r="153" spans="1:16" ht="15.75" thickBot="1">
      <c r="A153" s="260"/>
      <c r="B153" s="246" t="s">
        <v>313</v>
      </c>
      <c r="C153" s="261"/>
      <c r="D153" s="262"/>
      <c r="E153" s="263"/>
      <c r="F153" s="264"/>
      <c r="G153" s="265">
        <f t="shared" ref="G153:G167" si="16">+E153-F153</f>
        <v>0</v>
      </c>
      <c r="K153" s="246" t="s">
        <v>313</v>
      </c>
      <c r="L153" s="261"/>
      <c r="M153" s="266"/>
      <c r="N153" s="263"/>
      <c r="O153" s="264"/>
      <c r="P153" s="265">
        <f t="shared" ref="P153:P167" si="17">+N153-O153</f>
        <v>0</v>
      </c>
    </row>
    <row r="154" spans="1:16" ht="15.75" thickBot="1">
      <c r="A154" s="260"/>
      <c r="B154" s="246" t="s">
        <v>314</v>
      </c>
      <c r="C154" s="261"/>
      <c r="D154" s="262"/>
      <c r="E154" s="263"/>
      <c r="F154" s="264"/>
      <c r="G154" s="265">
        <f t="shared" si="16"/>
        <v>0</v>
      </c>
      <c r="K154" s="246" t="s">
        <v>314</v>
      </c>
      <c r="L154" s="261"/>
      <c r="M154" s="266"/>
      <c r="N154" s="263"/>
      <c r="O154" s="264"/>
      <c r="P154" s="265">
        <f t="shared" si="17"/>
        <v>0</v>
      </c>
    </row>
    <row r="155" spans="1:16" ht="15.75" thickBot="1">
      <c r="A155" s="260"/>
      <c r="B155" s="246" t="s">
        <v>315</v>
      </c>
      <c r="C155" s="261"/>
      <c r="D155" s="262"/>
      <c r="E155" s="263"/>
      <c r="F155" s="264"/>
      <c r="G155" s="265">
        <f t="shared" si="16"/>
        <v>0</v>
      </c>
      <c r="K155" s="246" t="s">
        <v>315</v>
      </c>
      <c r="L155" s="261"/>
      <c r="M155" s="266"/>
      <c r="N155" s="263"/>
      <c r="O155" s="264"/>
      <c r="P155" s="265">
        <f t="shared" si="17"/>
        <v>0</v>
      </c>
    </row>
    <row r="156" spans="1:16" ht="15.75" thickBot="1">
      <c r="A156" s="260"/>
      <c r="B156" s="267" t="s">
        <v>316</v>
      </c>
      <c r="C156" s="261"/>
      <c r="D156" s="262"/>
      <c r="E156" s="263"/>
      <c r="F156" s="264"/>
      <c r="G156" s="265">
        <f t="shared" si="16"/>
        <v>0</v>
      </c>
      <c r="K156" s="267" t="s">
        <v>316</v>
      </c>
      <c r="L156" s="261"/>
      <c r="M156" s="266"/>
      <c r="N156" s="263"/>
      <c r="O156" s="264"/>
      <c r="P156" s="265">
        <f t="shared" si="17"/>
        <v>0</v>
      </c>
    </row>
    <row r="157" spans="1:16" ht="15.75" thickBot="1">
      <c r="A157" s="260"/>
      <c r="B157" s="267" t="s">
        <v>317</v>
      </c>
      <c r="C157" s="261"/>
      <c r="D157" s="262"/>
      <c r="E157" s="263"/>
      <c r="F157" s="264"/>
      <c r="G157" s="265">
        <f t="shared" si="16"/>
        <v>0</v>
      </c>
      <c r="K157" s="267" t="s">
        <v>317</v>
      </c>
      <c r="L157" s="261"/>
      <c r="M157" s="266"/>
      <c r="N157" s="263"/>
      <c r="O157" s="264"/>
      <c r="P157" s="265">
        <f t="shared" si="17"/>
        <v>0</v>
      </c>
    </row>
    <row r="158" spans="1:16" ht="15.75" thickBot="1">
      <c r="A158" s="260"/>
      <c r="B158" s="267" t="s">
        <v>318</v>
      </c>
      <c r="C158" s="261"/>
      <c r="D158" s="262"/>
      <c r="E158" s="263"/>
      <c r="F158" s="264"/>
      <c r="G158" s="265">
        <f t="shared" si="16"/>
        <v>0</v>
      </c>
      <c r="K158" s="267" t="s">
        <v>318</v>
      </c>
      <c r="L158" s="261"/>
      <c r="M158" s="266"/>
      <c r="N158" s="263"/>
      <c r="O158" s="264"/>
      <c r="P158" s="265">
        <f t="shared" si="17"/>
        <v>0</v>
      </c>
    </row>
    <row r="159" spans="1:16" ht="15.75" thickBot="1">
      <c r="A159" s="260"/>
      <c r="B159" s="267" t="s">
        <v>319</v>
      </c>
      <c r="C159" s="261"/>
      <c r="D159" s="262"/>
      <c r="E159" s="263"/>
      <c r="F159" s="264"/>
      <c r="G159" s="265">
        <f t="shared" si="16"/>
        <v>0</v>
      </c>
      <c r="K159" s="267" t="s">
        <v>319</v>
      </c>
      <c r="L159" s="261"/>
      <c r="M159" s="266"/>
      <c r="N159" s="263"/>
      <c r="O159" s="264"/>
      <c r="P159" s="265">
        <f t="shared" si="17"/>
        <v>0</v>
      </c>
    </row>
    <row r="160" spans="1:16" ht="15.75" thickBot="1">
      <c r="A160" s="260"/>
      <c r="B160" s="267" t="s">
        <v>320</v>
      </c>
      <c r="C160" s="261"/>
      <c r="D160" s="262"/>
      <c r="E160" s="263"/>
      <c r="F160" s="264"/>
      <c r="G160" s="265">
        <f t="shared" si="16"/>
        <v>0</v>
      </c>
      <c r="K160" s="267" t="s">
        <v>320</v>
      </c>
      <c r="L160" s="261"/>
      <c r="M160" s="266"/>
      <c r="N160" s="263"/>
      <c r="O160" s="264"/>
      <c r="P160" s="265">
        <f t="shared" si="17"/>
        <v>0</v>
      </c>
    </row>
    <row r="161" spans="1:16" ht="15.75" thickBot="1">
      <c r="A161" s="260"/>
      <c r="B161" s="267" t="s">
        <v>321</v>
      </c>
      <c r="C161" s="261"/>
      <c r="D161" s="262"/>
      <c r="E161" s="263"/>
      <c r="F161" s="264"/>
      <c r="G161" s="265">
        <f t="shared" si="16"/>
        <v>0</v>
      </c>
      <c r="K161" s="267" t="s">
        <v>321</v>
      </c>
      <c r="L161" s="261"/>
      <c r="M161" s="266"/>
      <c r="N161" s="263"/>
      <c r="O161" s="264"/>
      <c r="P161" s="265">
        <f t="shared" si="17"/>
        <v>0</v>
      </c>
    </row>
    <row r="162" spans="1:16" ht="15.75" thickBot="1">
      <c r="B162" s="267" t="s">
        <v>322</v>
      </c>
      <c r="C162" s="261"/>
      <c r="D162" s="262"/>
      <c r="E162" s="263"/>
      <c r="F162" s="264"/>
      <c r="G162" s="265">
        <f t="shared" si="16"/>
        <v>0</v>
      </c>
      <c r="K162" s="267" t="s">
        <v>322</v>
      </c>
      <c r="L162" s="261"/>
      <c r="M162" s="266"/>
      <c r="N162" s="263"/>
      <c r="O162" s="264"/>
      <c r="P162" s="265">
        <f t="shared" si="17"/>
        <v>0</v>
      </c>
    </row>
    <row r="163" spans="1:16" ht="15.75" thickBot="1">
      <c r="B163" s="267" t="s">
        <v>323</v>
      </c>
      <c r="C163" s="261"/>
      <c r="D163" s="262"/>
      <c r="E163" s="263"/>
      <c r="F163" s="264"/>
      <c r="G163" s="265">
        <f t="shared" si="16"/>
        <v>0</v>
      </c>
      <c r="K163" s="267" t="s">
        <v>323</v>
      </c>
      <c r="L163" s="261"/>
      <c r="M163" s="266"/>
      <c r="N163" s="263"/>
      <c r="O163" s="264"/>
      <c r="P163" s="265">
        <f t="shared" si="17"/>
        <v>0</v>
      </c>
    </row>
    <row r="164" spans="1:16" ht="15.75" thickBot="1">
      <c r="B164" s="268" t="s">
        <v>324</v>
      </c>
      <c r="C164" s="261"/>
      <c r="D164" s="262"/>
      <c r="E164" s="263"/>
      <c r="F164" s="264"/>
      <c r="G164" s="265">
        <f t="shared" si="16"/>
        <v>0</v>
      </c>
      <c r="K164" s="268" t="s">
        <v>324</v>
      </c>
      <c r="L164" s="261"/>
      <c r="M164" s="266"/>
      <c r="N164" s="263"/>
      <c r="O164" s="264"/>
      <c r="P164" s="265">
        <f t="shared" si="17"/>
        <v>0</v>
      </c>
    </row>
    <row r="165" spans="1:16" ht="15.75" thickBot="1">
      <c r="B165" s="268" t="s">
        <v>325</v>
      </c>
      <c r="C165" s="261"/>
      <c r="D165" s="262"/>
      <c r="E165" s="263"/>
      <c r="F165" s="264"/>
      <c r="G165" s="265">
        <f t="shared" si="16"/>
        <v>0</v>
      </c>
      <c r="K165" s="268" t="s">
        <v>325</v>
      </c>
      <c r="L165" s="261"/>
      <c r="M165" s="266"/>
      <c r="N165" s="263"/>
      <c r="O165" s="264"/>
      <c r="P165" s="265">
        <f t="shared" si="17"/>
        <v>0</v>
      </c>
    </row>
    <row r="166" spans="1:16" ht="15.75" thickBot="1">
      <c r="B166" s="268" t="s">
        <v>326</v>
      </c>
      <c r="C166" s="261"/>
      <c r="D166" s="262"/>
      <c r="E166" s="263"/>
      <c r="F166" s="264"/>
      <c r="G166" s="265">
        <f t="shared" si="16"/>
        <v>0</v>
      </c>
      <c r="K166" s="268" t="s">
        <v>326</v>
      </c>
      <c r="L166" s="261"/>
      <c r="M166" s="266"/>
      <c r="N166" s="263"/>
      <c r="O166" s="264"/>
      <c r="P166" s="265">
        <f t="shared" si="17"/>
        <v>0</v>
      </c>
    </row>
    <row r="167" spans="1:16" ht="15.75" thickBot="1">
      <c r="B167" s="268" t="s">
        <v>327</v>
      </c>
      <c r="C167" s="261"/>
      <c r="D167" s="262"/>
      <c r="E167" s="269"/>
      <c r="F167" s="270"/>
      <c r="G167" s="271">
        <f t="shared" si="16"/>
        <v>0</v>
      </c>
      <c r="K167" s="268" t="s">
        <v>327</v>
      </c>
      <c r="L167" s="261"/>
      <c r="M167" s="266"/>
      <c r="N167" s="269"/>
      <c r="O167" s="270"/>
      <c r="P167" s="271">
        <f t="shared" si="17"/>
        <v>0</v>
      </c>
    </row>
    <row r="168" spans="1:16">
      <c r="B168" s="272" t="s">
        <v>328</v>
      </c>
      <c r="C168" s="273">
        <f>SUM(C152:C167)</f>
        <v>0</v>
      </c>
      <c r="D168" s="274"/>
      <c r="E168" s="273">
        <f>SUM(E152:E167)</f>
        <v>0</v>
      </c>
      <c r="F168" s="273">
        <f t="shared" ref="F168:G168" si="18">SUM(F152:F167)</f>
        <v>0</v>
      </c>
      <c r="G168" s="273">
        <f t="shared" si="18"/>
        <v>0</v>
      </c>
      <c r="K168" s="272" t="s">
        <v>328</v>
      </c>
      <c r="L168" s="273">
        <f>SUM(L152:L167)</f>
        <v>0</v>
      </c>
      <c r="M168" s="274"/>
      <c r="N168" s="273">
        <f>SUM(N152:N167)</f>
        <v>0</v>
      </c>
      <c r="O168" s="273">
        <f t="shared" ref="O168:P168" si="19">SUM(O152:O167)</f>
        <v>0</v>
      </c>
      <c r="P168" s="273">
        <f t="shared" si="19"/>
        <v>0</v>
      </c>
    </row>
    <row r="169" spans="1:16">
      <c r="B169" s="275"/>
      <c r="C169" s="276"/>
      <c r="D169" s="277"/>
      <c r="E169" s="276"/>
      <c r="F169" s="274"/>
      <c r="G169" s="278"/>
      <c r="H169" s="278"/>
      <c r="I169" s="278"/>
      <c r="J169" s="278"/>
      <c r="L169" s="277"/>
      <c r="M169" s="276"/>
      <c r="N169" s="274"/>
      <c r="O169" s="278"/>
    </row>
    <row r="171" spans="1:16" ht="15.75" thickBot="1"/>
    <row r="172" spans="1:16" ht="18.600000000000001" customHeight="1" thickTop="1" thickBot="1">
      <c r="A172" s="230" t="s">
        <v>334</v>
      </c>
      <c r="B172" s="510" t="s">
        <v>330</v>
      </c>
      <c r="C172" s="510"/>
      <c r="D172" s="510"/>
      <c r="E172" s="510"/>
      <c r="F172" s="510"/>
      <c r="G172" s="510"/>
      <c r="H172" s="510"/>
      <c r="I172" s="510"/>
      <c r="J172" s="510"/>
      <c r="K172" s="510"/>
      <c r="L172" s="510"/>
      <c r="M172" s="510"/>
      <c r="N172" s="510"/>
      <c r="O172" s="510"/>
      <c r="P172" s="510"/>
    </row>
    <row r="173" spans="1:16" ht="16.5" thickTop="1" thickBot="1">
      <c r="C173" s="279"/>
      <c r="D173" s="280"/>
      <c r="E173" s="279"/>
      <c r="F173" s="280"/>
      <c r="L173" s="279"/>
      <c r="M173" s="280"/>
      <c r="N173" s="279"/>
      <c r="O173" s="280"/>
    </row>
    <row r="174" spans="1:16" ht="21.75" thickBot="1">
      <c r="B174" s="511" t="s">
        <v>290</v>
      </c>
      <c r="C174" s="512"/>
      <c r="D174" s="512"/>
      <c r="E174" s="513"/>
      <c r="F174" s="231"/>
      <c r="K174" s="511" t="s">
        <v>24</v>
      </c>
      <c r="L174" s="512"/>
      <c r="M174" s="512"/>
      <c r="N174" s="513"/>
      <c r="O174" s="231"/>
    </row>
    <row r="175" spans="1:16" ht="15.75" thickBot="1">
      <c r="B175" s="504" t="s">
        <v>298</v>
      </c>
      <c r="C175" s="505"/>
      <c r="D175" s="514"/>
      <c r="E175" s="515"/>
      <c r="F175" s="233"/>
      <c r="K175" s="504" t="s">
        <v>298</v>
      </c>
      <c r="L175" s="505"/>
      <c r="M175" s="514"/>
      <c r="N175" s="515"/>
      <c r="O175" s="233"/>
    </row>
    <row r="176" spans="1:16" ht="15.75" thickBot="1">
      <c r="B176" s="504" t="s">
        <v>299</v>
      </c>
      <c r="C176" s="505"/>
      <c r="D176" s="506"/>
      <c r="E176" s="507"/>
      <c r="F176" s="234"/>
      <c r="K176" s="504" t="s">
        <v>299</v>
      </c>
      <c r="L176" s="505"/>
      <c r="M176" s="506"/>
      <c r="N176" s="507"/>
      <c r="O176" s="234"/>
    </row>
    <row r="177" spans="1:16" ht="15.75" thickBot="1">
      <c r="B177" s="504" t="s">
        <v>300</v>
      </c>
      <c r="C177" s="505"/>
      <c r="D177" s="506"/>
      <c r="E177" s="507"/>
      <c r="F177" s="234"/>
      <c r="K177" s="504" t="s">
        <v>300</v>
      </c>
      <c r="L177" s="505"/>
      <c r="M177" s="506"/>
      <c r="N177" s="507"/>
      <c r="O177" s="234"/>
    </row>
    <row r="178" spans="1:16" ht="15.75" thickBot="1">
      <c r="B178" s="504" t="s">
        <v>301</v>
      </c>
      <c r="C178" s="505"/>
      <c r="D178" s="506"/>
      <c r="E178" s="507"/>
      <c r="F178" s="234"/>
      <c r="K178" s="504" t="s">
        <v>301</v>
      </c>
      <c r="L178" s="505"/>
      <c r="M178" s="506"/>
      <c r="N178" s="507"/>
      <c r="O178" s="234"/>
    </row>
    <row r="179" spans="1:16" ht="15.75" thickBot="1">
      <c r="B179" s="504" t="s">
        <v>302</v>
      </c>
      <c r="C179" s="505"/>
      <c r="D179" s="508"/>
      <c r="E179" s="509"/>
      <c r="F179" s="235"/>
      <c r="G179" s="236"/>
      <c r="H179" s="236"/>
      <c r="I179" s="236"/>
      <c r="K179" s="504" t="s">
        <v>302</v>
      </c>
      <c r="L179" s="505"/>
      <c r="M179" s="508"/>
      <c r="N179" s="509"/>
      <c r="O179" s="235"/>
      <c r="P179" s="236"/>
    </row>
    <row r="180" spans="1:16" ht="15.75" customHeight="1" thickBot="1">
      <c r="B180" s="502" t="s">
        <v>303</v>
      </c>
      <c r="C180" s="503"/>
      <c r="D180" s="503"/>
      <c r="E180" s="503"/>
      <c r="F180" s="503"/>
      <c r="G180" s="503"/>
      <c r="K180" s="502" t="s">
        <v>303</v>
      </c>
      <c r="L180" s="503"/>
      <c r="M180" s="503"/>
      <c r="N180" s="503"/>
      <c r="O180" s="503"/>
      <c r="P180" s="503"/>
    </row>
    <row r="181" spans="1:16" ht="56.45" customHeight="1" thickBot="1">
      <c r="A181" s="237"/>
      <c r="B181" s="238" t="s">
        <v>304</v>
      </c>
      <c r="C181" s="239" t="s">
        <v>305</v>
      </c>
      <c r="D181" s="240" t="s">
        <v>306</v>
      </c>
      <c r="E181" s="241" t="s">
        <v>307</v>
      </c>
      <c r="F181" s="242" t="s">
        <v>308</v>
      </c>
      <c r="G181" s="243" t="s">
        <v>309</v>
      </c>
      <c r="K181" s="238" t="s">
        <v>304</v>
      </c>
      <c r="L181" s="239" t="s">
        <v>310</v>
      </c>
      <c r="M181" s="244" t="s">
        <v>311</v>
      </c>
      <c r="N181" s="241" t="s">
        <v>307</v>
      </c>
      <c r="O181" s="242" t="s">
        <v>308</v>
      </c>
      <c r="P181" s="243" t="s">
        <v>309</v>
      </c>
    </row>
    <row r="182" spans="1:16" ht="15.75" thickBot="1">
      <c r="A182" s="245"/>
      <c r="B182" s="246"/>
      <c r="C182" s="247"/>
      <c r="D182" s="248"/>
      <c r="E182" s="249"/>
      <c r="F182" s="250"/>
      <c r="G182" s="251"/>
      <c r="K182" s="246"/>
      <c r="L182" s="247"/>
      <c r="M182" s="252"/>
      <c r="N182" s="249"/>
      <c r="O182" s="250"/>
      <c r="P182" s="251"/>
    </row>
    <row r="183" spans="1:16" ht="20.25" customHeight="1" thickBot="1">
      <c r="A183" s="253"/>
      <c r="B183" s="246" t="s">
        <v>312</v>
      </c>
      <c r="C183" s="254"/>
      <c r="D183" s="255"/>
      <c r="E183" s="256"/>
      <c r="F183" s="257"/>
      <c r="G183" s="258">
        <f>+E183-F183</f>
        <v>0</v>
      </c>
      <c r="K183" s="246" t="s">
        <v>312</v>
      </c>
      <c r="L183" s="254"/>
      <c r="M183" s="259"/>
      <c r="N183" s="256"/>
      <c r="O183" s="257"/>
      <c r="P183" s="258">
        <f>+N183-O183</f>
        <v>0</v>
      </c>
    </row>
    <row r="184" spans="1:16" ht="15.75" thickBot="1">
      <c r="A184" s="260"/>
      <c r="B184" s="246" t="s">
        <v>313</v>
      </c>
      <c r="C184" s="261"/>
      <c r="D184" s="262"/>
      <c r="E184" s="263"/>
      <c r="F184" s="264"/>
      <c r="G184" s="265">
        <f t="shared" ref="G184:G198" si="20">+E184-F184</f>
        <v>0</v>
      </c>
      <c r="K184" s="246" t="s">
        <v>313</v>
      </c>
      <c r="L184" s="261"/>
      <c r="M184" s="266"/>
      <c r="N184" s="263"/>
      <c r="O184" s="264"/>
      <c r="P184" s="265">
        <f t="shared" ref="P184:P198" si="21">+N184-O184</f>
        <v>0</v>
      </c>
    </row>
    <row r="185" spans="1:16" ht="15.75" thickBot="1">
      <c r="A185" s="260"/>
      <c r="B185" s="246" t="s">
        <v>314</v>
      </c>
      <c r="C185" s="261"/>
      <c r="D185" s="262"/>
      <c r="E185" s="263"/>
      <c r="F185" s="264"/>
      <c r="G185" s="265">
        <f t="shared" si="20"/>
        <v>0</v>
      </c>
      <c r="K185" s="246" t="s">
        <v>314</v>
      </c>
      <c r="L185" s="261"/>
      <c r="M185" s="266"/>
      <c r="N185" s="263"/>
      <c r="O185" s="264"/>
      <c r="P185" s="265">
        <f t="shared" si="21"/>
        <v>0</v>
      </c>
    </row>
    <row r="186" spans="1:16" ht="15.75" thickBot="1">
      <c r="A186" s="260"/>
      <c r="B186" s="246" t="s">
        <v>315</v>
      </c>
      <c r="C186" s="261"/>
      <c r="D186" s="262"/>
      <c r="E186" s="263"/>
      <c r="F186" s="264"/>
      <c r="G186" s="265">
        <f t="shared" si="20"/>
        <v>0</v>
      </c>
      <c r="K186" s="246" t="s">
        <v>315</v>
      </c>
      <c r="L186" s="261"/>
      <c r="M186" s="266"/>
      <c r="N186" s="263"/>
      <c r="O186" s="264"/>
      <c r="P186" s="265">
        <f t="shared" si="21"/>
        <v>0</v>
      </c>
    </row>
    <row r="187" spans="1:16" ht="15.75" thickBot="1">
      <c r="A187" s="260"/>
      <c r="B187" s="267" t="s">
        <v>316</v>
      </c>
      <c r="C187" s="261"/>
      <c r="D187" s="262"/>
      <c r="E187" s="263"/>
      <c r="F187" s="264"/>
      <c r="G187" s="265">
        <f t="shared" si="20"/>
        <v>0</v>
      </c>
      <c r="K187" s="267" t="s">
        <v>316</v>
      </c>
      <c r="L187" s="261"/>
      <c r="M187" s="266"/>
      <c r="N187" s="263"/>
      <c r="O187" s="264"/>
      <c r="P187" s="265">
        <f t="shared" si="21"/>
        <v>0</v>
      </c>
    </row>
    <row r="188" spans="1:16" ht="15.75" thickBot="1">
      <c r="A188" s="260"/>
      <c r="B188" s="267" t="s">
        <v>317</v>
      </c>
      <c r="C188" s="261"/>
      <c r="D188" s="262"/>
      <c r="E188" s="263"/>
      <c r="F188" s="264"/>
      <c r="G188" s="265">
        <f t="shared" si="20"/>
        <v>0</v>
      </c>
      <c r="K188" s="267" t="s">
        <v>317</v>
      </c>
      <c r="L188" s="261"/>
      <c r="M188" s="266"/>
      <c r="N188" s="263"/>
      <c r="O188" s="264"/>
      <c r="P188" s="265">
        <f t="shared" si="21"/>
        <v>0</v>
      </c>
    </row>
    <row r="189" spans="1:16" ht="15.75" thickBot="1">
      <c r="A189" s="260"/>
      <c r="B189" s="267" t="s">
        <v>318</v>
      </c>
      <c r="C189" s="261"/>
      <c r="D189" s="262"/>
      <c r="E189" s="263"/>
      <c r="F189" s="264"/>
      <c r="G189" s="265">
        <f t="shared" si="20"/>
        <v>0</v>
      </c>
      <c r="K189" s="267" t="s">
        <v>318</v>
      </c>
      <c r="L189" s="261"/>
      <c r="M189" s="266"/>
      <c r="N189" s="263"/>
      <c r="O189" s="264"/>
      <c r="P189" s="265">
        <f t="shared" si="21"/>
        <v>0</v>
      </c>
    </row>
    <row r="190" spans="1:16" ht="15.75" thickBot="1">
      <c r="A190" s="260"/>
      <c r="B190" s="267" t="s">
        <v>319</v>
      </c>
      <c r="C190" s="261"/>
      <c r="D190" s="262"/>
      <c r="E190" s="263"/>
      <c r="F190" s="264"/>
      <c r="G190" s="265">
        <f t="shared" si="20"/>
        <v>0</v>
      </c>
      <c r="K190" s="267" t="s">
        <v>319</v>
      </c>
      <c r="L190" s="261"/>
      <c r="M190" s="266"/>
      <c r="N190" s="263"/>
      <c r="O190" s="264"/>
      <c r="P190" s="265">
        <f t="shared" si="21"/>
        <v>0</v>
      </c>
    </row>
    <row r="191" spans="1:16" ht="15.75" thickBot="1">
      <c r="A191" s="260"/>
      <c r="B191" s="267" t="s">
        <v>320</v>
      </c>
      <c r="C191" s="261"/>
      <c r="D191" s="262"/>
      <c r="E191" s="263"/>
      <c r="F191" s="264"/>
      <c r="G191" s="265">
        <f t="shared" si="20"/>
        <v>0</v>
      </c>
      <c r="K191" s="267" t="s">
        <v>320</v>
      </c>
      <c r="L191" s="261"/>
      <c r="M191" s="266"/>
      <c r="N191" s="263"/>
      <c r="O191" s="264"/>
      <c r="P191" s="265">
        <f t="shared" si="21"/>
        <v>0</v>
      </c>
    </row>
    <row r="192" spans="1:16" ht="15.75" thickBot="1">
      <c r="A192" s="260"/>
      <c r="B192" s="267" t="s">
        <v>321</v>
      </c>
      <c r="C192" s="261"/>
      <c r="D192" s="262"/>
      <c r="E192" s="263"/>
      <c r="F192" s="264"/>
      <c r="G192" s="265">
        <f t="shared" si="20"/>
        <v>0</v>
      </c>
      <c r="K192" s="267" t="s">
        <v>321</v>
      </c>
      <c r="L192" s="261"/>
      <c r="M192" s="266"/>
      <c r="N192" s="263"/>
      <c r="O192" s="264"/>
      <c r="P192" s="265">
        <f t="shared" si="21"/>
        <v>0</v>
      </c>
    </row>
    <row r="193" spans="2:16" ht="15.75" thickBot="1">
      <c r="B193" s="267" t="s">
        <v>322</v>
      </c>
      <c r="C193" s="261"/>
      <c r="D193" s="262"/>
      <c r="E193" s="263"/>
      <c r="F193" s="264"/>
      <c r="G193" s="265">
        <f t="shared" si="20"/>
        <v>0</v>
      </c>
      <c r="K193" s="267" t="s">
        <v>322</v>
      </c>
      <c r="L193" s="261"/>
      <c r="M193" s="266"/>
      <c r="N193" s="263"/>
      <c r="O193" s="264"/>
      <c r="P193" s="265">
        <f t="shared" si="21"/>
        <v>0</v>
      </c>
    </row>
    <row r="194" spans="2:16" ht="15.75" thickBot="1">
      <c r="B194" s="267" t="s">
        <v>323</v>
      </c>
      <c r="C194" s="261"/>
      <c r="D194" s="262"/>
      <c r="E194" s="263"/>
      <c r="F194" s="264"/>
      <c r="G194" s="265">
        <f t="shared" si="20"/>
        <v>0</v>
      </c>
      <c r="K194" s="267" t="s">
        <v>323</v>
      </c>
      <c r="L194" s="261"/>
      <c r="M194" s="266"/>
      <c r="N194" s="263"/>
      <c r="O194" s="264"/>
      <c r="P194" s="265">
        <f t="shared" si="21"/>
        <v>0</v>
      </c>
    </row>
    <row r="195" spans="2:16" ht="15.75" thickBot="1">
      <c r="B195" s="268" t="s">
        <v>324</v>
      </c>
      <c r="C195" s="261"/>
      <c r="D195" s="262"/>
      <c r="E195" s="263"/>
      <c r="F195" s="264"/>
      <c r="G195" s="265">
        <f t="shared" si="20"/>
        <v>0</v>
      </c>
      <c r="K195" s="268" t="s">
        <v>324</v>
      </c>
      <c r="L195" s="261"/>
      <c r="M195" s="266"/>
      <c r="N195" s="263"/>
      <c r="O195" s="264"/>
      <c r="P195" s="265">
        <f t="shared" si="21"/>
        <v>0</v>
      </c>
    </row>
    <row r="196" spans="2:16" ht="15.75" thickBot="1">
      <c r="B196" s="268" t="s">
        <v>325</v>
      </c>
      <c r="C196" s="261"/>
      <c r="D196" s="262"/>
      <c r="E196" s="263"/>
      <c r="F196" s="264"/>
      <c r="G196" s="265">
        <f t="shared" si="20"/>
        <v>0</v>
      </c>
      <c r="K196" s="268" t="s">
        <v>325</v>
      </c>
      <c r="L196" s="261"/>
      <c r="M196" s="266"/>
      <c r="N196" s="263"/>
      <c r="O196" s="264"/>
      <c r="P196" s="265">
        <f t="shared" si="21"/>
        <v>0</v>
      </c>
    </row>
    <row r="197" spans="2:16" ht="15.75" thickBot="1">
      <c r="B197" s="268" t="s">
        <v>326</v>
      </c>
      <c r="C197" s="261"/>
      <c r="D197" s="262"/>
      <c r="E197" s="263"/>
      <c r="F197" s="264"/>
      <c r="G197" s="265">
        <f t="shared" si="20"/>
        <v>0</v>
      </c>
      <c r="K197" s="268" t="s">
        <v>326</v>
      </c>
      <c r="L197" s="261"/>
      <c r="M197" s="266"/>
      <c r="N197" s="263"/>
      <c r="O197" s="264"/>
      <c r="P197" s="265">
        <f t="shared" si="21"/>
        <v>0</v>
      </c>
    </row>
    <row r="198" spans="2:16" ht="15.75" thickBot="1">
      <c r="B198" s="268" t="s">
        <v>327</v>
      </c>
      <c r="C198" s="261"/>
      <c r="D198" s="262"/>
      <c r="E198" s="269"/>
      <c r="F198" s="270"/>
      <c r="G198" s="271">
        <f t="shared" si="20"/>
        <v>0</v>
      </c>
      <c r="K198" s="268" t="s">
        <v>327</v>
      </c>
      <c r="L198" s="261"/>
      <c r="M198" s="266"/>
      <c r="N198" s="269"/>
      <c r="O198" s="270"/>
      <c r="P198" s="271">
        <f t="shared" si="21"/>
        <v>0</v>
      </c>
    </row>
    <row r="199" spans="2:16">
      <c r="B199" s="272" t="s">
        <v>328</v>
      </c>
      <c r="C199" s="273">
        <f>SUM(C183:C198)</f>
        <v>0</v>
      </c>
      <c r="D199" s="274"/>
      <c r="E199" s="273">
        <f>SUM(E183:E198)</f>
        <v>0</v>
      </c>
      <c r="F199" s="273">
        <f t="shared" ref="F199:G199" si="22">SUM(F183:F198)</f>
        <v>0</v>
      </c>
      <c r="G199" s="273">
        <f t="shared" si="22"/>
        <v>0</v>
      </c>
      <c r="K199" s="272" t="s">
        <v>328</v>
      </c>
      <c r="L199" s="273">
        <f>SUM(L183:L198)</f>
        <v>0</v>
      </c>
      <c r="M199" s="274"/>
      <c r="N199" s="273">
        <f>SUM(N183:N198)</f>
        <v>0</v>
      </c>
      <c r="O199" s="273">
        <f t="shared" ref="O199:P199" si="23">SUM(O183:O198)</f>
        <v>0</v>
      </c>
      <c r="P199" s="273">
        <f t="shared" si="23"/>
        <v>0</v>
      </c>
    </row>
    <row r="200" spans="2:16">
      <c r="B200" s="275"/>
      <c r="C200" s="276"/>
      <c r="D200" s="277"/>
      <c r="E200" s="276"/>
      <c r="F200" s="274"/>
      <c r="G200" s="278"/>
      <c r="H200" s="278"/>
      <c r="I200" s="278"/>
      <c r="J200" s="278"/>
      <c r="L200" s="277"/>
      <c r="M200" s="276"/>
      <c r="N200" s="274"/>
      <c r="O200" s="27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3" customWidth="1"/>
    <col min="2" max="2" width="11" style="283" customWidth="1"/>
    <col min="3" max="3" width="32.140625" style="282" customWidth="1"/>
    <col min="4" max="4" width="39.42578125" style="283" customWidth="1"/>
    <col min="5" max="5" width="28.5703125" style="283" customWidth="1"/>
    <col min="6" max="6" width="39.42578125" style="283" customWidth="1"/>
    <col min="7" max="7" width="28.5703125" style="283" customWidth="1"/>
    <col min="8" max="8" width="39.42578125" style="283" customWidth="1"/>
    <col min="9" max="9" width="2.42578125" style="283" customWidth="1"/>
    <col min="10" max="11" width="31.42578125" style="283" bestFit="1" customWidth="1"/>
    <col min="12" max="12" width="12" style="283" bestFit="1" customWidth="1"/>
    <col min="13" max="13" width="31.42578125" style="283" bestFit="1" customWidth="1"/>
    <col min="14" max="14" width="12" style="283" bestFit="1" customWidth="1"/>
    <col min="15" max="16384" width="11.42578125" style="283"/>
  </cols>
  <sheetData>
    <row r="1" spans="2:14" ht="13.5" customHeight="1">
      <c r="B1" s="281"/>
      <c r="D1" s="281"/>
      <c r="E1" s="281"/>
      <c r="F1" s="281"/>
      <c r="G1" s="281"/>
      <c r="H1" s="281"/>
      <c r="I1" s="281"/>
    </row>
    <row r="2" spans="2:14" ht="62.45" customHeight="1">
      <c r="B2" s="547" t="s">
        <v>286</v>
      </c>
      <c r="C2" s="547"/>
      <c r="D2" s="547"/>
      <c r="E2" s="547"/>
      <c r="F2" s="547"/>
      <c r="G2" s="547"/>
      <c r="H2" s="547"/>
      <c r="I2" s="284"/>
    </row>
    <row r="3" spans="2:14" ht="31.5" customHeight="1">
      <c r="B3" s="548" t="s">
        <v>335</v>
      </c>
      <c r="C3" s="548"/>
      <c r="D3" s="548"/>
      <c r="E3" s="548"/>
      <c r="F3" s="548"/>
      <c r="G3" s="548"/>
      <c r="H3" s="548"/>
      <c r="I3" s="284"/>
    </row>
    <row r="4" spans="2:14" ht="43.5" customHeight="1">
      <c r="B4" s="549" t="str">
        <f>+'MINISTRACIONES-RENDIMIENTOS'!B3:P3</f>
        <v>ENTIDAD FEDERATIVA: OAXACA</v>
      </c>
      <c r="C4" s="549"/>
      <c r="D4" s="549"/>
      <c r="E4" s="549"/>
      <c r="F4" s="549"/>
      <c r="G4" s="549"/>
      <c r="H4" s="549"/>
      <c r="I4" s="284"/>
    </row>
    <row r="5" spans="2:14" ht="40.5" customHeight="1" thickBot="1">
      <c r="B5" s="281"/>
      <c r="C5" s="285"/>
      <c r="D5" s="286"/>
      <c r="E5" s="286"/>
      <c r="F5" s="281"/>
      <c r="G5" s="286"/>
      <c r="H5" s="287"/>
      <c r="I5" s="281"/>
    </row>
    <row r="6" spans="2:14" ht="33.75" customHeight="1" thickBot="1">
      <c r="B6" s="550" t="s">
        <v>336</v>
      </c>
      <c r="C6" s="551"/>
      <c r="D6" s="554" t="s">
        <v>337</v>
      </c>
      <c r="E6" s="555"/>
      <c r="F6" s="555"/>
      <c r="G6" s="555"/>
      <c r="H6" s="556"/>
      <c r="I6" s="288"/>
    </row>
    <row r="7" spans="2:14" ht="59.25" customHeight="1">
      <c r="B7" s="552"/>
      <c r="C7" s="553"/>
      <c r="D7" s="289" t="s">
        <v>338</v>
      </c>
      <c r="E7" s="290" t="s">
        <v>339</v>
      </c>
      <c r="F7" s="289" t="s">
        <v>340</v>
      </c>
      <c r="G7" s="290" t="s">
        <v>339</v>
      </c>
      <c r="H7" s="291" t="s">
        <v>26</v>
      </c>
      <c r="I7" s="292"/>
    </row>
    <row r="8" spans="2:14" ht="5.25" customHeight="1" thickBot="1">
      <c r="B8" s="293"/>
      <c r="C8" s="294"/>
      <c r="D8" s="295"/>
      <c r="E8" s="295"/>
      <c r="F8" s="295"/>
      <c r="G8" s="295"/>
      <c r="H8" s="295"/>
      <c r="I8" s="296"/>
      <c r="J8" s="297"/>
      <c r="K8" s="297"/>
      <c r="L8" s="297"/>
      <c r="M8" s="297"/>
      <c r="N8" s="297"/>
    </row>
    <row r="9" spans="2:14">
      <c r="B9" s="538">
        <v>1</v>
      </c>
      <c r="C9" s="298" t="s">
        <v>341</v>
      </c>
      <c r="D9" s="299">
        <v>0</v>
      </c>
      <c r="E9" s="299"/>
      <c r="F9" s="299">
        <v>0</v>
      </c>
      <c r="G9" s="299"/>
      <c r="H9" s="300">
        <f t="shared" ref="H9" si="0">+D9+F9</f>
        <v>0</v>
      </c>
      <c r="I9" s="296"/>
      <c r="J9" s="297"/>
      <c r="K9" s="297"/>
      <c r="L9" s="297"/>
      <c r="M9" s="297"/>
      <c r="N9" s="297"/>
    </row>
    <row r="10" spans="2:14" ht="32.25" thickBot="1">
      <c r="B10" s="539"/>
      <c r="C10" s="301" t="s">
        <v>342</v>
      </c>
      <c r="D10" s="302"/>
      <c r="E10" s="302"/>
      <c r="F10" s="302"/>
      <c r="G10" s="302"/>
      <c r="H10" s="303"/>
      <c r="I10" s="296"/>
      <c r="J10" s="297"/>
      <c r="K10" s="297"/>
      <c r="L10" s="297"/>
      <c r="M10" s="297"/>
      <c r="N10" s="297"/>
    </row>
    <row r="11" spans="2:14">
      <c r="B11" s="538">
        <v>2</v>
      </c>
      <c r="C11" s="298" t="s">
        <v>343</v>
      </c>
      <c r="D11" s="299">
        <v>0</v>
      </c>
      <c r="E11" s="299"/>
      <c r="F11" s="299">
        <v>0</v>
      </c>
      <c r="G11" s="299"/>
      <c r="H11" s="300">
        <f t="shared" ref="H11" si="1">+D11+F11</f>
        <v>0</v>
      </c>
      <c r="I11" s="296"/>
      <c r="J11" s="297"/>
      <c r="K11" s="297"/>
      <c r="L11" s="297"/>
      <c r="M11" s="297"/>
      <c r="N11" s="297"/>
    </row>
    <row r="12" spans="2:14" ht="32.25" thickBot="1">
      <c r="B12" s="539"/>
      <c r="C12" s="301" t="s">
        <v>342</v>
      </c>
      <c r="D12" s="302"/>
      <c r="E12" s="302"/>
      <c r="F12" s="302"/>
      <c r="G12" s="302"/>
      <c r="H12" s="303"/>
      <c r="I12" s="296"/>
      <c r="J12" s="297"/>
      <c r="K12" s="297"/>
      <c r="L12" s="297"/>
      <c r="M12" s="297"/>
      <c r="N12" s="297"/>
    </row>
    <row r="13" spans="2:14">
      <c r="B13" s="538">
        <v>3</v>
      </c>
      <c r="C13" s="298" t="s">
        <v>344</v>
      </c>
      <c r="D13" s="299">
        <v>0</v>
      </c>
      <c r="E13" s="299"/>
      <c r="F13" s="299">
        <v>0</v>
      </c>
      <c r="G13" s="299"/>
      <c r="H13" s="300">
        <f t="shared" ref="H13" si="2">+D13+F13</f>
        <v>0</v>
      </c>
      <c r="I13" s="296"/>
      <c r="J13" s="297"/>
      <c r="K13" s="297"/>
      <c r="L13" s="297"/>
      <c r="M13" s="297"/>
      <c r="N13" s="297"/>
    </row>
    <row r="14" spans="2:14" ht="32.25" thickBot="1">
      <c r="B14" s="539"/>
      <c r="C14" s="301" t="s">
        <v>342</v>
      </c>
      <c r="D14" s="302"/>
      <c r="E14" s="302"/>
      <c r="F14" s="302"/>
      <c r="G14" s="302"/>
      <c r="H14" s="303"/>
      <c r="I14" s="296"/>
      <c r="J14" s="297"/>
      <c r="K14" s="297"/>
      <c r="L14" s="297"/>
      <c r="M14" s="297"/>
      <c r="N14" s="297"/>
    </row>
    <row r="15" spans="2:14">
      <c r="B15" s="538">
        <v>4</v>
      </c>
      <c r="C15" s="298" t="s">
        <v>345</v>
      </c>
      <c r="D15" s="299">
        <v>0</v>
      </c>
      <c r="E15" s="299"/>
      <c r="F15" s="299">
        <v>0</v>
      </c>
      <c r="G15" s="299"/>
      <c r="H15" s="300">
        <f t="shared" ref="H15" si="3">+D15+F15</f>
        <v>0</v>
      </c>
      <c r="I15" s="296"/>
      <c r="J15" s="297"/>
      <c r="K15" s="297"/>
      <c r="L15" s="297"/>
      <c r="M15" s="297"/>
      <c r="N15" s="297"/>
    </row>
    <row r="16" spans="2:14" ht="32.25" thickBot="1">
      <c r="B16" s="539"/>
      <c r="C16" s="301" t="s">
        <v>342</v>
      </c>
      <c r="D16" s="302"/>
      <c r="E16" s="302"/>
      <c r="F16" s="302"/>
      <c r="G16" s="302"/>
      <c r="H16" s="303"/>
      <c r="I16" s="296"/>
      <c r="J16" s="297"/>
      <c r="K16" s="297"/>
      <c r="L16" s="297"/>
      <c r="M16" s="297"/>
      <c r="N16" s="297"/>
    </row>
    <row r="17" spans="2:14">
      <c r="B17" s="538">
        <v>5</v>
      </c>
      <c r="C17" s="298" t="s">
        <v>346</v>
      </c>
      <c r="D17" s="299">
        <v>0</v>
      </c>
      <c r="E17" s="299"/>
      <c r="F17" s="299">
        <v>0</v>
      </c>
      <c r="G17" s="299"/>
      <c r="H17" s="300">
        <f t="shared" ref="H17" si="4">+D17+F17</f>
        <v>0</v>
      </c>
      <c r="I17" s="296"/>
      <c r="J17" s="297"/>
      <c r="K17" s="297"/>
      <c r="L17" s="297"/>
      <c r="M17" s="297"/>
      <c r="N17" s="297"/>
    </row>
    <row r="18" spans="2:14" ht="32.25" thickBot="1">
      <c r="B18" s="539"/>
      <c r="C18" s="301" t="s">
        <v>342</v>
      </c>
      <c r="D18" s="302"/>
      <c r="E18" s="302"/>
      <c r="F18" s="302"/>
      <c r="G18" s="302"/>
      <c r="H18" s="303"/>
      <c r="I18" s="296"/>
      <c r="J18" s="297"/>
      <c r="K18" s="297"/>
      <c r="L18" s="297"/>
      <c r="M18" s="297"/>
      <c r="N18" s="297"/>
    </row>
    <row r="19" spans="2:14">
      <c r="B19" s="538">
        <v>6</v>
      </c>
      <c r="C19" s="298" t="s">
        <v>347</v>
      </c>
      <c r="D19" s="299">
        <v>0</v>
      </c>
      <c r="E19" s="299"/>
      <c r="F19" s="299">
        <v>0</v>
      </c>
      <c r="G19" s="299"/>
      <c r="H19" s="300">
        <f t="shared" ref="H19" si="5">+D19+F19</f>
        <v>0</v>
      </c>
      <c r="I19" s="296"/>
      <c r="J19" s="297"/>
      <c r="K19" s="297"/>
      <c r="L19" s="297"/>
      <c r="M19" s="297"/>
      <c r="N19" s="297"/>
    </row>
    <row r="20" spans="2:14" ht="32.25" thickBot="1">
      <c r="B20" s="539"/>
      <c r="C20" s="301" t="s">
        <v>342</v>
      </c>
      <c r="D20" s="302"/>
      <c r="E20" s="302"/>
      <c r="F20" s="302"/>
      <c r="G20" s="302"/>
      <c r="H20" s="303"/>
      <c r="I20" s="296"/>
      <c r="J20" s="297"/>
      <c r="K20" s="297"/>
      <c r="L20" s="297"/>
      <c r="M20" s="297"/>
      <c r="N20" s="297"/>
    </row>
    <row r="21" spans="2:14">
      <c r="B21" s="538">
        <v>7</v>
      </c>
      <c r="C21" s="298" t="s">
        <v>348</v>
      </c>
      <c r="D21" s="299">
        <v>0</v>
      </c>
      <c r="E21" s="299"/>
      <c r="F21" s="299">
        <v>0</v>
      </c>
      <c r="G21" s="299"/>
      <c r="H21" s="300">
        <f t="shared" ref="H21" si="6">+D21+F21</f>
        <v>0</v>
      </c>
      <c r="I21" s="296"/>
      <c r="J21" s="297"/>
      <c r="K21" s="297"/>
      <c r="L21" s="297"/>
      <c r="M21" s="297"/>
      <c r="N21" s="297"/>
    </row>
    <row r="22" spans="2:14" ht="32.25" thickBot="1">
      <c r="B22" s="539"/>
      <c r="C22" s="301" t="s">
        <v>342</v>
      </c>
      <c r="D22" s="302"/>
      <c r="E22" s="302"/>
      <c r="F22" s="302"/>
      <c r="G22" s="302"/>
      <c r="H22" s="303"/>
      <c r="I22" s="296"/>
      <c r="J22" s="297"/>
      <c r="K22" s="297"/>
      <c r="L22" s="297"/>
      <c r="M22" s="297"/>
      <c r="N22" s="297"/>
    </row>
    <row r="23" spans="2:14">
      <c r="B23" s="538">
        <v>8</v>
      </c>
      <c r="C23" s="298" t="s">
        <v>349</v>
      </c>
      <c r="D23" s="299">
        <v>0</v>
      </c>
      <c r="E23" s="299"/>
      <c r="F23" s="299">
        <v>0</v>
      </c>
      <c r="G23" s="299"/>
      <c r="H23" s="300">
        <f t="shared" ref="H23" si="7">+D23+F23</f>
        <v>0</v>
      </c>
      <c r="I23" s="296"/>
      <c r="J23" s="297"/>
      <c r="K23" s="297"/>
      <c r="L23" s="297"/>
      <c r="M23" s="297"/>
      <c r="N23" s="297"/>
    </row>
    <row r="24" spans="2:14" ht="32.25" thickBot="1">
      <c r="B24" s="539"/>
      <c r="C24" s="301" t="s">
        <v>342</v>
      </c>
      <c r="D24" s="302"/>
      <c r="E24" s="302"/>
      <c r="F24" s="302"/>
      <c r="G24" s="302"/>
      <c r="H24" s="303"/>
      <c r="I24" s="296"/>
      <c r="J24" s="297"/>
      <c r="K24" s="297"/>
      <c r="L24" s="297"/>
      <c r="M24" s="297"/>
      <c r="N24" s="297"/>
    </row>
    <row r="25" spans="2:14">
      <c r="B25" s="538">
        <v>9</v>
      </c>
      <c r="C25" s="298" t="s">
        <v>350</v>
      </c>
      <c r="D25" s="299">
        <v>0</v>
      </c>
      <c r="E25" s="299"/>
      <c r="F25" s="299">
        <v>0</v>
      </c>
      <c r="G25" s="299"/>
      <c r="H25" s="300">
        <f t="shared" ref="H25" si="8">+D25+F25</f>
        <v>0</v>
      </c>
      <c r="I25" s="296"/>
      <c r="J25" s="297"/>
      <c r="K25" s="297"/>
      <c r="L25" s="297"/>
      <c r="M25" s="297"/>
      <c r="N25" s="297"/>
    </row>
    <row r="26" spans="2:14" ht="32.25" thickBot="1">
      <c r="B26" s="539"/>
      <c r="C26" s="301" t="s">
        <v>342</v>
      </c>
      <c r="D26" s="302"/>
      <c r="E26" s="302"/>
      <c r="F26" s="302"/>
      <c r="G26" s="302"/>
      <c r="H26" s="303"/>
      <c r="I26" s="296"/>
      <c r="J26" s="297"/>
      <c r="K26" s="297"/>
      <c r="L26" s="297"/>
      <c r="M26" s="297"/>
      <c r="N26" s="297"/>
    </row>
    <row r="27" spans="2:14">
      <c r="B27" s="538">
        <v>10</v>
      </c>
      <c r="C27" s="298" t="s">
        <v>351</v>
      </c>
      <c r="D27" s="299">
        <v>0</v>
      </c>
      <c r="E27" s="299"/>
      <c r="F27" s="299">
        <v>0</v>
      </c>
      <c r="G27" s="299"/>
      <c r="H27" s="300">
        <f t="shared" ref="H27" si="9">+D27+F27</f>
        <v>0</v>
      </c>
      <c r="I27" s="296"/>
      <c r="J27" s="297"/>
      <c r="K27" s="297"/>
      <c r="L27" s="297"/>
      <c r="M27" s="297"/>
      <c r="N27" s="297"/>
    </row>
    <row r="28" spans="2:14" ht="32.25" thickBot="1">
      <c r="B28" s="539"/>
      <c r="C28" s="301" t="s">
        <v>342</v>
      </c>
      <c r="D28" s="302"/>
      <c r="E28" s="302"/>
      <c r="F28" s="302"/>
      <c r="G28" s="302"/>
      <c r="H28" s="303"/>
      <c r="I28" s="296"/>
      <c r="J28" s="297"/>
      <c r="K28" s="297"/>
      <c r="L28" s="297"/>
      <c r="M28" s="297"/>
      <c r="N28" s="297"/>
    </row>
    <row r="29" spans="2:14" ht="72">
      <c r="B29" s="538" t="s">
        <v>352</v>
      </c>
      <c r="C29" s="298" t="s">
        <v>353</v>
      </c>
      <c r="D29" s="299">
        <v>0</v>
      </c>
      <c r="E29" s="299"/>
      <c r="F29" s="299">
        <v>0</v>
      </c>
      <c r="G29" s="299"/>
      <c r="H29" s="300">
        <f t="shared" ref="H29" si="10">+D29+F29</f>
        <v>0</v>
      </c>
      <c r="I29" s="296"/>
      <c r="J29" s="297"/>
      <c r="K29" s="297"/>
      <c r="L29" s="297"/>
      <c r="M29" s="297"/>
      <c r="N29" s="297"/>
    </row>
    <row r="30" spans="2:14" ht="32.25" thickBot="1">
      <c r="B30" s="539"/>
      <c r="C30" s="301" t="s">
        <v>342</v>
      </c>
      <c r="D30" s="302"/>
      <c r="E30" s="302"/>
      <c r="F30" s="302"/>
      <c r="G30" s="302"/>
      <c r="H30" s="303"/>
      <c r="I30" s="296"/>
      <c r="J30" s="297"/>
      <c r="K30" s="297"/>
      <c r="L30" s="297"/>
      <c r="M30" s="297"/>
      <c r="N30" s="297"/>
    </row>
    <row r="31" spans="2:14" ht="32.25" thickBot="1">
      <c r="B31" s="304"/>
      <c r="C31" s="305" t="s">
        <v>26</v>
      </c>
      <c r="D31" s="306">
        <f>+D9+D11+D13+D15+D17+D19+D21+D23+D25+D27+D29</f>
        <v>0</v>
      </c>
      <c r="E31" s="306"/>
      <c r="F31" s="306">
        <f>+F9+F11+F13+F15+F17+F19+F21+F23+F25+F27+F29</f>
        <v>0</v>
      </c>
      <c r="G31" s="306"/>
      <c r="H31" s="306">
        <f>+H9+H11+H13+H15+H17+H19+H21+H23+H25+H27+H29</f>
        <v>0</v>
      </c>
      <c r="I31" s="296"/>
      <c r="J31" s="297"/>
      <c r="K31" s="297"/>
      <c r="L31" s="297"/>
      <c r="M31" s="297"/>
      <c r="N31" s="297"/>
    </row>
    <row r="32" spans="2:14">
      <c r="B32" s="307"/>
      <c r="C32" s="308"/>
      <c r="D32" s="309"/>
      <c r="E32" s="309"/>
      <c r="F32" s="309"/>
      <c r="G32" s="309"/>
      <c r="H32" s="309"/>
      <c r="I32" s="310"/>
    </row>
    <row r="33" spans="2:14" ht="32.25" thickBot="1">
      <c r="B33" s="311"/>
      <c r="C33" s="312"/>
      <c r="D33" s="310"/>
      <c r="E33" s="310"/>
      <c r="F33" s="310"/>
      <c r="G33" s="310"/>
      <c r="H33" s="310"/>
      <c r="I33" s="310"/>
    </row>
    <row r="34" spans="2:14" ht="33.75" customHeight="1" thickBot="1">
      <c r="B34" s="540" t="s">
        <v>336</v>
      </c>
      <c r="C34" s="541"/>
      <c r="D34" s="544" t="s">
        <v>354</v>
      </c>
      <c r="E34" s="545"/>
      <c r="F34" s="545"/>
      <c r="G34" s="545"/>
      <c r="H34" s="546"/>
      <c r="I34" s="288"/>
    </row>
    <row r="35" spans="2:14" ht="59.25" customHeight="1">
      <c r="B35" s="542"/>
      <c r="C35" s="543"/>
      <c r="D35" s="313" t="s">
        <v>338</v>
      </c>
      <c r="E35" s="290" t="s">
        <v>339</v>
      </c>
      <c r="F35" s="313" t="s">
        <v>340</v>
      </c>
      <c r="G35" s="290" t="s">
        <v>339</v>
      </c>
      <c r="H35" s="314" t="s">
        <v>26</v>
      </c>
      <c r="I35" s="292"/>
    </row>
    <row r="36" spans="2:14" ht="5.25" customHeight="1" thickBot="1">
      <c r="B36" s="293"/>
      <c r="C36" s="294"/>
      <c r="D36" s="295"/>
      <c r="E36" s="295"/>
      <c r="F36" s="295"/>
      <c r="G36" s="295"/>
      <c r="H36" s="295"/>
      <c r="I36" s="296"/>
      <c r="J36" s="297"/>
      <c r="K36" s="297"/>
      <c r="L36" s="297"/>
      <c r="M36" s="297"/>
      <c r="N36" s="297"/>
    </row>
    <row r="37" spans="2:14">
      <c r="B37" s="538">
        <v>1</v>
      </c>
      <c r="C37" s="298" t="s">
        <v>341</v>
      </c>
      <c r="D37" s="299">
        <v>0</v>
      </c>
      <c r="E37" s="299"/>
      <c r="F37" s="299">
        <v>0</v>
      </c>
      <c r="G37" s="299"/>
      <c r="H37" s="300">
        <f t="shared" ref="H37" si="11">+D37+F37</f>
        <v>0</v>
      </c>
      <c r="I37" s="296"/>
      <c r="J37" s="297"/>
      <c r="K37" s="297"/>
      <c r="L37" s="297"/>
      <c r="M37" s="297"/>
      <c r="N37" s="297"/>
    </row>
    <row r="38" spans="2:14" ht="32.25" thickBot="1">
      <c r="B38" s="539"/>
      <c r="C38" s="315" t="s">
        <v>342</v>
      </c>
      <c r="D38" s="302"/>
      <c r="E38" s="302"/>
      <c r="F38" s="302"/>
      <c r="G38" s="302"/>
      <c r="H38" s="303"/>
      <c r="I38" s="296"/>
      <c r="J38" s="297"/>
      <c r="K38" s="297"/>
      <c r="L38" s="297"/>
      <c r="M38" s="297"/>
      <c r="N38" s="297"/>
    </row>
    <row r="39" spans="2:14">
      <c r="B39" s="538">
        <v>2</v>
      </c>
      <c r="C39" s="298" t="s">
        <v>343</v>
      </c>
      <c r="D39" s="299">
        <v>0</v>
      </c>
      <c r="E39" s="299"/>
      <c r="F39" s="299">
        <v>0</v>
      </c>
      <c r="G39" s="299"/>
      <c r="H39" s="300">
        <f t="shared" ref="H39" si="12">+D39+F39</f>
        <v>0</v>
      </c>
      <c r="I39" s="296"/>
      <c r="J39" s="297"/>
      <c r="K39" s="297"/>
      <c r="L39" s="297"/>
      <c r="M39" s="297"/>
      <c r="N39" s="297"/>
    </row>
    <row r="40" spans="2:14" ht="32.25" thickBot="1">
      <c r="B40" s="539"/>
      <c r="C40" s="315" t="s">
        <v>342</v>
      </c>
      <c r="D40" s="302"/>
      <c r="E40" s="302"/>
      <c r="F40" s="302"/>
      <c r="G40" s="302"/>
      <c r="H40" s="303"/>
      <c r="I40" s="296"/>
      <c r="J40" s="297"/>
      <c r="K40" s="297"/>
      <c r="L40" s="297"/>
      <c r="M40" s="297"/>
      <c r="N40" s="297"/>
    </row>
    <row r="41" spans="2:14">
      <c r="B41" s="538">
        <v>3</v>
      </c>
      <c r="C41" s="298" t="s">
        <v>344</v>
      </c>
      <c r="D41" s="299">
        <v>0</v>
      </c>
      <c r="E41" s="299"/>
      <c r="F41" s="299">
        <v>0</v>
      </c>
      <c r="G41" s="299"/>
      <c r="H41" s="300">
        <f t="shared" ref="H41" si="13">+D41+F41</f>
        <v>0</v>
      </c>
      <c r="I41" s="296"/>
      <c r="J41" s="297"/>
      <c r="K41" s="297"/>
      <c r="L41" s="297"/>
      <c r="M41" s="297"/>
      <c r="N41" s="297"/>
    </row>
    <row r="42" spans="2:14" ht="32.25" thickBot="1">
      <c r="B42" s="539"/>
      <c r="C42" s="315" t="s">
        <v>342</v>
      </c>
      <c r="D42" s="302"/>
      <c r="E42" s="302"/>
      <c r="F42" s="302"/>
      <c r="G42" s="302"/>
      <c r="H42" s="303"/>
      <c r="I42" s="296"/>
      <c r="J42" s="297"/>
      <c r="K42" s="297"/>
      <c r="L42" s="297"/>
      <c r="M42" s="297"/>
      <c r="N42" s="297"/>
    </row>
    <row r="43" spans="2:14">
      <c r="B43" s="538">
        <v>4</v>
      </c>
      <c r="C43" s="298" t="s">
        <v>345</v>
      </c>
      <c r="D43" s="299">
        <v>0</v>
      </c>
      <c r="E43" s="299"/>
      <c r="F43" s="299">
        <v>0</v>
      </c>
      <c r="G43" s="299"/>
      <c r="H43" s="300">
        <f t="shared" ref="H43" si="14">+D43+F43</f>
        <v>0</v>
      </c>
      <c r="I43" s="296"/>
      <c r="J43" s="297"/>
      <c r="K43" s="297"/>
      <c r="L43" s="297"/>
      <c r="M43" s="297"/>
      <c r="N43" s="297"/>
    </row>
    <row r="44" spans="2:14" ht="32.25" thickBot="1">
      <c r="B44" s="539"/>
      <c r="C44" s="315" t="s">
        <v>342</v>
      </c>
      <c r="D44" s="302"/>
      <c r="E44" s="302"/>
      <c r="F44" s="302"/>
      <c r="G44" s="302"/>
      <c r="H44" s="303"/>
      <c r="I44" s="296"/>
      <c r="J44" s="297"/>
      <c r="K44" s="297"/>
      <c r="L44" s="297"/>
      <c r="M44" s="297"/>
      <c r="N44" s="297"/>
    </row>
    <row r="45" spans="2:14">
      <c r="B45" s="538">
        <v>5</v>
      </c>
      <c r="C45" s="298" t="s">
        <v>346</v>
      </c>
      <c r="D45" s="299">
        <v>0</v>
      </c>
      <c r="E45" s="299"/>
      <c r="F45" s="299">
        <v>0</v>
      </c>
      <c r="G45" s="299"/>
      <c r="H45" s="300">
        <f t="shared" ref="H45" si="15">+D45+F45</f>
        <v>0</v>
      </c>
      <c r="I45" s="296"/>
      <c r="J45" s="297"/>
      <c r="K45" s="297"/>
      <c r="L45" s="297"/>
      <c r="M45" s="297"/>
      <c r="N45" s="297"/>
    </row>
    <row r="46" spans="2:14" ht="32.25" thickBot="1">
      <c r="B46" s="539"/>
      <c r="C46" s="315" t="s">
        <v>342</v>
      </c>
      <c r="D46" s="302"/>
      <c r="E46" s="302"/>
      <c r="F46" s="302"/>
      <c r="G46" s="302"/>
      <c r="H46" s="303"/>
      <c r="I46" s="296"/>
      <c r="J46" s="297"/>
      <c r="K46" s="297"/>
      <c r="L46" s="297"/>
      <c r="M46" s="297"/>
      <c r="N46" s="297"/>
    </row>
    <row r="47" spans="2:14">
      <c r="B47" s="538">
        <v>6</v>
      </c>
      <c r="C47" s="298" t="s">
        <v>347</v>
      </c>
      <c r="D47" s="299">
        <v>0</v>
      </c>
      <c r="E47" s="299"/>
      <c r="F47" s="299">
        <v>0</v>
      </c>
      <c r="G47" s="299"/>
      <c r="H47" s="300">
        <f t="shared" ref="H47" si="16">+D47+F47</f>
        <v>0</v>
      </c>
      <c r="I47" s="296"/>
      <c r="J47" s="297"/>
      <c r="K47" s="297"/>
      <c r="L47" s="297"/>
      <c r="M47" s="297"/>
      <c r="N47" s="297"/>
    </row>
    <row r="48" spans="2:14" ht="32.25" thickBot="1">
      <c r="B48" s="539"/>
      <c r="C48" s="315" t="s">
        <v>342</v>
      </c>
      <c r="D48" s="302"/>
      <c r="E48" s="302"/>
      <c r="F48" s="302"/>
      <c r="G48" s="302"/>
      <c r="H48" s="303"/>
      <c r="I48" s="296"/>
      <c r="J48" s="297"/>
      <c r="K48" s="297"/>
      <c r="L48" s="297"/>
      <c r="M48" s="297"/>
      <c r="N48" s="297"/>
    </row>
    <row r="49" spans="2:14">
      <c r="B49" s="538">
        <v>7</v>
      </c>
      <c r="C49" s="298" t="s">
        <v>348</v>
      </c>
      <c r="D49" s="299">
        <v>0</v>
      </c>
      <c r="E49" s="299"/>
      <c r="F49" s="299">
        <v>0</v>
      </c>
      <c r="G49" s="299"/>
      <c r="H49" s="300">
        <f t="shared" ref="H49" si="17">+D49+F49</f>
        <v>0</v>
      </c>
      <c r="I49" s="296"/>
      <c r="J49" s="297"/>
      <c r="K49" s="297"/>
      <c r="L49" s="297"/>
      <c r="M49" s="297"/>
      <c r="N49" s="297"/>
    </row>
    <row r="50" spans="2:14" ht="32.25" thickBot="1">
      <c r="B50" s="539"/>
      <c r="C50" s="315" t="s">
        <v>342</v>
      </c>
      <c r="D50" s="302"/>
      <c r="E50" s="302"/>
      <c r="F50" s="302"/>
      <c r="G50" s="302"/>
      <c r="H50" s="303"/>
      <c r="I50" s="296"/>
      <c r="J50" s="297"/>
      <c r="K50" s="297"/>
      <c r="L50" s="297"/>
      <c r="M50" s="297"/>
      <c r="N50" s="297"/>
    </row>
    <row r="51" spans="2:14">
      <c r="B51" s="538">
        <v>8</v>
      </c>
      <c r="C51" s="298" t="s">
        <v>349</v>
      </c>
      <c r="D51" s="299">
        <v>0</v>
      </c>
      <c r="E51" s="299"/>
      <c r="F51" s="299">
        <v>0</v>
      </c>
      <c r="G51" s="299"/>
      <c r="H51" s="300">
        <f t="shared" ref="H51" si="18">+D51+F51</f>
        <v>0</v>
      </c>
      <c r="I51" s="296"/>
      <c r="J51" s="297"/>
      <c r="K51" s="297"/>
      <c r="L51" s="297"/>
      <c r="M51" s="297"/>
      <c r="N51" s="297"/>
    </row>
    <row r="52" spans="2:14" ht="32.25" thickBot="1">
      <c r="B52" s="539"/>
      <c r="C52" s="315" t="s">
        <v>342</v>
      </c>
      <c r="D52" s="302"/>
      <c r="E52" s="302"/>
      <c r="F52" s="302"/>
      <c r="G52" s="302"/>
      <c r="H52" s="303"/>
      <c r="I52" s="296"/>
      <c r="J52" s="297"/>
      <c r="K52" s="297"/>
      <c r="L52" s="297"/>
      <c r="M52" s="297"/>
      <c r="N52" s="297"/>
    </row>
    <row r="53" spans="2:14">
      <c r="B53" s="538">
        <v>9</v>
      </c>
      <c r="C53" s="298" t="s">
        <v>350</v>
      </c>
      <c r="D53" s="299">
        <v>0</v>
      </c>
      <c r="E53" s="299"/>
      <c r="F53" s="299">
        <v>0</v>
      </c>
      <c r="G53" s="299"/>
      <c r="H53" s="300">
        <f t="shared" ref="H53" si="19">+D53+F53</f>
        <v>0</v>
      </c>
      <c r="I53" s="296"/>
      <c r="J53" s="297"/>
      <c r="K53" s="297"/>
      <c r="L53" s="297"/>
      <c r="M53" s="297"/>
      <c r="N53" s="297"/>
    </row>
    <row r="54" spans="2:14" ht="32.25" thickBot="1">
      <c r="B54" s="539"/>
      <c r="C54" s="315" t="s">
        <v>342</v>
      </c>
      <c r="D54" s="302"/>
      <c r="E54" s="302"/>
      <c r="F54" s="302"/>
      <c r="G54" s="302"/>
      <c r="H54" s="303"/>
      <c r="I54" s="296"/>
      <c r="J54" s="297"/>
      <c r="K54" s="297"/>
      <c r="L54" s="297"/>
      <c r="M54" s="297"/>
      <c r="N54" s="297"/>
    </row>
    <row r="55" spans="2:14">
      <c r="B55" s="538">
        <v>10</v>
      </c>
      <c r="C55" s="298" t="s">
        <v>351</v>
      </c>
      <c r="D55" s="299">
        <v>0</v>
      </c>
      <c r="E55" s="299"/>
      <c r="F55" s="299">
        <v>0</v>
      </c>
      <c r="G55" s="299"/>
      <c r="H55" s="300">
        <f t="shared" ref="H55" si="20">+D55+F55</f>
        <v>0</v>
      </c>
      <c r="I55" s="296"/>
      <c r="J55" s="297"/>
      <c r="K55" s="297"/>
      <c r="L55" s="297"/>
      <c r="M55" s="297"/>
      <c r="N55" s="297"/>
    </row>
    <row r="56" spans="2:14" ht="32.25" thickBot="1">
      <c r="B56" s="539"/>
      <c r="C56" s="315" t="s">
        <v>342</v>
      </c>
      <c r="D56" s="302"/>
      <c r="E56" s="302"/>
      <c r="F56" s="302"/>
      <c r="G56" s="302"/>
      <c r="H56" s="303"/>
      <c r="I56" s="296"/>
      <c r="J56" s="297"/>
      <c r="K56" s="297"/>
      <c r="L56" s="297"/>
      <c r="M56" s="297"/>
      <c r="N56" s="297"/>
    </row>
    <row r="57" spans="2:14" ht="72">
      <c r="B57" s="538" t="s">
        <v>352</v>
      </c>
      <c r="C57" s="298" t="s">
        <v>353</v>
      </c>
      <c r="D57" s="299">
        <v>0</v>
      </c>
      <c r="E57" s="299"/>
      <c r="F57" s="299">
        <v>0</v>
      </c>
      <c r="G57" s="299"/>
      <c r="H57" s="300">
        <f t="shared" ref="H57" si="21">+D57+F57</f>
        <v>0</v>
      </c>
      <c r="I57" s="296"/>
      <c r="J57" s="297"/>
      <c r="K57" s="297"/>
      <c r="L57" s="297"/>
      <c r="M57" s="297"/>
      <c r="N57" s="297"/>
    </row>
    <row r="58" spans="2:14" ht="32.25" thickBot="1">
      <c r="B58" s="539"/>
      <c r="C58" s="315" t="s">
        <v>342</v>
      </c>
      <c r="D58" s="302"/>
      <c r="E58" s="302"/>
      <c r="F58" s="302"/>
      <c r="G58" s="302"/>
      <c r="H58" s="303"/>
      <c r="I58" s="296"/>
      <c r="J58" s="297"/>
      <c r="K58" s="297"/>
      <c r="L58" s="297"/>
      <c r="M58" s="297"/>
      <c r="N58" s="297"/>
    </row>
    <row r="59" spans="2:14" ht="32.25" thickBot="1">
      <c r="B59" s="304"/>
      <c r="C59" s="305" t="s">
        <v>26</v>
      </c>
      <c r="D59" s="306">
        <f>+D37+D39+D41+D43+D45+D47+D49+D51+D53+D55+D57</f>
        <v>0</v>
      </c>
      <c r="E59" s="306"/>
      <c r="F59" s="306">
        <f>+F37+F39+F41+F43+F45+F47+F49+F51+F53+F55+F57</f>
        <v>0</v>
      </c>
      <c r="G59" s="306"/>
      <c r="H59" s="306">
        <f>+H37+H39+H41+H43+H45+H47+H49+H51+H53+H55+H57</f>
        <v>0</v>
      </c>
      <c r="I59" s="296"/>
      <c r="J59" s="297"/>
      <c r="K59" s="297"/>
      <c r="L59" s="297"/>
      <c r="M59" s="297"/>
      <c r="N59" s="297"/>
    </row>
    <row r="60" spans="2:14">
      <c r="D60" s="316"/>
      <c r="E60" s="316"/>
      <c r="F60" s="316"/>
      <c r="G60" s="316"/>
      <c r="H60" s="316"/>
      <c r="I60" s="316"/>
    </row>
    <row r="61" spans="2:14">
      <c r="D61" s="316"/>
      <c r="E61" s="316"/>
      <c r="F61" s="316"/>
      <c r="G61" s="316"/>
      <c r="H61" s="316"/>
      <c r="I61" s="316"/>
    </row>
    <row r="62" spans="2:14">
      <c r="D62" s="316"/>
      <c r="E62" s="316"/>
      <c r="F62" s="316"/>
      <c r="G62" s="316"/>
      <c r="H62" s="316"/>
      <c r="I62" s="316"/>
    </row>
    <row r="63" spans="2:14">
      <c r="D63" s="316"/>
      <c r="E63" s="316"/>
      <c r="F63" s="316"/>
      <c r="G63" s="316"/>
      <c r="H63" s="316"/>
      <c r="I63" s="316"/>
    </row>
    <row r="64" spans="2:14">
      <c r="D64" s="316"/>
      <c r="E64" s="316"/>
      <c r="F64" s="316"/>
      <c r="G64" s="316"/>
      <c r="H64" s="316"/>
      <c r="I64" s="316"/>
    </row>
    <row r="65" spans="4:9">
      <c r="D65" s="316"/>
      <c r="E65" s="316"/>
      <c r="F65" s="316"/>
      <c r="G65" s="316"/>
      <c r="H65" s="316"/>
      <c r="I65" s="316"/>
    </row>
    <row r="66" spans="4:9">
      <c r="D66" s="316"/>
      <c r="E66" s="316"/>
      <c r="F66" s="316"/>
      <c r="G66" s="316"/>
      <c r="H66" s="316"/>
      <c r="I66" s="316"/>
    </row>
    <row r="67" spans="4:9">
      <c r="D67" s="316"/>
      <c r="E67" s="316"/>
      <c r="F67" s="316"/>
      <c r="G67" s="316"/>
      <c r="H67" s="316"/>
      <c r="I67" s="316"/>
    </row>
    <row r="68" spans="4:9">
      <c r="D68" s="316"/>
      <c r="E68" s="316"/>
      <c r="F68" s="316"/>
      <c r="G68" s="316"/>
      <c r="H68" s="316"/>
      <c r="I68" s="316"/>
    </row>
    <row r="69" spans="4:9">
      <c r="D69" s="316"/>
      <c r="E69" s="316"/>
      <c r="F69" s="316"/>
      <c r="G69" s="316"/>
      <c r="H69" s="316"/>
      <c r="I69" s="316"/>
    </row>
    <row r="70" spans="4:9">
      <c r="D70" s="316"/>
      <c r="E70" s="316"/>
      <c r="F70" s="316"/>
      <c r="G70" s="316"/>
      <c r="H70" s="316"/>
      <c r="I70" s="316"/>
    </row>
    <row r="71" spans="4:9">
      <c r="D71" s="316"/>
      <c r="E71" s="316"/>
      <c r="F71" s="316"/>
      <c r="G71" s="316"/>
      <c r="H71" s="316"/>
      <c r="I71" s="316"/>
    </row>
    <row r="72" spans="4:9">
      <c r="D72" s="316"/>
      <c r="E72" s="316"/>
      <c r="F72" s="316"/>
      <c r="G72" s="316"/>
      <c r="H72" s="316"/>
      <c r="I72" s="316"/>
    </row>
    <row r="73" spans="4:9">
      <c r="D73" s="316"/>
      <c r="E73" s="316"/>
      <c r="F73" s="316"/>
      <c r="G73" s="316"/>
      <c r="H73" s="316"/>
      <c r="I73" s="316"/>
    </row>
    <row r="74" spans="4:9">
      <c r="D74" s="316"/>
      <c r="E74" s="316"/>
      <c r="F74" s="316"/>
      <c r="G74" s="316"/>
      <c r="H74" s="316"/>
      <c r="I74" s="316"/>
    </row>
    <row r="75" spans="4:9">
      <c r="D75" s="316"/>
      <c r="E75" s="316"/>
      <c r="F75" s="316"/>
      <c r="G75" s="316"/>
      <c r="H75" s="316"/>
      <c r="I75" s="316"/>
    </row>
    <row r="76" spans="4:9">
      <c r="D76" s="316"/>
      <c r="E76" s="316"/>
      <c r="F76" s="316"/>
      <c r="G76" s="316"/>
      <c r="H76" s="316"/>
      <c r="I76" s="31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zoomScale="55" zoomScaleNormal="55" workbookViewId="0">
      <selection activeCell="N12" sqref="N12"/>
    </sheetView>
  </sheetViews>
  <sheetFormatPr baseColWidth="10" defaultColWidth="11.42578125" defaultRowHeight="15"/>
  <cols>
    <col min="1" max="1" width="10.42578125" style="393" customWidth="1"/>
    <col min="2" max="2" width="16.42578125" style="339" hidden="1" customWidth="1"/>
    <col min="3" max="3" width="6.140625" style="339" bestFit="1" customWidth="1"/>
    <col min="4" max="4" width="68.42578125" style="349" customWidth="1"/>
    <col min="5" max="5" width="20.85546875" style="339" customWidth="1"/>
    <col min="6" max="6" width="19.42578125" style="339" customWidth="1"/>
    <col min="7" max="7" width="20.28515625" style="339" customWidth="1"/>
    <col min="8" max="8" width="19.140625" style="339" bestFit="1" customWidth="1"/>
    <col min="9" max="9" width="19.140625" style="339" customWidth="1"/>
    <col min="10" max="10" width="22.28515625" style="339" customWidth="1"/>
    <col min="11" max="11" width="17.85546875" style="339" customWidth="1"/>
    <col min="12" max="12" width="19.42578125" style="339" customWidth="1"/>
    <col min="13" max="13" width="10.42578125" style="339" customWidth="1"/>
    <col min="14" max="14" width="227.28515625" style="394" customWidth="1"/>
    <col min="15" max="16384" width="11.42578125" style="339"/>
  </cols>
  <sheetData>
    <row r="1" spans="2:14" ht="17.45" customHeight="1">
      <c r="C1" s="340" t="s">
        <v>32</v>
      </c>
      <c r="D1" s="341"/>
      <c r="E1" s="341"/>
      <c r="F1" s="341"/>
      <c r="G1" s="341"/>
      <c r="H1" s="341"/>
      <c r="I1" s="341"/>
      <c r="J1" s="341"/>
      <c r="K1" s="341"/>
      <c r="L1" s="341"/>
      <c r="N1" s="573" t="s">
        <v>465</v>
      </c>
    </row>
    <row r="2" spans="2:14" ht="15.6" customHeight="1">
      <c r="C2" s="342" t="s">
        <v>1</v>
      </c>
      <c r="D2" s="343"/>
      <c r="E2" s="343"/>
      <c r="F2" s="343"/>
      <c r="G2" s="343"/>
      <c r="H2" s="343"/>
      <c r="I2" s="343"/>
      <c r="J2" s="343"/>
      <c r="K2" s="343"/>
      <c r="L2" s="343"/>
      <c r="M2" s="344"/>
      <c r="N2" s="574"/>
    </row>
    <row r="3" spans="2:14" ht="15.6" customHeight="1">
      <c r="C3" s="345" t="str">
        <f>+'AFF OAX'!B19</f>
        <v>ENTIDAD FEDERATIVA: OAXACA</v>
      </c>
      <c r="D3" s="341"/>
      <c r="E3" s="341"/>
      <c r="F3" s="341"/>
      <c r="G3" s="341"/>
      <c r="H3" s="341"/>
      <c r="I3" s="341"/>
      <c r="J3" s="341"/>
      <c r="K3" s="341"/>
      <c r="L3" s="341"/>
      <c r="M3" s="346"/>
      <c r="N3" s="574"/>
    </row>
    <row r="4" spans="2:14" ht="15.6" customHeight="1">
      <c r="C4" s="340" t="s">
        <v>2</v>
      </c>
      <c r="D4" s="347"/>
      <c r="E4" s="347"/>
      <c r="F4" s="347"/>
      <c r="G4" s="347"/>
      <c r="H4" s="347"/>
      <c r="I4" s="347"/>
      <c r="J4" s="347"/>
      <c r="K4" s="347"/>
      <c r="L4" s="347"/>
      <c r="M4" s="344"/>
      <c r="N4" s="574"/>
    </row>
    <row r="5" spans="2:14" ht="17.45" customHeight="1">
      <c r="C5" s="348" t="str">
        <f>+'AFF OAX'!B21</f>
        <v>FECHA DE CORTE: SEPTIEMBRE</v>
      </c>
      <c r="E5" s="350"/>
      <c r="F5" s="351"/>
      <c r="G5" s="351"/>
      <c r="H5" s="351"/>
      <c r="I5" s="351"/>
      <c r="J5" s="351"/>
      <c r="K5" s="351"/>
      <c r="L5" s="351"/>
      <c r="M5" s="284"/>
      <c r="N5" s="574"/>
    </row>
    <row r="6" spans="2:14" ht="15.6" customHeight="1">
      <c r="C6" s="351"/>
      <c r="D6" s="352"/>
      <c r="E6" s="350"/>
      <c r="F6" s="351"/>
      <c r="G6" s="351"/>
      <c r="H6" s="351"/>
      <c r="I6" s="351"/>
      <c r="J6" s="351"/>
      <c r="K6" s="351"/>
      <c r="L6" s="351"/>
      <c r="M6" s="353"/>
      <c r="N6" s="574"/>
    </row>
    <row r="7" spans="2:14" ht="16.149999999999999" customHeight="1" thickBot="1">
      <c r="C7" s="354"/>
      <c r="D7" s="355" t="s">
        <v>466</v>
      </c>
      <c r="E7" s="356"/>
      <c r="F7" s="357"/>
      <c r="G7" s="357"/>
      <c r="H7" s="357"/>
      <c r="I7" s="357"/>
      <c r="J7" s="357"/>
      <c r="K7" s="357"/>
      <c r="L7" s="357"/>
      <c r="M7" s="358"/>
      <c r="N7" s="574"/>
    </row>
    <row r="8" spans="2:14" ht="36.6" customHeight="1" thickBot="1">
      <c r="B8" s="576" t="s">
        <v>467</v>
      </c>
      <c r="C8" s="559"/>
      <c r="D8" s="563" t="s">
        <v>14</v>
      </c>
      <c r="E8" s="565" t="s">
        <v>468</v>
      </c>
      <c r="F8" s="566"/>
      <c r="G8" s="566"/>
      <c r="H8" s="566"/>
      <c r="I8" s="566"/>
      <c r="J8" s="566"/>
      <c r="K8" s="566"/>
      <c r="L8" s="567"/>
      <c r="M8" s="359"/>
      <c r="N8" s="575"/>
    </row>
    <row r="9" spans="2:14" ht="30.75" thickBot="1">
      <c r="B9" s="577"/>
      <c r="C9" s="560"/>
      <c r="D9" s="564"/>
      <c r="E9" s="360" t="s">
        <v>469</v>
      </c>
      <c r="F9" s="360" t="s">
        <v>470</v>
      </c>
      <c r="G9" s="360" t="s">
        <v>471</v>
      </c>
      <c r="H9" s="360" t="s">
        <v>472</v>
      </c>
      <c r="I9" s="360" t="s">
        <v>473</v>
      </c>
      <c r="J9" s="360" t="s">
        <v>474</v>
      </c>
      <c r="K9" s="361" t="s">
        <v>475</v>
      </c>
      <c r="L9" s="361" t="s">
        <v>476</v>
      </c>
      <c r="M9" s="359"/>
      <c r="N9" s="362" t="s">
        <v>477</v>
      </c>
    </row>
    <row r="10" spans="2:14" ht="16.5" thickBot="1">
      <c r="B10" s="578"/>
      <c r="C10" s="561"/>
      <c r="D10" s="363" t="s">
        <v>26</v>
      </c>
      <c r="E10" s="364">
        <f>+E11+E13</f>
        <v>67370382</v>
      </c>
      <c r="F10" s="364">
        <f t="shared" ref="F10:L10" si="0">+F11+F13</f>
        <v>67370382</v>
      </c>
      <c r="G10" s="364">
        <f t="shared" si="0"/>
        <v>27514925.170000002</v>
      </c>
      <c r="H10" s="364">
        <f t="shared" si="0"/>
        <v>11999624.99</v>
      </c>
      <c r="I10" s="364">
        <f t="shared" si="0"/>
        <v>0</v>
      </c>
      <c r="J10" s="364">
        <f t="shared" si="0"/>
        <v>0</v>
      </c>
      <c r="K10" s="364">
        <f t="shared" si="0"/>
        <v>0</v>
      </c>
      <c r="L10" s="364">
        <f t="shared" si="0"/>
        <v>27855831.839999996</v>
      </c>
      <c r="M10" s="359"/>
      <c r="N10" s="365"/>
    </row>
    <row r="11" spans="2:14" ht="54.6" customHeight="1">
      <c r="B11" s="366" t="e">
        <f>#REF!</f>
        <v>#REF!</v>
      </c>
      <c r="C11" s="559"/>
      <c r="D11" s="367" t="s">
        <v>27</v>
      </c>
      <c r="E11" s="368">
        <f>+'AFF OAX'!P10</f>
        <v>67370382</v>
      </c>
      <c r="F11" s="368">
        <f>+'AFF OAX'!AD10</f>
        <v>67370382</v>
      </c>
      <c r="G11" s="368">
        <f>+'AFF OAX'!AG10</f>
        <v>27514925.170000002</v>
      </c>
      <c r="H11" s="368">
        <f>+'AFF OAX'!AJ10</f>
        <v>11999624.99</v>
      </c>
      <c r="I11" s="368">
        <f>+'AFF OAX'!AM10</f>
        <v>0</v>
      </c>
      <c r="J11" s="368">
        <f>+'AFF OAX'!AP10</f>
        <v>0</v>
      </c>
      <c r="K11" s="368">
        <f>+'AFF OAX'!AS10</f>
        <v>0</v>
      </c>
      <c r="L11" s="368">
        <f>+'AFF OAX'!AV10</f>
        <v>27855831.839999996</v>
      </c>
      <c r="M11" s="359"/>
      <c r="N11" s="369"/>
    </row>
    <row r="12" spans="2:14" ht="42" customHeight="1">
      <c r="B12" s="366" t="e">
        <f>#REF!</f>
        <v>#REF!</v>
      </c>
      <c r="C12" s="560"/>
      <c r="D12" s="370" t="s">
        <v>28</v>
      </c>
      <c r="E12" s="371">
        <f>+'AFF OAX'!P11</f>
        <v>67370382</v>
      </c>
      <c r="F12" s="371">
        <f>+'AFF OAX'!AD11</f>
        <v>67370382</v>
      </c>
      <c r="G12" s="371">
        <f>+'AFF OAX'!AG11</f>
        <v>27514925.170000002</v>
      </c>
      <c r="H12" s="371">
        <f>+'AFF OAX'!AJ11</f>
        <v>11999624.99</v>
      </c>
      <c r="I12" s="371">
        <f>+'AFF OAX'!AM11</f>
        <v>0</v>
      </c>
      <c r="J12" s="371">
        <f>+'AFF OAX'!AP11</f>
        <v>0</v>
      </c>
      <c r="K12" s="371">
        <f>+'AFF OAX'!AS11</f>
        <v>0</v>
      </c>
      <c r="L12" s="371">
        <f>+'AFF OAX'!AV11</f>
        <v>27855831.839999996</v>
      </c>
      <c r="M12" s="359"/>
      <c r="N12" s="369"/>
    </row>
    <row r="13" spans="2:14" ht="78" customHeight="1">
      <c r="B13" s="366"/>
      <c r="C13" s="560"/>
      <c r="D13" s="372" t="s">
        <v>29</v>
      </c>
      <c r="E13" s="373">
        <f>+'AFF OAX'!P12</f>
        <v>0</v>
      </c>
      <c r="F13" s="373">
        <f>+'AFF OAX'!AD12</f>
        <v>0</v>
      </c>
      <c r="G13" s="373">
        <f>+'AFF OAX'!AG12</f>
        <v>0</v>
      </c>
      <c r="H13" s="373">
        <f>+'AFF OAX'!AJ12</f>
        <v>0</v>
      </c>
      <c r="I13" s="373">
        <f>+'AFF OAX'!AM12</f>
        <v>0</v>
      </c>
      <c r="J13" s="373">
        <f>+'AFF OAX'!AP12</f>
        <v>0</v>
      </c>
      <c r="K13" s="373">
        <f>+'AFF OAX'!AS12</f>
        <v>0</v>
      </c>
      <c r="L13" s="373">
        <f>+'AFF OAX'!AV12</f>
        <v>0</v>
      </c>
      <c r="M13" s="359"/>
      <c r="N13" s="369"/>
    </row>
    <row r="14" spans="2:14" ht="28.5">
      <c r="B14" s="366"/>
      <c r="C14" s="560"/>
      <c r="D14" s="370" t="s">
        <v>30</v>
      </c>
      <c r="E14" s="371">
        <f>+'AFF OAX'!P13</f>
        <v>0</v>
      </c>
      <c r="F14" s="371">
        <f>+'AFF OAX'!AD13</f>
        <v>0</v>
      </c>
      <c r="G14" s="371">
        <f>+'AFF OAX'!AG13</f>
        <v>0</v>
      </c>
      <c r="H14" s="371">
        <f>+'AFF OAX'!AJ13</f>
        <v>0</v>
      </c>
      <c r="I14" s="371">
        <f>+'AFF OAX'!AM13</f>
        <v>0</v>
      </c>
      <c r="J14" s="371">
        <f>+'AFF OAX'!AP13</f>
        <v>0</v>
      </c>
      <c r="K14" s="371">
        <f>+'AFF OAX'!AS13</f>
        <v>0</v>
      </c>
      <c r="L14" s="371">
        <f>+'AFF OAX'!AV13</f>
        <v>0</v>
      </c>
      <c r="M14" s="359"/>
      <c r="N14" s="369"/>
    </row>
    <row r="15" spans="2:14" ht="67.150000000000006" customHeight="1" thickBot="1">
      <c r="B15" s="366"/>
      <c r="C15" s="561"/>
      <c r="D15" s="374" t="s">
        <v>31</v>
      </c>
      <c r="E15" s="375">
        <f>+'AFF OAX'!P14</f>
        <v>0</v>
      </c>
      <c r="F15" s="375">
        <f>+'AFF OAX'!AD14</f>
        <v>0</v>
      </c>
      <c r="G15" s="375">
        <f>+'AFF OAX'!AG14</f>
        <v>0</v>
      </c>
      <c r="H15" s="375">
        <f>+'AFF OAX'!AJ14</f>
        <v>0</v>
      </c>
      <c r="I15" s="375">
        <f>+'AFF OAX'!AM14</f>
        <v>0</v>
      </c>
      <c r="J15" s="375">
        <f>+'AFF OAX'!AP14</f>
        <v>0</v>
      </c>
      <c r="K15" s="375">
        <f>+'AFF OAX'!AS14</f>
        <v>0</v>
      </c>
      <c r="L15" s="375">
        <f>+'AFF OAX'!AV14</f>
        <v>0</v>
      </c>
      <c r="M15" s="359"/>
      <c r="N15" s="369"/>
    </row>
    <row r="16" spans="2:14" ht="15.75">
      <c r="B16" s="366"/>
      <c r="C16"/>
      <c r="D16"/>
      <c r="E16"/>
      <c r="F16"/>
      <c r="G16"/>
      <c r="H16"/>
      <c r="I16"/>
      <c r="J16"/>
      <c r="K16"/>
      <c r="L16"/>
      <c r="M16" s="359"/>
      <c r="N16" s="369"/>
    </row>
    <row r="17" spans="2:14" ht="15.75">
      <c r="B17" s="366"/>
      <c r="C17"/>
      <c r="D17"/>
      <c r="E17"/>
      <c r="F17"/>
      <c r="G17"/>
      <c r="H17"/>
      <c r="I17"/>
      <c r="J17"/>
      <c r="K17"/>
      <c r="L17"/>
      <c r="M17" s="359"/>
      <c r="N17" s="369"/>
    </row>
    <row r="18" spans="2:14" ht="16.5" thickBot="1">
      <c r="B18" s="366" t="e">
        <f>#REF!</f>
        <v>#REF!</v>
      </c>
      <c r="C18" s="354"/>
      <c r="D18" s="355" t="s">
        <v>478</v>
      </c>
      <c r="E18" s="376"/>
      <c r="F18" s="357"/>
      <c r="G18" s="357"/>
      <c r="M18" s="359"/>
      <c r="N18" s="369"/>
    </row>
    <row r="19" spans="2:14" ht="16.5" thickBot="1">
      <c r="B19" s="366" t="e">
        <f>#REF!</f>
        <v>#REF!</v>
      </c>
      <c r="C19" s="559"/>
      <c r="D19" s="563" t="s">
        <v>14</v>
      </c>
      <c r="E19" s="565" t="s">
        <v>468</v>
      </c>
      <c r="F19" s="566"/>
      <c r="G19" s="567"/>
      <c r="H19"/>
      <c r="I19"/>
      <c r="J19"/>
      <c r="K19"/>
      <c r="L19"/>
      <c r="M19" s="359"/>
      <c r="N19" s="369"/>
    </row>
    <row r="20" spans="2:14" ht="16.5" thickBot="1">
      <c r="B20" s="366" t="e">
        <f>#REF!</f>
        <v>#REF!</v>
      </c>
      <c r="C20" s="560"/>
      <c r="D20" s="564"/>
      <c r="E20" s="360" t="s">
        <v>338</v>
      </c>
      <c r="F20" s="360" t="s">
        <v>340</v>
      </c>
      <c r="G20" s="361" t="s">
        <v>26</v>
      </c>
      <c r="H20"/>
      <c r="I20"/>
      <c r="J20"/>
      <c r="K20"/>
      <c r="L20"/>
      <c r="M20" s="359"/>
      <c r="N20" s="369"/>
    </row>
    <row r="21" spans="2:14" ht="16.5" thickBot="1">
      <c r="B21" s="366" t="e">
        <f>#REF!</f>
        <v>#REF!</v>
      </c>
      <c r="C21" s="561"/>
      <c r="D21" s="363" t="s">
        <v>26</v>
      </c>
      <c r="E21" s="377">
        <f>+'AVANCE RENDIMIENTOS FINANCIEROS'!N25</f>
        <v>0</v>
      </c>
      <c r="F21" s="377">
        <f>+'AVANCE RENDIMIENTOS FINANCIEROS'!O25</f>
        <v>0</v>
      </c>
      <c r="G21" s="377">
        <f>+E21+F21</f>
        <v>0</v>
      </c>
      <c r="H21"/>
      <c r="I21"/>
      <c r="J21"/>
      <c r="K21"/>
      <c r="L21"/>
      <c r="M21" s="359"/>
      <c r="N21" s="369"/>
    </row>
    <row r="22" spans="2:14" ht="15.75">
      <c r="B22" s="366" t="e">
        <f>#REF!</f>
        <v>#REF!</v>
      </c>
      <c r="C22"/>
      <c r="D22"/>
      <c r="E22"/>
      <c r="F22"/>
      <c r="G22"/>
      <c r="H22"/>
      <c r="I22"/>
      <c r="J22"/>
      <c r="K22"/>
      <c r="L22"/>
      <c r="M22" s="359"/>
      <c r="N22" s="369"/>
    </row>
    <row r="23" spans="2:14" ht="15.75">
      <c r="B23" s="366" t="e">
        <f>#REF!</f>
        <v>#REF!</v>
      </c>
      <c r="C23"/>
      <c r="D23"/>
      <c r="E23"/>
      <c r="F23"/>
      <c r="G23"/>
      <c r="H23"/>
      <c r="I23"/>
      <c r="J23"/>
      <c r="K23"/>
      <c r="L23"/>
      <c r="M23" s="359"/>
      <c r="N23" s="369"/>
    </row>
    <row r="24" spans="2:14" ht="16.5" thickBot="1">
      <c r="B24" s="366" t="e">
        <f>#REF!</f>
        <v>#REF!</v>
      </c>
      <c r="C24" s="354"/>
      <c r="D24" s="355" t="s">
        <v>479</v>
      </c>
      <c r="E24" s="376"/>
      <c r="F24" s="357"/>
      <c r="G24" s="357"/>
      <c r="M24" s="359"/>
      <c r="N24" s="369"/>
    </row>
    <row r="25" spans="2:14" ht="15.6" customHeight="1" thickBot="1">
      <c r="B25" s="366" t="e">
        <f>#REF!</f>
        <v>#REF!</v>
      </c>
      <c r="C25" s="559"/>
      <c r="D25" s="568" t="s">
        <v>480</v>
      </c>
      <c r="E25" s="570" t="s">
        <v>481</v>
      </c>
      <c r="F25" s="571"/>
      <c r="G25" s="572"/>
      <c r="H25"/>
      <c r="I25"/>
      <c r="J25"/>
      <c r="K25"/>
      <c r="L25"/>
      <c r="M25" s="359"/>
      <c r="N25" s="369"/>
    </row>
    <row r="26" spans="2:14" ht="16.5" thickBot="1">
      <c r="B26" s="366" t="e">
        <f>#REF!</f>
        <v>#REF!</v>
      </c>
      <c r="C26" s="560"/>
      <c r="D26" s="569"/>
      <c r="E26" s="378" t="s">
        <v>338</v>
      </c>
      <c r="F26" s="378" t="s">
        <v>340</v>
      </c>
      <c r="G26" s="379" t="s">
        <v>26</v>
      </c>
      <c r="H26"/>
      <c r="I26"/>
      <c r="J26"/>
      <c r="K26"/>
      <c r="L26"/>
      <c r="M26" s="359"/>
      <c r="N26" s="369"/>
    </row>
    <row r="27" spans="2:14" ht="16.5" thickBot="1">
      <c r="B27" s="366" t="e">
        <f>#REF!</f>
        <v>#REF!</v>
      </c>
      <c r="C27" s="561"/>
      <c r="D27" s="363" t="s">
        <v>26</v>
      </c>
      <c r="E27" s="377">
        <f>+'MINISTRACIONES-RENDIMIENTOS'!D12</f>
        <v>193501.49</v>
      </c>
      <c r="F27" s="377">
        <f>+'MINISTRACIONES-RENDIMIENTOS'!M12</f>
        <v>1658.75</v>
      </c>
      <c r="G27" s="377">
        <f>+E27+F27</f>
        <v>195160.24</v>
      </c>
      <c r="H27"/>
      <c r="I27"/>
      <c r="J27"/>
      <c r="K27"/>
      <c r="L27"/>
      <c r="M27" s="359"/>
      <c r="N27" s="369"/>
    </row>
    <row r="28" spans="2:14" ht="15.75">
      <c r="B28" s="366" t="e">
        <f>#REF!</f>
        <v>#REF!</v>
      </c>
      <c r="C28"/>
      <c r="D28"/>
      <c r="E28"/>
      <c r="F28"/>
      <c r="G28"/>
      <c r="H28"/>
      <c r="I28"/>
      <c r="J28"/>
      <c r="K28"/>
      <c r="L28"/>
      <c r="M28" s="359"/>
      <c r="N28" s="369"/>
    </row>
    <row r="29" spans="2:14" ht="15.75">
      <c r="B29" s="366" t="e">
        <f>#REF!</f>
        <v>#REF!</v>
      </c>
      <c r="C29"/>
      <c r="D29"/>
      <c r="E29"/>
      <c r="F29"/>
      <c r="G29"/>
      <c r="H29"/>
      <c r="I29"/>
      <c r="J29"/>
      <c r="K29"/>
      <c r="L29"/>
      <c r="M29" s="359"/>
      <c r="N29" s="369"/>
    </row>
    <row r="30" spans="2:14" ht="16.5" thickBot="1">
      <c r="B30" s="366" t="e">
        <f>#REF!</f>
        <v>#REF!</v>
      </c>
      <c r="C30" s="354"/>
      <c r="D30" s="402" t="s">
        <v>482</v>
      </c>
      <c r="E30" s="376"/>
      <c r="F30" s="357"/>
      <c r="G30" s="357"/>
      <c r="M30" s="359"/>
      <c r="N30" s="369"/>
    </row>
    <row r="31" spans="2:14" ht="16.5" thickBot="1">
      <c r="B31" s="366" t="e">
        <f>#REF!</f>
        <v>#REF!</v>
      </c>
      <c r="C31" s="559"/>
      <c r="D31" s="568" t="s">
        <v>480</v>
      </c>
      <c r="E31" s="570" t="s">
        <v>482</v>
      </c>
      <c r="F31" s="571"/>
      <c r="G31" s="572"/>
      <c r="H31"/>
      <c r="I31"/>
      <c r="J31"/>
      <c r="K31"/>
      <c r="L31"/>
      <c r="M31" s="359"/>
      <c r="N31" s="369"/>
    </row>
    <row r="32" spans="2:14" ht="16.5" thickBot="1">
      <c r="B32" s="366" t="e">
        <f>#REF!</f>
        <v>#REF!</v>
      </c>
      <c r="C32" s="560"/>
      <c r="D32" s="569"/>
      <c r="E32" s="378" t="s">
        <v>338</v>
      </c>
      <c r="F32" s="378" t="s">
        <v>340</v>
      </c>
      <c r="G32" s="379" t="s">
        <v>26</v>
      </c>
      <c r="H32"/>
      <c r="I32"/>
      <c r="J32"/>
      <c r="K32"/>
      <c r="L32"/>
      <c r="M32" s="359"/>
      <c r="N32" s="369"/>
    </row>
    <row r="33" spans="2:14" ht="16.5" thickBot="1">
      <c r="B33" s="366" t="e">
        <f>#REF!</f>
        <v>#REF!</v>
      </c>
      <c r="C33" s="561"/>
      <c r="D33" s="363" t="s">
        <v>26</v>
      </c>
      <c r="E33" s="403">
        <f>+'MINISTRACIONES-RENDIMIENTOS'!D9</f>
        <v>33685191</v>
      </c>
      <c r="F33" s="377">
        <f>+'MINISTRACIONES-RENDIMIENTOS'!M9</f>
        <v>33685191</v>
      </c>
      <c r="G33" s="377">
        <f>+E33+F33</f>
        <v>67370382</v>
      </c>
      <c r="H33"/>
      <c r="I33"/>
      <c r="J33"/>
      <c r="K33"/>
      <c r="L33"/>
      <c r="M33" s="359"/>
      <c r="N33" s="369"/>
    </row>
    <row r="34" spans="2:14" ht="15.75">
      <c r="B34" s="366" t="e">
        <f>#REF!</f>
        <v>#REF!</v>
      </c>
      <c r="C34"/>
      <c r="D34"/>
      <c r="E34"/>
      <c r="F34"/>
      <c r="G34"/>
      <c r="H34"/>
      <c r="I34"/>
      <c r="J34"/>
      <c r="K34"/>
      <c r="L34"/>
      <c r="M34" s="359"/>
      <c r="N34" s="369"/>
    </row>
    <row r="35" spans="2:14" ht="15.75">
      <c r="B35" s="366" t="e">
        <f>#REF!</f>
        <v>#REF!</v>
      </c>
      <c r="C35"/>
      <c r="D35"/>
      <c r="E35"/>
      <c r="F35"/>
      <c r="G35"/>
      <c r="H35"/>
      <c r="I35"/>
      <c r="J35"/>
      <c r="K35"/>
      <c r="L35"/>
      <c r="M35" s="359"/>
      <c r="N35" s="369"/>
    </row>
    <row r="36" spans="2:14" ht="16.5" thickBot="1">
      <c r="B36" s="366" t="e">
        <f>#REF!</f>
        <v>#REF!</v>
      </c>
      <c r="C36" s="354"/>
      <c r="D36" s="355" t="s">
        <v>483</v>
      </c>
      <c r="E36" s="376"/>
      <c r="F36" s="357"/>
      <c r="G36" s="357"/>
      <c r="H36"/>
      <c r="I36"/>
      <c r="J36"/>
      <c r="K36"/>
      <c r="L36"/>
      <c r="M36" s="359"/>
      <c r="N36" s="369"/>
    </row>
    <row r="37" spans="2:14" ht="16.5" thickBot="1">
      <c r="B37" s="366" t="e">
        <f>#REF!</f>
        <v>#REF!</v>
      </c>
      <c r="C37" s="559"/>
      <c r="D37" s="568" t="s">
        <v>480</v>
      </c>
      <c r="E37" s="570" t="s">
        <v>484</v>
      </c>
      <c r="F37" s="571"/>
      <c r="G37" s="572"/>
      <c r="H37"/>
      <c r="I37"/>
      <c r="J37"/>
      <c r="K37"/>
      <c r="L37"/>
      <c r="M37" s="359"/>
      <c r="N37" s="369"/>
    </row>
    <row r="38" spans="2:14" ht="16.5" thickBot="1">
      <c r="B38" s="366" t="e">
        <f>#REF!</f>
        <v>#REF!</v>
      </c>
      <c r="C38" s="560"/>
      <c r="D38" s="569"/>
      <c r="E38" s="378" t="s">
        <v>338</v>
      </c>
      <c r="F38" s="378" t="s">
        <v>340</v>
      </c>
      <c r="G38" s="379" t="s">
        <v>26</v>
      </c>
      <c r="H38"/>
      <c r="I38" s="380"/>
      <c r="J38"/>
      <c r="K38"/>
      <c r="L38"/>
      <c r="M38" s="359"/>
      <c r="N38" s="369"/>
    </row>
    <row r="39" spans="2:14" ht="16.5" thickBot="1">
      <c r="B39" s="366" t="e">
        <f>#REF!</f>
        <v>#REF!</v>
      </c>
      <c r="C39" s="561"/>
      <c r="D39" s="363" t="s">
        <v>26</v>
      </c>
      <c r="E39" s="377">
        <f>+'REINTEGRO DE RECURSOS'!D31</f>
        <v>0</v>
      </c>
      <c r="F39" s="377">
        <f>+'REINTEGRO DE RECURSOS'!F31</f>
        <v>0</v>
      </c>
      <c r="G39" s="377">
        <f>+E39+F39</f>
        <v>0</v>
      </c>
      <c r="H39"/>
      <c r="I39"/>
      <c r="J39" s="380"/>
      <c r="K39"/>
      <c r="L39"/>
      <c r="M39" s="359"/>
      <c r="N39" s="369"/>
    </row>
    <row r="40" spans="2:14" ht="15.75">
      <c r="B40" s="366" t="e">
        <f>#REF!</f>
        <v>#REF!</v>
      </c>
      <c r="C40"/>
      <c r="D40"/>
      <c r="E40"/>
      <c r="F40"/>
      <c r="G40"/>
      <c r="H40"/>
      <c r="I40"/>
      <c r="J40"/>
      <c r="K40"/>
      <c r="L40"/>
      <c r="M40" s="359"/>
      <c r="N40" s="369"/>
    </row>
    <row r="41" spans="2:14" ht="15.75">
      <c r="B41" s="366" t="e">
        <f>#REF!</f>
        <v>#REF!</v>
      </c>
      <c r="C41"/>
      <c r="D41"/>
      <c r="E41"/>
      <c r="F41"/>
      <c r="G41"/>
      <c r="H41"/>
      <c r="I41"/>
      <c r="J41"/>
      <c r="K41"/>
      <c r="L41"/>
      <c r="M41" s="359"/>
      <c r="N41" s="369"/>
    </row>
    <row r="42" spans="2:14" ht="16.5" thickBot="1">
      <c r="B42" s="366" t="e">
        <f>#REF!</f>
        <v>#REF!</v>
      </c>
      <c r="C42" s="354"/>
      <c r="D42" s="355" t="s">
        <v>485</v>
      </c>
      <c r="E42" s="376"/>
      <c r="F42" s="357"/>
      <c r="G42" s="357"/>
      <c r="H42"/>
      <c r="I42"/>
      <c r="J42"/>
      <c r="K42"/>
      <c r="L42"/>
      <c r="M42" s="359"/>
      <c r="N42" s="369"/>
    </row>
    <row r="43" spans="2:14" ht="16.5" thickBot="1">
      <c r="B43" s="366" t="e">
        <f>#REF!</f>
        <v>#REF!</v>
      </c>
      <c r="C43" s="559"/>
      <c r="D43" s="568" t="s">
        <v>480</v>
      </c>
      <c r="E43" s="570" t="s">
        <v>486</v>
      </c>
      <c r="F43" s="571"/>
      <c r="G43" s="572"/>
      <c r="H43"/>
      <c r="I43"/>
      <c r="J43"/>
      <c r="K43"/>
      <c r="L43"/>
      <c r="M43" s="359"/>
      <c r="N43" s="369"/>
    </row>
    <row r="44" spans="2:14" ht="16.5" thickBot="1">
      <c r="B44" s="366" t="e">
        <f>#REF!</f>
        <v>#REF!</v>
      </c>
      <c r="C44" s="560"/>
      <c r="D44" s="569"/>
      <c r="E44" s="378" t="s">
        <v>338</v>
      </c>
      <c r="F44" s="378" t="s">
        <v>340</v>
      </c>
      <c r="G44" s="379" t="s">
        <v>26</v>
      </c>
      <c r="H44"/>
      <c r="I44"/>
      <c r="J44"/>
      <c r="K44"/>
      <c r="L44"/>
      <c r="M44" s="359"/>
      <c r="N44" s="369"/>
    </row>
    <row r="45" spans="2:14" ht="16.5" thickBot="1">
      <c r="B45" s="366" t="e">
        <f>#REF!</f>
        <v>#REF!</v>
      </c>
      <c r="C45" s="561"/>
      <c r="D45" s="363" t="s">
        <v>26</v>
      </c>
      <c r="E45" s="377">
        <f>+'REINTEGRO DE RECURSOS'!D59</f>
        <v>0</v>
      </c>
      <c r="F45" s="377">
        <f>+'REINTEGRO DE RECURSOS'!F59</f>
        <v>0</v>
      </c>
      <c r="G45" s="377">
        <f>+E45+F45</f>
        <v>0</v>
      </c>
      <c r="H45"/>
      <c r="I45"/>
      <c r="J45"/>
      <c r="K45"/>
      <c r="L45"/>
      <c r="M45" s="359"/>
      <c r="N45" s="381"/>
    </row>
    <row r="46" spans="2:14" ht="16.5" thickBot="1">
      <c r="B46" s="366" t="e">
        <f>#REF!</f>
        <v>#REF!</v>
      </c>
      <c r="C46"/>
      <c r="D46"/>
      <c r="E46"/>
      <c r="F46"/>
      <c r="G46"/>
      <c r="H46"/>
      <c r="I46"/>
      <c r="J46"/>
      <c r="K46"/>
      <c r="L46"/>
      <c r="M46" s="359"/>
      <c r="N46" s="359"/>
    </row>
    <row r="47" spans="2:14" ht="15.75">
      <c r="B47" s="382"/>
      <c r="C47" s="382"/>
      <c r="D47" s="383"/>
      <c r="E47" s="384"/>
      <c r="F47" s="384"/>
      <c r="G47" s="384"/>
      <c r="H47" s="384"/>
      <c r="I47" s="384"/>
      <c r="J47" s="384"/>
      <c r="K47" s="384"/>
      <c r="L47" s="384"/>
      <c r="M47" s="359"/>
      <c r="N47" s="359"/>
    </row>
    <row r="48" spans="2:14" ht="20.25">
      <c r="B48" s="385"/>
      <c r="C48" s="385"/>
      <c r="D48" s="386"/>
      <c r="E48" s="359"/>
      <c r="F48" s="359"/>
      <c r="G48" s="359"/>
      <c r="H48" s="359"/>
      <c r="I48" s="359"/>
      <c r="J48" s="359"/>
      <c r="K48" s="359"/>
      <c r="L48" s="359"/>
      <c r="N48" s="387" t="s">
        <v>487</v>
      </c>
    </row>
    <row r="49" spans="2:14" ht="40.700000000000003" customHeight="1">
      <c r="B49" s="385"/>
      <c r="C49" s="385"/>
      <c r="D49" s="395" t="s">
        <v>488</v>
      </c>
      <c r="E49" s="399"/>
      <c r="F49" s="562" t="s">
        <v>489</v>
      </c>
      <c r="G49" s="562"/>
      <c r="H49" s="562"/>
      <c r="I49" s="399"/>
      <c r="J49" s="562" t="s">
        <v>490</v>
      </c>
      <c r="K49" s="562"/>
      <c r="L49" s="562"/>
      <c r="N49" s="388" t="s">
        <v>491</v>
      </c>
    </row>
    <row r="50" spans="2:14" ht="20.25">
      <c r="D50" s="396" t="s">
        <v>526</v>
      </c>
      <c r="E50" s="398"/>
      <c r="F50" s="557" t="s">
        <v>528</v>
      </c>
      <c r="G50" s="557"/>
      <c r="H50" s="557"/>
      <c r="I50" s="398"/>
      <c r="J50" s="557" t="s">
        <v>530</v>
      </c>
      <c r="K50" s="557"/>
      <c r="L50" s="557"/>
      <c r="N50" s="389" t="s">
        <v>492</v>
      </c>
    </row>
    <row r="51" spans="2:14" ht="20.25">
      <c r="D51" s="397" t="s">
        <v>527</v>
      </c>
      <c r="E51" s="558" t="s">
        <v>529</v>
      </c>
      <c r="F51" s="558"/>
      <c r="G51" s="558"/>
      <c r="H51" s="558"/>
      <c r="I51" s="558"/>
      <c r="J51" s="558" t="s">
        <v>531</v>
      </c>
      <c r="K51" s="558"/>
      <c r="L51" s="558"/>
      <c r="N51" s="389" t="s">
        <v>493</v>
      </c>
    </row>
    <row r="52" spans="2:14" ht="21" customHeight="1">
      <c r="D52" s="400"/>
      <c r="E52" s="579"/>
      <c r="F52" s="579"/>
      <c r="G52" s="398"/>
      <c r="H52" s="579"/>
      <c r="I52" s="579"/>
      <c r="J52" s="558" t="s">
        <v>532</v>
      </c>
      <c r="K52" s="558"/>
      <c r="L52" s="558"/>
      <c r="N52" s="387" t="s">
        <v>494</v>
      </c>
    </row>
    <row r="53" spans="2:14" ht="21" customHeight="1">
      <c r="E53" s="580"/>
      <c r="F53" s="580"/>
      <c r="H53" s="580"/>
      <c r="I53" s="580"/>
      <c r="K53" s="580"/>
      <c r="L53" s="580"/>
      <c r="N53" s="390" t="s">
        <v>495</v>
      </c>
    </row>
    <row r="54" spans="2:14" ht="21" customHeight="1">
      <c r="N54" s="390" t="s">
        <v>496</v>
      </c>
    </row>
    <row r="55" spans="2:14" ht="21" customHeight="1">
      <c r="N55" s="390" t="s">
        <v>497</v>
      </c>
    </row>
    <row r="56" spans="2:14" ht="40.700000000000003" customHeight="1">
      <c r="I56" s="398"/>
      <c r="N56" s="390" t="s">
        <v>498</v>
      </c>
    </row>
    <row r="57" spans="2:14" ht="21" customHeight="1">
      <c r="N57" s="387" t="s">
        <v>499</v>
      </c>
    </row>
    <row r="58" spans="2:14" ht="21" customHeight="1">
      <c r="N58" s="391" t="s">
        <v>500</v>
      </c>
    </row>
    <row r="59" spans="2:14" ht="20.45" customHeight="1">
      <c r="N59" s="391" t="s">
        <v>495</v>
      </c>
    </row>
    <row r="60" spans="2:14" ht="20.25">
      <c r="N60" s="391" t="s">
        <v>501</v>
      </c>
    </row>
    <row r="61" spans="2:14" ht="20.25">
      <c r="N61" s="391" t="s">
        <v>502</v>
      </c>
    </row>
    <row r="62" spans="2:14">
      <c r="N62" s="392"/>
    </row>
    <row r="63" spans="2:14">
      <c r="N63" s="392"/>
    </row>
    <row r="64" spans="2:14">
      <c r="N64" s="392"/>
    </row>
    <row r="65" spans="14:14">
      <c r="N65" s="392"/>
    </row>
    <row r="66" spans="14:14">
      <c r="N66" s="392"/>
    </row>
    <row r="67" spans="14:14">
      <c r="N67" s="392"/>
    </row>
    <row r="68" spans="14:14">
      <c r="N68" s="392"/>
    </row>
    <row r="69" spans="14:14">
      <c r="N69" s="392"/>
    </row>
    <row r="70" spans="14:14">
      <c r="N70" s="392"/>
    </row>
    <row r="71" spans="14:14">
      <c r="N71" s="392"/>
    </row>
    <row r="72" spans="14:14">
      <c r="N72" s="392"/>
    </row>
    <row r="73" spans="14:14">
      <c r="N73" s="392"/>
    </row>
    <row r="74" spans="14:14">
      <c r="N74" s="392"/>
    </row>
    <row r="75" spans="14:14">
      <c r="N75" s="392"/>
    </row>
    <row r="76" spans="14:14">
      <c r="N76" s="392"/>
    </row>
    <row r="77" spans="14:14">
      <c r="N77" s="392"/>
    </row>
    <row r="78" spans="14:14">
      <c r="N78" s="392"/>
    </row>
    <row r="79" spans="14:14">
      <c r="N79" s="392"/>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7" r:id="rId4">
          <objectPr defaultSize="0" autoPict="0" r:id="rId5">
            <anchor moveWithCells="1">
              <from>
                <xdr:col>13</xdr:col>
                <xdr:colOff>13458825</xdr:colOff>
                <xdr:row>9</xdr:row>
                <xdr:rowOff>190500</xdr:rowOff>
              </from>
              <to>
                <xdr:col>13</xdr:col>
                <xdr:colOff>14820900</xdr:colOff>
                <xdr:row>11</xdr:row>
                <xdr:rowOff>447675</xdr:rowOff>
              </to>
            </anchor>
          </objectPr>
        </oleObject>
      </mc:Choice>
      <mc:Fallback>
        <oleObject progId="Acrobat Document" dvAspect="DVASPECT_ICON" shapeId="205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18" customWidth="1"/>
    <col min="2" max="2" width="112.28515625" style="318" customWidth="1"/>
    <col min="3" max="16384" width="11.5703125" style="318"/>
  </cols>
  <sheetData>
    <row r="2" spans="1:7">
      <c r="A2" s="317"/>
      <c r="B2" s="317"/>
      <c r="C2" s="317"/>
      <c r="D2" s="317"/>
      <c r="E2" s="317"/>
      <c r="F2" s="317"/>
      <c r="G2" s="317"/>
    </row>
    <row r="3" spans="1:7" ht="37.15" customHeight="1">
      <c r="A3" s="582" t="s">
        <v>286</v>
      </c>
      <c r="B3" s="582"/>
      <c r="C3" s="317"/>
      <c r="D3" s="317"/>
      <c r="E3" s="317"/>
      <c r="F3" s="317"/>
      <c r="G3" s="317"/>
    </row>
    <row r="4" spans="1:7">
      <c r="A4" s="319"/>
      <c r="B4" s="319"/>
      <c r="C4" s="319"/>
      <c r="D4" s="319"/>
      <c r="E4" s="319"/>
      <c r="F4" s="319"/>
      <c r="G4" s="319"/>
    </row>
    <row r="6" spans="1:7">
      <c r="A6" s="320" t="s">
        <v>355</v>
      </c>
      <c r="B6" s="320" t="s">
        <v>356</v>
      </c>
    </row>
    <row r="8" spans="1:7" ht="51" customHeight="1">
      <c r="A8" s="583" t="s">
        <v>357</v>
      </c>
      <c r="B8" s="583"/>
    </row>
    <row r="9" spans="1:7">
      <c r="A9" s="321"/>
    </row>
    <row r="10" spans="1:7" ht="16.899999999999999" customHeight="1">
      <c r="A10" s="322" t="s">
        <v>358</v>
      </c>
      <c r="B10" s="323" t="s">
        <v>359</v>
      </c>
    </row>
    <row r="11" spans="1:7">
      <c r="A11" s="324" t="s">
        <v>360</v>
      </c>
      <c r="B11" s="325" t="s">
        <v>361</v>
      </c>
    </row>
    <row r="12" spans="1:7">
      <c r="A12" s="322" t="s">
        <v>362</v>
      </c>
      <c r="B12" s="323" t="s">
        <v>363</v>
      </c>
    </row>
    <row r="13" spans="1:7" ht="47.25">
      <c r="A13" s="324" t="s">
        <v>364</v>
      </c>
      <c r="B13" s="325" t="s">
        <v>365</v>
      </c>
    </row>
    <row r="14" spans="1:7" ht="47.25">
      <c r="A14" s="322" t="s">
        <v>366</v>
      </c>
      <c r="B14" s="323" t="s">
        <v>367</v>
      </c>
    </row>
    <row r="15" spans="1:7" ht="31.5">
      <c r="A15" s="324" t="s">
        <v>368</v>
      </c>
      <c r="B15" s="325" t="s">
        <v>369</v>
      </c>
    </row>
    <row r="16" spans="1:7" ht="31.5">
      <c r="A16" s="322" t="s">
        <v>370</v>
      </c>
      <c r="B16" s="323" t="s">
        <v>371</v>
      </c>
    </row>
    <row r="17" spans="1:2" ht="31.5">
      <c r="A17" s="324" t="s">
        <v>372</v>
      </c>
      <c r="B17" s="325" t="s">
        <v>373</v>
      </c>
    </row>
    <row r="18" spans="1:2" ht="31.5">
      <c r="A18" s="322" t="s">
        <v>374</v>
      </c>
      <c r="B18" s="323" t="s">
        <v>375</v>
      </c>
    </row>
    <row r="19" spans="1:2" ht="47.25">
      <c r="A19" s="324" t="s">
        <v>376</v>
      </c>
      <c r="B19" s="325" t="s">
        <v>377</v>
      </c>
    </row>
    <row r="20" spans="1:2" ht="31.5">
      <c r="A20" s="322" t="s">
        <v>378</v>
      </c>
      <c r="B20" s="323" t="s">
        <v>379</v>
      </c>
    </row>
    <row r="21" spans="1:2">
      <c r="A21" s="324" t="s">
        <v>380</v>
      </c>
      <c r="B21" s="325" t="s">
        <v>381</v>
      </c>
    </row>
    <row r="22" spans="1:2" ht="31.5">
      <c r="A22" s="322" t="s">
        <v>382</v>
      </c>
      <c r="B22" s="323" t="s">
        <v>383</v>
      </c>
    </row>
    <row r="23" spans="1:2">
      <c r="A23" s="324" t="s">
        <v>384</v>
      </c>
      <c r="B23" s="325" t="s">
        <v>385</v>
      </c>
    </row>
    <row r="24" spans="1:2">
      <c r="A24" s="322" t="s">
        <v>241</v>
      </c>
      <c r="B24" s="323" t="s">
        <v>386</v>
      </c>
    </row>
    <row r="25" spans="1:2" ht="31.5">
      <c r="A25" s="324" t="s">
        <v>387</v>
      </c>
      <c r="B25" s="325" t="s">
        <v>388</v>
      </c>
    </row>
    <row r="26" spans="1:2" ht="31.5">
      <c r="A26" s="322" t="s">
        <v>389</v>
      </c>
      <c r="B26" s="323" t="s">
        <v>390</v>
      </c>
    </row>
    <row r="27" spans="1:2" ht="31.5">
      <c r="A27" s="324" t="s">
        <v>391</v>
      </c>
      <c r="B27" s="325" t="s">
        <v>392</v>
      </c>
    </row>
    <row r="28" spans="1:2" ht="31.5">
      <c r="A28" s="322" t="s">
        <v>393</v>
      </c>
      <c r="B28" s="323" t="s">
        <v>394</v>
      </c>
    </row>
    <row r="29" spans="1:2" ht="63">
      <c r="A29" s="324" t="s">
        <v>395</v>
      </c>
      <c r="B29" s="325" t="s">
        <v>396</v>
      </c>
    </row>
    <row r="30" spans="1:2" ht="47.25">
      <c r="A30" s="322" t="s">
        <v>397</v>
      </c>
      <c r="B30" s="323" t="s">
        <v>398</v>
      </c>
    </row>
    <row r="31" spans="1:2" ht="31.5">
      <c r="A31" s="324" t="s">
        <v>399</v>
      </c>
      <c r="B31" s="325" t="s">
        <v>400</v>
      </c>
    </row>
    <row r="32" spans="1:2">
      <c r="A32" s="322" t="s">
        <v>401</v>
      </c>
      <c r="B32" s="323" t="s">
        <v>402</v>
      </c>
    </row>
    <row r="33" spans="1:2" ht="31.5">
      <c r="A33" s="324" t="s">
        <v>403</v>
      </c>
      <c r="B33" s="325" t="s">
        <v>404</v>
      </c>
    </row>
    <row r="34" spans="1:2" ht="31.5">
      <c r="A34" s="322" t="s">
        <v>405</v>
      </c>
      <c r="B34" s="323" t="s">
        <v>406</v>
      </c>
    </row>
    <row r="35" spans="1:2">
      <c r="A35" s="324" t="s">
        <v>407</v>
      </c>
      <c r="B35" s="325" t="s">
        <v>408</v>
      </c>
    </row>
    <row r="36" spans="1:2" ht="31.5">
      <c r="A36" s="322" t="s">
        <v>409</v>
      </c>
      <c r="B36" s="323" t="s">
        <v>410</v>
      </c>
    </row>
    <row r="37" spans="1:2">
      <c r="A37" s="326"/>
      <c r="B37" s="323"/>
    </row>
    <row r="38" spans="1:2">
      <c r="A38" s="320" t="s">
        <v>355</v>
      </c>
      <c r="B38" s="327" t="s">
        <v>284</v>
      </c>
    </row>
    <row r="39" spans="1:2">
      <c r="B39" s="328"/>
    </row>
    <row r="40" spans="1:2" ht="27.6" customHeight="1">
      <c r="A40" s="584" t="s">
        <v>411</v>
      </c>
      <c r="B40" s="584"/>
    </row>
    <row r="42" spans="1:2" ht="189">
      <c r="A42" s="329" t="s">
        <v>412</v>
      </c>
      <c r="B42" s="330" t="s">
        <v>413</v>
      </c>
    </row>
    <row r="43" spans="1:2" ht="31.5">
      <c r="A43" s="324" t="s">
        <v>414</v>
      </c>
      <c r="B43" s="325" t="s">
        <v>415</v>
      </c>
    </row>
    <row r="46" spans="1:2">
      <c r="A46" s="320" t="s">
        <v>355</v>
      </c>
      <c r="B46" s="327" t="s">
        <v>416</v>
      </c>
    </row>
    <row r="48" spans="1:2" ht="55.15" customHeight="1">
      <c r="A48" s="583" t="s">
        <v>417</v>
      </c>
      <c r="B48" s="583"/>
    </row>
    <row r="49" spans="1:14" ht="28.15" customHeight="1" thickBot="1">
      <c r="A49" s="584" t="s">
        <v>418</v>
      </c>
      <c r="B49" s="584"/>
    </row>
    <row r="50" spans="1:14" ht="17.25" thickTop="1" thickBot="1">
      <c r="A50" s="230" t="s">
        <v>288</v>
      </c>
      <c r="B50" s="331" t="s">
        <v>289</v>
      </c>
      <c r="C50"/>
      <c r="D50"/>
      <c r="E50"/>
      <c r="F50"/>
      <c r="G50"/>
      <c r="H50"/>
      <c r="I50"/>
      <c r="J50"/>
      <c r="K50"/>
      <c r="L50"/>
      <c r="M50"/>
      <c r="N50"/>
    </row>
    <row r="51" spans="1:14" ht="49.9" customHeight="1" thickTop="1">
      <c r="A51" s="324" t="s">
        <v>291</v>
      </c>
      <c r="B51" s="325" t="s">
        <v>419</v>
      </c>
      <c r="C51"/>
      <c r="D51"/>
      <c r="E51"/>
      <c r="F51"/>
      <c r="G51"/>
      <c r="H51"/>
      <c r="I51"/>
      <c r="J51"/>
      <c r="K51"/>
      <c r="L51"/>
      <c r="M51"/>
      <c r="N51"/>
    </row>
    <row r="52" spans="1:14" ht="63">
      <c r="A52" s="322" t="s">
        <v>292</v>
      </c>
      <c r="B52" s="323" t="s">
        <v>420</v>
      </c>
    </row>
    <row r="53" spans="1:14" ht="63">
      <c r="A53" s="324" t="s">
        <v>421</v>
      </c>
      <c r="B53" s="325" t="s">
        <v>422</v>
      </c>
    </row>
    <row r="54" spans="1:14" ht="16.5" thickBot="1">
      <c r="C54"/>
      <c r="D54"/>
      <c r="E54"/>
      <c r="F54"/>
      <c r="G54"/>
      <c r="H54"/>
      <c r="I54"/>
      <c r="J54"/>
      <c r="K54"/>
      <c r="L54"/>
      <c r="M54"/>
      <c r="N54"/>
    </row>
    <row r="55" spans="1:14" ht="17.25" thickTop="1" thickBot="1">
      <c r="A55" s="232" t="s">
        <v>296</v>
      </c>
      <c r="B55" s="332" t="s">
        <v>297</v>
      </c>
      <c r="C55"/>
      <c r="D55"/>
      <c r="E55"/>
      <c r="F55"/>
      <c r="G55"/>
      <c r="H55"/>
      <c r="I55"/>
      <c r="J55"/>
      <c r="K55"/>
      <c r="L55"/>
      <c r="M55"/>
      <c r="N55"/>
    </row>
    <row r="56" spans="1:14" ht="16.5" thickTop="1"/>
    <row r="57" spans="1:14" ht="34.15" customHeight="1">
      <c r="A57" s="581" t="s">
        <v>423</v>
      </c>
      <c r="B57" s="581"/>
    </row>
    <row r="59" spans="1:14">
      <c r="A59" s="333" t="s">
        <v>424</v>
      </c>
    </row>
    <row r="60" spans="1:14">
      <c r="A60" s="334" t="s">
        <v>298</v>
      </c>
      <c r="B60" s="318" t="s">
        <v>425</v>
      </c>
    </row>
    <row r="61" spans="1:14">
      <c r="A61" s="334" t="s">
        <v>299</v>
      </c>
      <c r="B61" s="318" t="s">
        <v>426</v>
      </c>
    </row>
    <row r="62" spans="1:14">
      <c r="A62" s="334" t="s">
        <v>300</v>
      </c>
      <c r="B62" s="318" t="s">
        <v>427</v>
      </c>
    </row>
    <row r="63" spans="1:14">
      <c r="A63" s="334" t="s">
        <v>301</v>
      </c>
      <c r="B63" s="318" t="s">
        <v>428</v>
      </c>
    </row>
    <row r="64" spans="1:14">
      <c r="A64" s="334" t="s">
        <v>302</v>
      </c>
      <c r="B64" s="318" t="s">
        <v>429</v>
      </c>
    </row>
    <row r="65" spans="1:2">
      <c r="A65" s="334" t="s">
        <v>304</v>
      </c>
      <c r="B65" s="318" t="s">
        <v>430</v>
      </c>
    </row>
    <row r="66" spans="1:2">
      <c r="A66" s="334" t="s">
        <v>305</v>
      </c>
      <c r="B66" s="318" t="s">
        <v>431</v>
      </c>
    </row>
    <row r="67" spans="1:2" ht="31.5">
      <c r="A67" s="335" t="s">
        <v>306</v>
      </c>
      <c r="B67" s="321" t="s">
        <v>432</v>
      </c>
    </row>
    <row r="68" spans="1:2">
      <c r="A68" s="334" t="s">
        <v>433</v>
      </c>
      <c r="B68" s="318" t="s">
        <v>434</v>
      </c>
    </row>
    <row r="69" spans="1:2" ht="47.25">
      <c r="A69" s="335" t="s">
        <v>435</v>
      </c>
      <c r="B69" s="336" t="s">
        <v>436</v>
      </c>
    </row>
    <row r="70" spans="1:2">
      <c r="A70" s="335" t="s">
        <v>437</v>
      </c>
      <c r="B70" s="321" t="s">
        <v>438</v>
      </c>
    </row>
    <row r="71" spans="1:2">
      <c r="A71" s="335"/>
      <c r="B71" s="321"/>
    </row>
    <row r="73" spans="1:2">
      <c r="A73" s="333" t="s">
        <v>439</v>
      </c>
    </row>
    <row r="74" spans="1:2">
      <c r="A74" s="334" t="s">
        <v>298</v>
      </c>
      <c r="B74" s="318" t="s">
        <v>425</v>
      </c>
    </row>
    <row r="75" spans="1:2">
      <c r="A75" s="334" t="s">
        <v>299</v>
      </c>
      <c r="B75" s="318" t="s">
        <v>426</v>
      </c>
    </row>
    <row r="76" spans="1:2">
      <c r="A76" s="334" t="s">
        <v>300</v>
      </c>
      <c r="B76" s="318" t="s">
        <v>427</v>
      </c>
    </row>
    <row r="77" spans="1:2">
      <c r="A77" s="334" t="s">
        <v>301</v>
      </c>
      <c r="B77" s="318" t="s">
        <v>428</v>
      </c>
    </row>
    <row r="78" spans="1:2">
      <c r="A78" s="334" t="s">
        <v>302</v>
      </c>
      <c r="B78" s="318" t="s">
        <v>429</v>
      </c>
    </row>
    <row r="79" spans="1:2">
      <c r="A79" s="334" t="s">
        <v>304</v>
      </c>
      <c r="B79" s="318" t="s">
        <v>430</v>
      </c>
    </row>
    <row r="80" spans="1:2" ht="47.25">
      <c r="A80" s="329" t="s">
        <v>440</v>
      </c>
      <c r="B80" s="321" t="s">
        <v>441</v>
      </c>
    </row>
    <row r="81" spans="1:16" ht="47.25">
      <c r="A81" s="326" t="s">
        <v>442</v>
      </c>
      <c r="B81" s="321" t="s">
        <v>443</v>
      </c>
    </row>
    <row r="82" spans="1:16" ht="31.5">
      <c r="A82" s="335" t="s">
        <v>310</v>
      </c>
      <c r="B82" s="321" t="s">
        <v>444</v>
      </c>
    </row>
    <row r="83" spans="1:16" ht="31.5">
      <c r="A83" s="335" t="s">
        <v>306</v>
      </c>
      <c r="B83" s="321" t="s">
        <v>445</v>
      </c>
    </row>
    <row r="84" spans="1:16">
      <c r="A84" s="334" t="s">
        <v>433</v>
      </c>
      <c r="B84" s="318" t="s">
        <v>434</v>
      </c>
    </row>
    <row r="85" spans="1:16" ht="47.25">
      <c r="A85" s="335" t="s">
        <v>435</v>
      </c>
      <c r="B85" s="336" t="s">
        <v>436</v>
      </c>
    </row>
    <row r="86" spans="1:16">
      <c r="A86" s="335" t="s">
        <v>437</v>
      </c>
      <c r="B86" s="321" t="s">
        <v>438</v>
      </c>
    </row>
    <row r="88" spans="1:16" ht="16.5" thickBot="1"/>
    <row r="89" spans="1:16" ht="17.25" thickTop="1" thickBot="1">
      <c r="A89" s="230" t="s">
        <v>446</v>
      </c>
      <c r="B89" s="337" t="s">
        <v>330</v>
      </c>
      <c r="C89"/>
      <c r="D89"/>
      <c r="E89"/>
      <c r="F89"/>
      <c r="G89"/>
      <c r="H89"/>
      <c r="I89"/>
      <c r="J89"/>
      <c r="K89"/>
      <c r="L89"/>
      <c r="M89"/>
      <c r="N89"/>
      <c r="O89"/>
      <c r="P89"/>
    </row>
    <row r="90" spans="1:16" ht="16.5" thickTop="1"/>
    <row r="91" spans="1:16" ht="52.15" customHeight="1">
      <c r="A91" s="586" t="s">
        <v>447</v>
      </c>
      <c r="B91" s="586"/>
    </row>
    <row r="93" spans="1:16" ht="44.45" customHeight="1">
      <c r="A93" s="587" t="s">
        <v>448</v>
      </c>
      <c r="B93" s="587"/>
    </row>
    <row r="95" spans="1:16">
      <c r="A95" s="318" t="s">
        <v>449</v>
      </c>
      <c r="B95" s="337" t="s">
        <v>450</v>
      </c>
    </row>
    <row r="96" spans="1:16">
      <c r="B96" s="318" t="s">
        <v>451</v>
      </c>
    </row>
    <row r="97" spans="1:2">
      <c r="B97" s="318" t="s">
        <v>451</v>
      </c>
    </row>
    <row r="99" spans="1:2" ht="31.5">
      <c r="B99" s="337" t="s">
        <v>452</v>
      </c>
    </row>
    <row r="100" spans="1:2">
      <c r="B100" s="318" t="s">
        <v>451</v>
      </c>
    </row>
    <row r="101" spans="1:2">
      <c r="B101" s="318" t="s">
        <v>451</v>
      </c>
    </row>
    <row r="103" spans="1:2">
      <c r="A103" s="333" t="s">
        <v>424</v>
      </c>
    </row>
    <row r="104" spans="1:2">
      <c r="A104" s="334" t="s">
        <v>298</v>
      </c>
      <c r="B104" s="318" t="s">
        <v>425</v>
      </c>
    </row>
    <row r="105" spans="1:2">
      <c r="A105" s="334" t="s">
        <v>299</v>
      </c>
      <c r="B105" s="318" t="s">
        <v>426</v>
      </c>
    </row>
    <row r="106" spans="1:2">
      <c r="A106" s="334" t="s">
        <v>300</v>
      </c>
      <c r="B106" s="318" t="s">
        <v>427</v>
      </c>
    </row>
    <row r="107" spans="1:2">
      <c r="A107" s="334" t="s">
        <v>301</v>
      </c>
      <c r="B107" s="318" t="s">
        <v>428</v>
      </c>
    </row>
    <row r="108" spans="1:2">
      <c r="A108" s="334" t="s">
        <v>302</v>
      </c>
      <c r="B108" s="318" t="s">
        <v>429</v>
      </c>
    </row>
    <row r="109" spans="1:2">
      <c r="A109" s="334" t="s">
        <v>304</v>
      </c>
      <c r="B109" s="318" t="s">
        <v>430</v>
      </c>
    </row>
    <row r="110" spans="1:2">
      <c r="A110" s="334" t="s">
        <v>453</v>
      </c>
      <c r="B110" s="318" t="s">
        <v>454</v>
      </c>
    </row>
    <row r="111" spans="1:2" ht="31.5">
      <c r="A111" s="335" t="s">
        <v>306</v>
      </c>
      <c r="B111" s="321" t="s">
        <v>455</v>
      </c>
    </row>
    <row r="112" spans="1:2">
      <c r="A112" s="334" t="s">
        <v>433</v>
      </c>
      <c r="B112" s="318" t="s">
        <v>434</v>
      </c>
    </row>
    <row r="113" spans="1:2" ht="47.25">
      <c r="A113" s="335" t="s">
        <v>435</v>
      </c>
      <c r="B113" s="336" t="s">
        <v>436</v>
      </c>
    </row>
    <row r="114" spans="1:2">
      <c r="A114" s="335" t="s">
        <v>437</v>
      </c>
      <c r="B114" s="321" t="s">
        <v>438</v>
      </c>
    </row>
    <row r="115" spans="1:2">
      <c r="A115" s="335"/>
      <c r="B115" s="321"/>
    </row>
    <row r="116" spans="1:2">
      <c r="A116" s="335"/>
      <c r="B116" s="321"/>
    </row>
    <row r="117" spans="1:2">
      <c r="A117" s="335"/>
      <c r="B117" s="321"/>
    </row>
    <row r="119" spans="1:2">
      <c r="A119" s="333" t="s">
        <v>439</v>
      </c>
    </row>
    <row r="120" spans="1:2">
      <c r="A120" s="334" t="s">
        <v>298</v>
      </c>
      <c r="B120" s="318" t="s">
        <v>425</v>
      </c>
    </row>
    <row r="121" spans="1:2">
      <c r="A121" s="334" t="s">
        <v>299</v>
      </c>
      <c r="B121" s="318" t="s">
        <v>426</v>
      </c>
    </row>
    <row r="122" spans="1:2">
      <c r="A122" s="334" t="s">
        <v>300</v>
      </c>
      <c r="B122" s="318" t="s">
        <v>427</v>
      </c>
    </row>
    <row r="123" spans="1:2">
      <c r="A123" s="334" t="s">
        <v>301</v>
      </c>
      <c r="B123" s="318" t="s">
        <v>428</v>
      </c>
    </row>
    <row r="124" spans="1:2">
      <c r="A124" s="334" t="s">
        <v>302</v>
      </c>
      <c r="B124" s="318" t="s">
        <v>429</v>
      </c>
    </row>
    <row r="125" spans="1:2">
      <c r="A125" s="334" t="s">
        <v>304</v>
      </c>
      <c r="B125" s="318" t="s">
        <v>430</v>
      </c>
    </row>
    <row r="126" spans="1:2">
      <c r="A126" s="335" t="s">
        <v>456</v>
      </c>
      <c r="B126" s="321" t="s">
        <v>457</v>
      </c>
    </row>
    <row r="127" spans="1:2">
      <c r="A127" s="335" t="s">
        <v>306</v>
      </c>
      <c r="B127" s="321" t="s">
        <v>458</v>
      </c>
    </row>
    <row r="128" spans="1:2">
      <c r="A128" s="334" t="s">
        <v>433</v>
      </c>
      <c r="B128" s="318" t="s">
        <v>434</v>
      </c>
    </row>
    <row r="129" spans="1:2" ht="47.25">
      <c r="A129" s="335" t="s">
        <v>435</v>
      </c>
      <c r="B129" s="336" t="s">
        <v>436</v>
      </c>
    </row>
    <row r="130" spans="1:2">
      <c r="A130" s="335" t="s">
        <v>437</v>
      </c>
      <c r="B130" s="321" t="s">
        <v>438</v>
      </c>
    </row>
    <row r="133" spans="1:2">
      <c r="A133" s="320" t="s">
        <v>355</v>
      </c>
      <c r="B133" s="327" t="s">
        <v>335</v>
      </c>
    </row>
    <row r="135" spans="1:2" ht="40.15" customHeight="1">
      <c r="A135" s="584" t="s">
        <v>459</v>
      </c>
      <c r="B135" s="584"/>
    </row>
    <row r="137" spans="1:2" ht="31.5">
      <c r="A137" s="326" t="s">
        <v>460</v>
      </c>
      <c r="B137" s="338" t="s">
        <v>461</v>
      </c>
    </row>
    <row r="138" spans="1:2">
      <c r="A138" s="324" t="s">
        <v>462</v>
      </c>
      <c r="B138" s="325" t="s">
        <v>463</v>
      </c>
    </row>
    <row r="139" spans="1:2">
      <c r="A139" s="326" t="s">
        <v>311</v>
      </c>
      <c r="B139" s="338" t="s">
        <v>464</v>
      </c>
    </row>
    <row r="142" spans="1:2">
      <c r="A142" s="320" t="s">
        <v>355</v>
      </c>
      <c r="B142" s="327" t="s">
        <v>503</v>
      </c>
    </row>
    <row r="144" spans="1:2" ht="151.9" customHeight="1">
      <c r="A144" s="584" t="s">
        <v>504</v>
      </c>
      <c r="B144" s="584"/>
    </row>
    <row r="145" spans="1:2" ht="53.45" customHeight="1">
      <c r="A145" s="588" t="s">
        <v>505</v>
      </c>
      <c r="B145" s="588"/>
    </row>
    <row r="147" spans="1:2">
      <c r="A147" s="589" t="s">
        <v>487</v>
      </c>
      <c r="B147" s="589"/>
    </row>
    <row r="148" spans="1:2" ht="36" customHeight="1">
      <c r="A148" s="590" t="s">
        <v>491</v>
      </c>
      <c r="B148" s="590"/>
    </row>
    <row r="149" spans="1:2">
      <c r="A149" s="591" t="s">
        <v>492</v>
      </c>
      <c r="B149" s="591"/>
    </row>
    <row r="150" spans="1:2">
      <c r="A150" s="591" t="s">
        <v>493</v>
      </c>
      <c r="B150" s="591"/>
    </row>
    <row r="151" spans="1:2">
      <c r="A151" s="589" t="s">
        <v>494</v>
      </c>
      <c r="B151" s="589"/>
    </row>
    <row r="152" spans="1:2">
      <c r="A152" s="585" t="s">
        <v>495</v>
      </c>
      <c r="B152" s="585"/>
    </row>
    <row r="153" spans="1:2">
      <c r="A153" s="585" t="s">
        <v>506</v>
      </c>
      <c r="B153" s="585"/>
    </row>
    <row r="154" spans="1:2">
      <c r="A154" s="585" t="s">
        <v>507</v>
      </c>
      <c r="B154" s="585"/>
    </row>
    <row r="155" spans="1:2">
      <c r="A155" s="585" t="s">
        <v>508</v>
      </c>
      <c r="B155" s="585"/>
    </row>
    <row r="156" spans="1:2">
      <c r="A156" s="589" t="s">
        <v>499</v>
      </c>
      <c r="B156" s="589"/>
    </row>
    <row r="157" spans="1:2">
      <c r="A157" s="585" t="s">
        <v>500</v>
      </c>
      <c r="B157" s="585"/>
    </row>
    <row r="158" spans="1:2">
      <c r="A158" s="585" t="s">
        <v>495</v>
      </c>
      <c r="B158" s="585"/>
    </row>
    <row r="159" spans="1:2">
      <c r="A159" s="585" t="s">
        <v>509</v>
      </c>
      <c r="B159" s="585"/>
    </row>
    <row r="160" spans="1:2">
      <c r="A160" s="585" t="s">
        <v>502</v>
      </c>
      <c r="B160" s="585"/>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2024-10-08T18:02:19Z</cp:lastPrinted>
  <dcterms:created xsi:type="dcterms:W3CDTF">2024-05-08T04:20:48Z</dcterms:created>
  <dcterms:modified xsi:type="dcterms:W3CDTF">2024-10-08T18:16:22Z</dcterms:modified>
</cp:coreProperties>
</file>