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DAVID.UES.SESESPO\INFORMES MENSUALES_1\INFORMES FOFISP\20 OAX FOFISP 23 BOLSA\"/>
    </mc:Choice>
  </mc:AlternateContent>
  <xr:revisionPtr revIDLastSave="0" documentId="8_{E704CC31-130F-4445-B234-20E34E5E87D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2" r:id="rId1"/>
    <sheet name="REPORTE INFORME" sheetId="3" r:id="rId2"/>
    <sheet name="REINTEGRO DE RECURSOS" sheetId="4" r:id="rId3"/>
    <sheet name="INSTRUCTIVO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3">#REF!</definedName>
    <definedName name="_xlnm._FilterDatabase" localSheetId="0" hidden="1">OAX!$C$48:$AB$1107</definedName>
    <definedName name="_xlnm._FilterDatabase" localSheetId="2" hidden="1">'REINTEGRO DE RECURSOS'!#REF!</definedName>
    <definedName name="_xlnm._FilterDatabase" localSheetId="1" hidden="1">'REPORTE INFORME'!$B$10:$AA$1069</definedName>
    <definedName name="_xlnm._FilterDatabase">#REF!</definedName>
    <definedName name="a" localSheetId="3">#REF!</definedName>
    <definedName name="a" localSheetId="0">#REF!</definedName>
    <definedName name="a" localSheetId="2">#REF!</definedName>
    <definedName name="a" localSheetId="1">#REF!</definedName>
    <definedName name="a">#REF!</definedName>
    <definedName name="aaff" localSheetId="3">#REF!</definedName>
    <definedName name="aaff" localSheetId="2">#REF!</definedName>
    <definedName name="aaff" localSheetId="1">#REF!</definedName>
    <definedName name="aaff">#REF!</definedName>
    <definedName name="aff" localSheetId="3">'[1]24 San Luis Potosi'!#REF!</definedName>
    <definedName name="aff" localSheetId="2">'[1]24 San Luis Potosi'!#REF!</definedName>
    <definedName name="aff" localSheetId="1">'[1]24 San Luis Potosi'!#REF!</definedName>
    <definedName name="aff">'[1]24 San Luis Potosi'!#REF!</definedName>
    <definedName name="afff" localSheetId="3">'[1]24 San Luis Potosi'!#REF!</definedName>
    <definedName name="afff" localSheetId="2">'[1]24 San Luis Potosi'!#REF!</definedName>
    <definedName name="afff" localSheetId="1">'[1]24 San Luis Potosi'!#REF!</definedName>
    <definedName name="afff">'[1]24 San Luis Potosi'!#REF!</definedName>
    <definedName name="AGOSTO" localSheetId="3">'[1]24 San Luis Potosi'!#REF!</definedName>
    <definedName name="AGOSTO" localSheetId="2">'[1]24 San Luis Potosi'!#REF!</definedName>
    <definedName name="AGOSTO" localSheetId="1">'[1]24 San Luis Potosi'!#REF!</definedName>
    <definedName name="AGOSTO">'[1]24 San Luis Potosi'!#REF!</definedName>
    <definedName name="AGOSTO1" localSheetId="3">#REF!</definedName>
    <definedName name="AGOSTO1" localSheetId="2">#REF!</definedName>
    <definedName name="AGOSTO1" localSheetId="1">#REF!</definedName>
    <definedName name="AGOSTO1">#REF!</definedName>
    <definedName name="Aguascalientes" localSheetId="3">#REF!</definedName>
    <definedName name="Aguascalientes" localSheetId="2">#REF!</definedName>
    <definedName name="Aguascalientes" localSheetId="1">#REF!</definedName>
    <definedName name="Aguascalientes">#REF!</definedName>
    <definedName name="_xlnm.Print_Area" localSheetId="3">INSTRUCTIVO!$A$2:$B$38</definedName>
    <definedName name="_xlnm.Print_Area" localSheetId="0">OAX!$C$1:$Q$1107</definedName>
    <definedName name="_xlnm.Print_Area" localSheetId="2">'REINTEGRO DE RECURSOS'!$A$1:$F$33</definedName>
    <definedName name="_xlnm.Print_Area" localSheetId="1">'REPORTE INFORME'!$A$2:$AA$1079</definedName>
    <definedName name="BC" localSheetId="3">#REF!</definedName>
    <definedName name="BC" localSheetId="2">#REF!</definedName>
    <definedName name="BC" localSheetId="1">#REF!</definedName>
    <definedName name="BC">#REF!</definedName>
    <definedName name="BCS" localSheetId="3">#REF!</definedName>
    <definedName name="BCS" localSheetId="2">#REF!</definedName>
    <definedName name="BCS" localSheetId="1">#REF!</definedName>
    <definedName name="BCS">#REF!</definedName>
    <definedName name="Campeche" localSheetId="3">#REF!</definedName>
    <definedName name="Campeche" localSheetId="2">#REF!</definedName>
    <definedName name="Campeche" localSheetId="1">#REF!</definedName>
    <definedName name="Campeche">#REF!</definedName>
    <definedName name="CAPACITACIONFGE">[2]FGE!$A$456:$U$622</definedName>
    <definedName name="Categorías_de_gastos" localSheetId="3">#REF!</definedName>
    <definedName name="Categorías_de_gastos" localSheetId="0">#REF!</definedName>
    <definedName name="Categorías_de_gastos" localSheetId="2">#REF!</definedName>
    <definedName name="Categorías_de_gastos" localSheetId="1">#REF!</definedName>
    <definedName name="Categorías_de_gastos">#REF!</definedName>
    <definedName name="CDMX" localSheetId="3">#REF!</definedName>
    <definedName name="CDMX" localSheetId="2">#REF!</definedName>
    <definedName name="CDMX" localSheetId="1">#REF!</definedName>
    <definedName name="CDMX">#REF!</definedName>
    <definedName name="ceroo" localSheetId="3">#REF!</definedName>
    <definedName name="ceroo" localSheetId="2">#REF!</definedName>
    <definedName name="ceroo" localSheetId="1">#REF!</definedName>
    <definedName name="ceroo">#REF!</definedName>
    <definedName name="Chiapas" localSheetId="3">#REF!</definedName>
    <definedName name="Chiapas" localSheetId="2">#REF!</definedName>
    <definedName name="Chiapas" localSheetId="1">#REF!</definedName>
    <definedName name="Chiapas">#REF!</definedName>
    <definedName name="Chihuahua" localSheetId="3">#REF!</definedName>
    <definedName name="Chihuahua" localSheetId="2">#REF!</definedName>
    <definedName name="Chihuahua" localSheetId="1">#REF!</definedName>
    <definedName name="Chihuahua">#REF!</definedName>
    <definedName name="Coahuila" localSheetId="3">#REF!</definedName>
    <definedName name="Coahuila" localSheetId="2">#REF!</definedName>
    <definedName name="Coahuila" localSheetId="1">#REF!</definedName>
    <definedName name="Coahuila">#REF!</definedName>
    <definedName name="Colima" localSheetId="3">#REF!</definedName>
    <definedName name="Colima" localSheetId="2">#REF!</definedName>
    <definedName name="Colima" localSheetId="1">#REF!</definedName>
    <definedName name="Colima">#REF!</definedName>
    <definedName name="control">[2]SESESP!$A$309:$V$542</definedName>
    <definedName name="ControlConfianza">[3]Lists!$F$3:$F$4</definedName>
    <definedName name="datosum" localSheetId="2">'[4]2015 ESTRUCTURA'!$N$56:$N$3552</definedName>
    <definedName name="datosum">'[5]2015 ESTRUCTURA'!$N$56:$N$3552</definedName>
    <definedName name="Durango" localSheetId="3">#REF!</definedName>
    <definedName name="Durango" localSheetId="2">#REF!</definedName>
    <definedName name="Durango" localSheetId="1">#REF!</definedName>
    <definedName name="Durango">#REF!</definedName>
    <definedName name="e" localSheetId="3">#REF!</definedName>
    <definedName name="e" localSheetId="0">#REF!</definedName>
    <definedName name="e" localSheetId="2">#REF!</definedName>
    <definedName name="e" localSheetId="1">#REF!</definedName>
    <definedName name="e">#REF!</definedName>
    <definedName name="Edos">[3]Lists!$I$3:$I$35</definedName>
    <definedName name="EducationLevel">[3]Lists!$C$3:$C$9</definedName>
    <definedName name="EnglishAbility">[3]Lists!$D$3:$D$8</definedName>
    <definedName name="entidadfed">INDIRECT([6]TABLAS!$K$168)</definedName>
    <definedName name="Est" localSheetId="3">#REF!</definedName>
    <definedName name="Est" localSheetId="2">#REF!</definedName>
    <definedName name="Est" localSheetId="1">#REF!</definedName>
    <definedName name="Est">#REF!</definedName>
    <definedName name="Estado" localSheetId="3">#REF!</definedName>
    <definedName name="Estado" localSheetId="2">#REF!</definedName>
    <definedName name="Estado" localSheetId="1">#REF!</definedName>
    <definedName name="Estado">#REF!</definedName>
    <definedName name="Estados">[3]Lists!$J$3:$J$35</definedName>
    <definedName name="FEB" localSheetId="3">#REF!</definedName>
    <definedName name="FEB" localSheetId="2">#REF!</definedName>
    <definedName name="FEB" localSheetId="1">#REF!</definedName>
    <definedName name="FEB">#REF!</definedName>
    <definedName name="FF" localSheetId="3">'[1]24 San Luis Potosi'!#REF!</definedName>
    <definedName name="FF" localSheetId="2">'[1]24 San Luis Potosi'!#REF!</definedName>
    <definedName name="FF" localSheetId="1">'[1]24 San Luis Potosi'!#REF!</definedName>
    <definedName name="FF">'[1]24 San Luis Potosi'!#REF!</definedName>
    <definedName name="FFFF" localSheetId="3">'[1]24 San Luis Potosi'!#REF!</definedName>
    <definedName name="FFFF" localSheetId="2">'[1]24 San Luis Potosi'!#REF!</definedName>
    <definedName name="FFFF" localSheetId="1">'[1]24 San Luis Potosi'!#REF!</definedName>
    <definedName name="FFFF">'[1]24 San Luis Potosi'!#REF!</definedName>
    <definedName name="FORTALECIMIENTOFGE">[2]FGE!$A$1081:$V$1594</definedName>
    <definedName name="Gender">[3]Lists!$B$3:$B$4</definedName>
    <definedName name="Genero">[3]Lists!$K$3:$K$4</definedName>
    <definedName name="Guanajuato" localSheetId="3">#REF!</definedName>
    <definedName name="Guanajuato" localSheetId="2">#REF!</definedName>
    <definedName name="Guanajuato" localSheetId="1">#REF!</definedName>
    <definedName name="Guanajuato">#REF!</definedName>
    <definedName name="Guerrero" localSheetId="3">#REF!</definedName>
    <definedName name="Guerrero" localSheetId="2">#REF!</definedName>
    <definedName name="Guerrero" localSheetId="1">#REF!</definedName>
    <definedName name="Guerrero">#REF!</definedName>
    <definedName name="Hidalgo" localSheetId="3">#REF!</definedName>
    <definedName name="Hidalgo" localSheetId="2">#REF!</definedName>
    <definedName name="Hidalgo" localSheetId="1">#REF!</definedName>
    <definedName name="Hidalgo">#REF!</definedName>
    <definedName name="Jalisco" localSheetId="3">#REF!</definedName>
    <definedName name="Jalisco" localSheetId="2">#REF!</definedName>
    <definedName name="Jalisco" localSheetId="1">#REF!</definedName>
    <definedName name="Jalisco">#REF!</definedName>
    <definedName name="JUSTICIA">[2]FGE!$A$146:$V$369</definedName>
    <definedName name="mapa">INDIRECT([6]TABLAS!$K$169)</definedName>
    <definedName name="MAYO" localSheetId="3">#REF!</definedName>
    <definedName name="MAYO" localSheetId="2">#REF!</definedName>
    <definedName name="MAYO" localSheetId="1">#REF!</definedName>
    <definedName name="MAYO">#REF!</definedName>
    <definedName name="México" localSheetId="3">#REF!</definedName>
    <definedName name="México" localSheetId="2">#REF!</definedName>
    <definedName name="México" localSheetId="1">#REF!</definedName>
    <definedName name="México">#REF!</definedName>
    <definedName name="Michoacán" localSheetId="3">#REF!</definedName>
    <definedName name="Michoacán" localSheetId="2">#REF!</definedName>
    <definedName name="Michoacán" localSheetId="1">#REF!</definedName>
    <definedName name="Michoacán">#REF!</definedName>
    <definedName name="MiColumna" localSheetId="3">'[1]24 San Luis Potosi'!#REF!</definedName>
    <definedName name="MiColumna" localSheetId="2">'[1]24 San Luis Potosi'!#REF!</definedName>
    <definedName name="MiColumna" localSheetId="1">'[1]24 San Luis Potosi'!#REF!</definedName>
    <definedName name="MiColumna">'[1]24 San Luis Potosi'!#REF!</definedName>
    <definedName name="MiFila" localSheetId="3">'[1]24 San Luis Potosi'!#REF!</definedName>
    <definedName name="MiFila" localSheetId="2">'[1]24 San Luis Potosi'!#REF!</definedName>
    <definedName name="MiFila" localSheetId="1">'[1]24 San Luis Potosi'!#REF!</definedName>
    <definedName name="MiFila">'[1]24 San Luis Potosi'!#REF!</definedName>
    <definedName name="Morelos" localSheetId="3">#REF!</definedName>
    <definedName name="Morelos" localSheetId="2">#REF!</definedName>
    <definedName name="Morelos" localSheetId="1">#REF!</definedName>
    <definedName name="Morelos">#REF!</definedName>
    <definedName name="Nayarit" localSheetId="3">#REF!</definedName>
    <definedName name="Nayarit" localSheetId="2">#REF!</definedName>
    <definedName name="Nayarit" localSheetId="1">#REF!</definedName>
    <definedName name="Nayarit">#REF!</definedName>
    <definedName name="NL" localSheetId="3">#REF!</definedName>
    <definedName name="NL" localSheetId="2">#REF!</definedName>
    <definedName name="NL" localSheetId="1">#REF!</definedName>
    <definedName name="NL">#REF!</definedName>
    <definedName name="O164." localSheetId="3">#REF!</definedName>
    <definedName name="O164." localSheetId="2">#REF!</definedName>
    <definedName name="O164." localSheetId="1">#REF!</definedName>
    <definedName name="O164.">#REF!</definedName>
    <definedName name="Oaxaca" localSheetId="3">#REF!</definedName>
    <definedName name="Oaxaca" localSheetId="2">#REF!</definedName>
    <definedName name="Oaxaca" localSheetId="1">#REF!</definedName>
    <definedName name="Oaxaca">#REF!</definedName>
    <definedName name="ParticipantAlternate">[3]Lists!$A$3:$A$4</definedName>
    <definedName name="penitenciario">[2]SSP!$A$2145:$V$2597</definedName>
    <definedName name="PERIODO" localSheetId="3">#REF!</definedName>
    <definedName name="PERIODO" localSheetId="2">#REF!</definedName>
    <definedName name="PERIODO" localSheetId="1">#REF!</definedName>
    <definedName name="PERIODO">#REF!</definedName>
    <definedName name="POLICÍA_PREVENTIVO_ESTATAL" localSheetId="3">#REF!</definedName>
    <definedName name="POLICÍA_PREVENTIVO_ESTATAL" localSheetId="2">#REF!</definedName>
    <definedName name="POLICÍA_PREVENTIVO_ESTATAL" localSheetId="1">#REF!</definedName>
    <definedName name="POLICÍA_PREVENTIVO_ESTATAL">#REF!</definedName>
    <definedName name="PP" localSheetId="3">#REF!</definedName>
    <definedName name="PP" localSheetId="2">#REF!</definedName>
    <definedName name="PP" localSheetId="1">#REF!</definedName>
    <definedName name="PP">#REF!</definedName>
    <definedName name="PROFESIONALIZACION">[2]SESESP!$A$58:$V$307</definedName>
    <definedName name="Puebla" localSheetId="3">#REF!</definedName>
    <definedName name="Puebla" localSheetId="2">#REF!</definedName>
    <definedName name="Puebla" localSheetId="1">#REF!</definedName>
    <definedName name="Puebla">#REF!</definedName>
    <definedName name="Qroo" localSheetId="3">#REF!</definedName>
    <definedName name="Qroo" localSheetId="2">#REF!</definedName>
    <definedName name="Qroo" localSheetId="1">#REF!</definedName>
    <definedName name="Qroo">#REF!</definedName>
    <definedName name="Querétaro" localSheetId="3">#REF!</definedName>
    <definedName name="Querétaro" localSheetId="2">#REF!</definedName>
    <definedName name="Querétaro" localSheetId="1">#REF!</definedName>
    <definedName name="Querétaro">#REF!</definedName>
    <definedName name="RED">[2]C4!$A$55:$V$189</definedName>
    <definedName name="Reintegros" localSheetId="3">'[1]24 San Luis Potosi'!#REF!</definedName>
    <definedName name="Reintegros" localSheetId="2">'[1]24 San Luis Potosi'!#REF!</definedName>
    <definedName name="Reintegros" localSheetId="1">'[1]24 San Luis Potosi'!#REF!</definedName>
    <definedName name="Reintegros">'[1]24 San Luis Potosi'!#REF!</definedName>
    <definedName name="saldocero15" localSheetId="3">#REF!</definedName>
    <definedName name="saldocero15" localSheetId="2">#REF!</definedName>
    <definedName name="saldocero15" localSheetId="1">#REF!</definedName>
    <definedName name="saldocero15">#REF!</definedName>
    <definedName name="SALDOCERO2015" localSheetId="3">#REF!</definedName>
    <definedName name="SALDOCERO2015" localSheetId="2">#REF!</definedName>
    <definedName name="SALDOCERO2015" localSheetId="1">#REF!</definedName>
    <definedName name="SALDOCERO2015">#REF!</definedName>
    <definedName name="Sinaloa" localSheetId="3">#REF!</definedName>
    <definedName name="Sinaloa" localSheetId="2">#REF!</definedName>
    <definedName name="Sinaloa" localSheetId="1">#REF!</definedName>
    <definedName name="Sinaloa">#REF!</definedName>
    <definedName name="SLP" localSheetId="3">#REF!</definedName>
    <definedName name="SLP" localSheetId="2">#REF!</definedName>
    <definedName name="SLP" localSheetId="1">#REF!</definedName>
    <definedName name="SLP">#REF!</definedName>
    <definedName name="Sonora" localSheetId="3">#REF!</definedName>
    <definedName name="Sonora" localSheetId="2">#REF!</definedName>
    <definedName name="Sonora" localSheetId="1">#REF!</definedName>
    <definedName name="Sonora">#REF!</definedName>
    <definedName name="Tabasco" localSheetId="3">#REF!</definedName>
    <definedName name="Tabasco" localSheetId="2">#REF!</definedName>
    <definedName name="Tabasco" localSheetId="1">#REF!</definedName>
    <definedName name="Tabasco">#REF!</definedName>
    <definedName name="Tamaulipas" localSheetId="3">#REF!</definedName>
    <definedName name="Tamaulipas" localSheetId="2">#REF!</definedName>
    <definedName name="Tamaulipas" localSheetId="1">#REF!</definedName>
    <definedName name="Tamaulipas">#REF!</definedName>
    <definedName name="Tlaxcala" localSheetId="3">#REF!</definedName>
    <definedName name="Tlaxcala" localSheetId="2">#REF!</definedName>
    <definedName name="Tlaxcala" localSheetId="1">#REF!</definedName>
    <definedName name="Tlaxcala">#REF!</definedName>
    <definedName name="UnitCommander">[3]Lists!$E$3:$E$4</definedName>
    <definedName name="Veracruz" localSheetId="3">#REF!</definedName>
    <definedName name="Veracruz" localSheetId="2">#REF!</definedName>
    <definedName name="Veracruz" localSheetId="1">#REF!</definedName>
    <definedName name="Veracruz">#REF!</definedName>
    <definedName name="VettingType">[3]Lists!$H$3:$H$4</definedName>
    <definedName name="xxx" localSheetId="3">'[1]24 San Luis Potosi'!#REF!</definedName>
    <definedName name="xxx" localSheetId="2">'[1]24 San Luis Potosi'!#REF!</definedName>
    <definedName name="xxx" localSheetId="1">'[1]24 San Luis Potosi'!#REF!</definedName>
    <definedName name="xxx">'[1]24 San Luis Potosi'!#REF!</definedName>
    <definedName name="YearsInPosition">[3]Lists!$G$3:$G$39</definedName>
    <definedName name="Yucatán" localSheetId="3">#REF!</definedName>
    <definedName name="Yucatán" localSheetId="2">#REF!</definedName>
    <definedName name="Yucatán" localSheetId="1">#REF!</definedName>
    <definedName name="Yucatán">#REF!</definedName>
    <definedName name="Zacatecas" localSheetId="3">#REF!</definedName>
    <definedName name="Zacatecas" localSheetId="2">#REF!</definedName>
    <definedName name="Zacatecas" localSheetId="1">#REF!</definedName>
    <definedName name="Zacatec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3" l="1"/>
  <c r="N408" i="2"/>
  <c r="F29" i="4" l="1"/>
  <c r="F27" i="4"/>
  <c r="F25" i="4"/>
  <c r="F23" i="4"/>
  <c r="F21" i="4"/>
  <c r="F19" i="4"/>
  <c r="F17" i="4"/>
  <c r="F15" i="4"/>
  <c r="F13" i="4"/>
  <c r="F11" i="4"/>
  <c r="F9" i="4"/>
  <c r="V107" i="2"/>
  <c r="B4" i="4"/>
  <c r="Y1069" i="3" l="1"/>
  <c r="X1069" i="3"/>
  <c r="W1069" i="3"/>
  <c r="V1069" i="3"/>
  <c r="Y1068" i="3"/>
  <c r="X1068" i="3"/>
  <c r="W1068" i="3"/>
  <c r="V1068" i="3"/>
  <c r="Y1067" i="3"/>
  <c r="X1067" i="3"/>
  <c r="W1067" i="3"/>
  <c r="V1067" i="3"/>
  <c r="Y1066" i="3"/>
  <c r="X1066" i="3"/>
  <c r="W1066" i="3"/>
  <c r="V1066" i="3"/>
  <c r="Y1065" i="3"/>
  <c r="X1065" i="3"/>
  <c r="W1065" i="3"/>
  <c r="V1065" i="3"/>
  <c r="Y1063" i="3"/>
  <c r="X1063" i="3"/>
  <c r="W1063" i="3"/>
  <c r="V1063" i="3"/>
  <c r="Y1062" i="3"/>
  <c r="X1062" i="3"/>
  <c r="W1062" i="3"/>
  <c r="V1062" i="3"/>
  <c r="Y1061" i="3"/>
  <c r="X1061" i="3"/>
  <c r="W1061" i="3"/>
  <c r="V1061" i="3"/>
  <c r="Y1060" i="3"/>
  <c r="X1060" i="3"/>
  <c r="W1060" i="3"/>
  <c r="V1060" i="3"/>
  <c r="Y1059" i="3"/>
  <c r="X1059" i="3"/>
  <c r="W1059" i="3"/>
  <c r="V1059" i="3"/>
  <c r="Y1056" i="3"/>
  <c r="X1056" i="3"/>
  <c r="W1056" i="3"/>
  <c r="V1056" i="3"/>
  <c r="Y1055" i="3"/>
  <c r="X1055" i="3"/>
  <c r="W1055" i="3"/>
  <c r="V1055" i="3"/>
  <c r="Y1054" i="3"/>
  <c r="X1054" i="3"/>
  <c r="W1054" i="3"/>
  <c r="V1054" i="3"/>
  <c r="Y1050" i="3"/>
  <c r="X1050" i="3"/>
  <c r="W1050" i="3"/>
  <c r="V1050" i="3"/>
  <c r="Y1047" i="3"/>
  <c r="X1047" i="3"/>
  <c r="W1047" i="3"/>
  <c r="V1047" i="3"/>
  <c r="Y1044" i="3"/>
  <c r="X1044" i="3"/>
  <c r="W1044" i="3"/>
  <c r="V1044" i="3"/>
  <c r="Y1040" i="3"/>
  <c r="X1040" i="3"/>
  <c r="W1040" i="3"/>
  <c r="V1040" i="3"/>
  <c r="Y1035" i="3"/>
  <c r="X1035" i="3"/>
  <c r="W1035" i="3"/>
  <c r="V1035" i="3"/>
  <c r="Y1033" i="3"/>
  <c r="X1033" i="3"/>
  <c r="W1033" i="3"/>
  <c r="V1033" i="3"/>
  <c r="Y1031" i="3"/>
  <c r="X1031" i="3"/>
  <c r="W1031" i="3"/>
  <c r="V1031" i="3"/>
  <c r="Y1028" i="3"/>
  <c r="X1028" i="3"/>
  <c r="W1028" i="3"/>
  <c r="V1028" i="3"/>
  <c r="Y1026" i="3"/>
  <c r="X1026" i="3"/>
  <c r="W1026" i="3"/>
  <c r="V1026" i="3"/>
  <c r="Y1025" i="3"/>
  <c r="X1025" i="3"/>
  <c r="W1025" i="3"/>
  <c r="V1025" i="3"/>
  <c r="Y1024" i="3"/>
  <c r="X1024" i="3"/>
  <c r="W1024" i="3"/>
  <c r="V1024" i="3"/>
  <c r="Y1023" i="3"/>
  <c r="X1023" i="3"/>
  <c r="W1023" i="3"/>
  <c r="V1023" i="3"/>
  <c r="Y1022" i="3"/>
  <c r="X1022" i="3"/>
  <c r="W1022" i="3"/>
  <c r="V1022" i="3"/>
  <c r="Y1021" i="3"/>
  <c r="X1021" i="3"/>
  <c r="W1021" i="3"/>
  <c r="V1021" i="3"/>
  <c r="Y1017" i="3"/>
  <c r="X1017" i="3"/>
  <c r="W1017" i="3"/>
  <c r="V1017" i="3"/>
  <c r="Y1015" i="3"/>
  <c r="X1015" i="3"/>
  <c r="W1015" i="3"/>
  <c r="V1015" i="3"/>
  <c r="Y1014" i="3"/>
  <c r="X1014" i="3"/>
  <c r="W1014" i="3"/>
  <c r="V1014" i="3"/>
  <c r="Y1009" i="3"/>
  <c r="X1009" i="3"/>
  <c r="W1009" i="3"/>
  <c r="V1009" i="3"/>
  <c r="Y1006" i="3"/>
  <c r="X1006" i="3"/>
  <c r="W1006" i="3"/>
  <c r="V1006" i="3"/>
  <c r="Y1005" i="3"/>
  <c r="X1005" i="3"/>
  <c r="W1005" i="3"/>
  <c r="V1005" i="3"/>
  <c r="Y1004" i="3"/>
  <c r="X1004" i="3"/>
  <c r="W1004" i="3"/>
  <c r="V1004" i="3"/>
  <c r="Y1003" i="3"/>
  <c r="X1003" i="3"/>
  <c r="W1003" i="3"/>
  <c r="V1003" i="3"/>
  <c r="Y1002" i="3"/>
  <c r="X1002" i="3"/>
  <c r="W1002" i="3"/>
  <c r="V1002" i="3"/>
  <c r="Y1001" i="3"/>
  <c r="X1001" i="3"/>
  <c r="W1001" i="3"/>
  <c r="V1001" i="3"/>
  <c r="Y997" i="3"/>
  <c r="X997" i="3"/>
  <c r="W997" i="3"/>
  <c r="V997" i="3"/>
  <c r="Y994" i="3"/>
  <c r="X994" i="3"/>
  <c r="W994" i="3"/>
  <c r="V994" i="3"/>
  <c r="Y993" i="3"/>
  <c r="X993" i="3"/>
  <c r="W993" i="3"/>
  <c r="V993" i="3"/>
  <c r="Y990" i="3"/>
  <c r="X990" i="3"/>
  <c r="W990" i="3"/>
  <c r="V990" i="3"/>
  <c r="Y988" i="3"/>
  <c r="X988" i="3"/>
  <c r="W988" i="3"/>
  <c r="V988" i="3"/>
  <c r="Y983" i="3"/>
  <c r="X983" i="3"/>
  <c r="W983" i="3"/>
  <c r="V983" i="3"/>
  <c r="Y982" i="3"/>
  <c r="X982" i="3"/>
  <c r="W982" i="3"/>
  <c r="V982" i="3"/>
  <c r="Y980" i="3"/>
  <c r="X980" i="3"/>
  <c r="W980" i="3"/>
  <c r="V980" i="3"/>
  <c r="Y979" i="3"/>
  <c r="X979" i="3"/>
  <c r="W979" i="3"/>
  <c r="V979" i="3"/>
  <c r="Y978" i="3"/>
  <c r="X978" i="3"/>
  <c r="W978" i="3"/>
  <c r="V978" i="3"/>
  <c r="Y975" i="3"/>
  <c r="X975" i="3"/>
  <c r="W975" i="3"/>
  <c r="V975" i="3"/>
  <c r="Y972" i="3"/>
  <c r="X972" i="3"/>
  <c r="W972" i="3"/>
  <c r="V972" i="3"/>
  <c r="Y971" i="3"/>
  <c r="X971" i="3"/>
  <c r="W971" i="3"/>
  <c r="V971" i="3"/>
  <c r="Y969" i="3"/>
  <c r="X969" i="3"/>
  <c r="W969" i="3"/>
  <c r="V969" i="3"/>
  <c r="Y966" i="3"/>
  <c r="X966" i="3"/>
  <c r="W966" i="3"/>
  <c r="V966" i="3"/>
  <c r="Y964" i="3"/>
  <c r="X964" i="3"/>
  <c r="W964" i="3"/>
  <c r="V964" i="3"/>
  <c r="Y963" i="3"/>
  <c r="X963" i="3"/>
  <c r="W963" i="3"/>
  <c r="V963" i="3"/>
  <c r="Y962" i="3"/>
  <c r="X962" i="3"/>
  <c r="W962" i="3"/>
  <c r="V962" i="3"/>
  <c r="Y961" i="3"/>
  <c r="X961" i="3"/>
  <c r="W961" i="3"/>
  <c r="V961" i="3"/>
  <c r="Y960" i="3"/>
  <c r="X960" i="3"/>
  <c r="W960" i="3"/>
  <c r="V960" i="3"/>
  <c r="Y959" i="3"/>
  <c r="X959" i="3"/>
  <c r="W959" i="3"/>
  <c r="V959" i="3"/>
  <c r="Y958" i="3"/>
  <c r="X958" i="3"/>
  <c r="W958" i="3"/>
  <c r="V958" i="3"/>
  <c r="Y957" i="3"/>
  <c r="X957" i="3"/>
  <c r="W957" i="3"/>
  <c r="V957" i="3"/>
  <c r="Y956" i="3"/>
  <c r="X956" i="3"/>
  <c r="W956" i="3"/>
  <c r="V956" i="3"/>
  <c r="Y955" i="3"/>
  <c r="X955" i="3"/>
  <c r="W955" i="3"/>
  <c r="V955" i="3"/>
  <c r="Y954" i="3"/>
  <c r="X954" i="3"/>
  <c r="W954" i="3"/>
  <c r="V954" i="3"/>
  <c r="Y953" i="3"/>
  <c r="X953" i="3"/>
  <c r="W953" i="3"/>
  <c r="V953" i="3"/>
  <c r="Y952" i="3"/>
  <c r="X952" i="3"/>
  <c r="W952" i="3"/>
  <c r="V952" i="3"/>
  <c r="Y951" i="3"/>
  <c r="X951" i="3"/>
  <c r="W951" i="3"/>
  <c r="V951" i="3"/>
  <c r="Y950" i="3"/>
  <c r="X950" i="3"/>
  <c r="W950" i="3"/>
  <c r="V950" i="3"/>
  <c r="Y946" i="3"/>
  <c r="X946" i="3"/>
  <c r="W946" i="3"/>
  <c r="V946" i="3"/>
  <c r="Y943" i="3"/>
  <c r="X943" i="3"/>
  <c r="W943" i="3"/>
  <c r="V943" i="3"/>
  <c r="Y940" i="3"/>
  <c r="X940" i="3"/>
  <c r="W940" i="3"/>
  <c r="V940" i="3"/>
  <c r="Y938" i="3"/>
  <c r="X938" i="3"/>
  <c r="W938" i="3"/>
  <c r="V938" i="3"/>
  <c r="Y937" i="3"/>
  <c r="X937" i="3"/>
  <c r="W937" i="3"/>
  <c r="V937" i="3"/>
  <c r="Y933" i="3"/>
  <c r="X933" i="3"/>
  <c r="W933" i="3"/>
  <c r="V933" i="3"/>
  <c r="Y930" i="3"/>
  <c r="X930" i="3"/>
  <c r="W930" i="3"/>
  <c r="V930" i="3"/>
  <c r="Y928" i="3"/>
  <c r="X928" i="3"/>
  <c r="W928" i="3"/>
  <c r="V928" i="3"/>
  <c r="Y921" i="3"/>
  <c r="X921" i="3"/>
  <c r="W921" i="3"/>
  <c r="V921" i="3"/>
  <c r="Y920" i="3"/>
  <c r="X920" i="3"/>
  <c r="W920" i="3"/>
  <c r="V920" i="3"/>
  <c r="Y918" i="3"/>
  <c r="X918" i="3"/>
  <c r="W918" i="3"/>
  <c r="V918" i="3"/>
  <c r="Y917" i="3"/>
  <c r="X917" i="3"/>
  <c r="W917" i="3"/>
  <c r="V917" i="3"/>
  <c r="Y916" i="3"/>
  <c r="X916" i="3"/>
  <c r="W916" i="3"/>
  <c r="V916" i="3"/>
  <c r="Y915" i="3"/>
  <c r="X915" i="3"/>
  <c r="W915" i="3"/>
  <c r="V915" i="3"/>
  <c r="Y914" i="3"/>
  <c r="X914" i="3"/>
  <c r="W914" i="3"/>
  <c r="V914" i="3"/>
  <c r="Y913" i="3"/>
  <c r="X913" i="3"/>
  <c r="W913" i="3"/>
  <c r="V913" i="3"/>
  <c r="Y912" i="3"/>
  <c r="X912" i="3"/>
  <c r="W912" i="3"/>
  <c r="V912" i="3"/>
  <c r="Y911" i="3"/>
  <c r="X911" i="3"/>
  <c r="W911" i="3"/>
  <c r="V911" i="3"/>
  <c r="Y909" i="3"/>
  <c r="X909" i="3"/>
  <c r="W909" i="3"/>
  <c r="V909" i="3"/>
  <c r="Y906" i="3"/>
  <c r="X906" i="3"/>
  <c r="W906" i="3"/>
  <c r="V906" i="3"/>
  <c r="Y903" i="3"/>
  <c r="X903" i="3"/>
  <c r="W903" i="3"/>
  <c r="V903" i="3"/>
  <c r="Y902" i="3"/>
  <c r="X902" i="3"/>
  <c r="W902" i="3"/>
  <c r="V902" i="3"/>
  <c r="Y901" i="3"/>
  <c r="X901" i="3"/>
  <c r="W901" i="3"/>
  <c r="V901" i="3"/>
  <c r="Y899" i="3"/>
  <c r="X899" i="3"/>
  <c r="W899" i="3"/>
  <c r="V899" i="3"/>
  <c r="Y898" i="3"/>
  <c r="X898" i="3"/>
  <c r="W898" i="3"/>
  <c r="V898" i="3"/>
  <c r="Y897" i="3"/>
  <c r="X897" i="3"/>
  <c r="W897" i="3"/>
  <c r="V897" i="3"/>
  <c r="Y896" i="3"/>
  <c r="X896" i="3"/>
  <c r="W896" i="3"/>
  <c r="V896" i="3"/>
  <c r="Y895" i="3"/>
  <c r="X895" i="3"/>
  <c r="W895" i="3"/>
  <c r="V895" i="3"/>
  <c r="Y894" i="3"/>
  <c r="X894" i="3"/>
  <c r="W894" i="3"/>
  <c r="V894" i="3"/>
  <c r="Y893" i="3"/>
  <c r="X893" i="3"/>
  <c r="W893" i="3"/>
  <c r="V893" i="3"/>
  <c r="Y892" i="3"/>
  <c r="X892" i="3"/>
  <c r="W892" i="3"/>
  <c r="V892" i="3"/>
  <c r="Y891" i="3"/>
  <c r="X891" i="3"/>
  <c r="W891" i="3"/>
  <c r="V891" i="3"/>
  <c r="Y890" i="3"/>
  <c r="X890" i="3"/>
  <c r="W890" i="3"/>
  <c r="V890" i="3"/>
  <c r="Y889" i="3"/>
  <c r="X889" i="3"/>
  <c r="W889" i="3"/>
  <c r="V889" i="3"/>
  <c r="Y888" i="3"/>
  <c r="X888" i="3"/>
  <c r="W888" i="3"/>
  <c r="V888" i="3"/>
  <c r="Y887" i="3"/>
  <c r="X887" i="3"/>
  <c r="W887" i="3"/>
  <c r="V887" i="3"/>
  <c r="Y884" i="3"/>
  <c r="X884" i="3"/>
  <c r="W884" i="3"/>
  <c r="V884" i="3"/>
  <c r="Y882" i="3"/>
  <c r="X882" i="3"/>
  <c r="W882" i="3"/>
  <c r="V882" i="3"/>
  <c r="Y879" i="3"/>
  <c r="X879" i="3"/>
  <c r="W879" i="3"/>
  <c r="V879" i="3"/>
  <c r="Y877" i="3"/>
  <c r="X877" i="3"/>
  <c r="W877" i="3"/>
  <c r="V877" i="3"/>
  <c r="Y876" i="3"/>
  <c r="X876" i="3"/>
  <c r="W876" i="3"/>
  <c r="V876" i="3"/>
  <c r="Y875" i="3"/>
  <c r="X875" i="3"/>
  <c r="W875" i="3"/>
  <c r="V875" i="3"/>
  <c r="Y874" i="3"/>
  <c r="X874" i="3"/>
  <c r="W874" i="3"/>
  <c r="V874" i="3"/>
  <c r="Y873" i="3"/>
  <c r="X873" i="3"/>
  <c r="W873" i="3"/>
  <c r="V873" i="3"/>
  <c r="Y872" i="3"/>
  <c r="X872" i="3"/>
  <c r="W872" i="3"/>
  <c r="V872" i="3"/>
  <c r="Y871" i="3"/>
  <c r="X871" i="3"/>
  <c r="W871" i="3"/>
  <c r="V871" i="3"/>
  <c r="Y867" i="3"/>
  <c r="X867" i="3"/>
  <c r="W867" i="3"/>
  <c r="V867" i="3"/>
  <c r="Y864" i="3"/>
  <c r="X864" i="3"/>
  <c r="W864" i="3"/>
  <c r="V864" i="3"/>
  <c r="Y862" i="3"/>
  <c r="X862" i="3"/>
  <c r="W862" i="3"/>
  <c r="V862" i="3"/>
  <c r="Y858" i="3"/>
  <c r="X858" i="3"/>
  <c r="W858" i="3"/>
  <c r="V858" i="3"/>
  <c r="Y853" i="3"/>
  <c r="X853" i="3"/>
  <c r="W853" i="3"/>
  <c r="V853" i="3"/>
  <c r="Y852" i="3"/>
  <c r="X852" i="3"/>
  <c r="W852" i="3"/>
  <c r="V852" i="3"/>
  <c r="Y851" i="3"/>
  <c r="X851" i="3"/>
  <c r="W851" i="3"/>
  <c r="V851" i="3"/>
  <c r="Y849" i="3"/>
  <c r="X849" i="3"/>
  <c r="W849" i="3"/>
  <c r="V849" i="3"/>
  <c r="Y848" i="3"/>
  <c r="X848" i="3"/>
  <c r="W848" i="3"/>
  <c r="V848" i="3"/>
  <c r="Y846" i="3"/>
  <c r="X846" i="3"/>
  <c r="W846" i="3"/>
  <c r="V846" i="3"/>
  <c r="Y845" i="3"/>
  <c r="X845" i="3"/>
  <c r="W845" i="3"/>
  <c r="V845" i="3"/>
  <c r="Y844" i="3"/>
  <c r="X844" i="3"/>
  <c r="W844" i="3"/>
  <c r="V844" i="3"/>
  <c r="Y843" i="3"/>
  <c r="X843" i="3"/>
  <c r="W843" i="3"/>
  <c r="V843" i="3"/>
  <c r="Y842" i="3"/>
  <c r="X842" i="3"/>
  <c r="W842" i="3"/>
  <c r="V842" i="3"/>
  <c r="Y841" i="3"/>
  <c r="X841" i="3"/>
  <c r="W841" i="3"/>
  <c r="V841" i="3"/>
  <c r="Y840" i="3"/>
  <c r="X840" i="3"/>
  <c r="W840" i="3"/>
  <c r="V840" i="3"/>
  <c r="Y839" i="3"/>
  <c r="X839" i="3"/>
  <c r="W839" i="3"/>
  <c r="V839" i="3"/>
  <c r="Y838" i="3"/>
  <c r="X838" i="3"/>
  <c r="W838" i="3"/>
  <c r="V838" i="3"/>
  <c r="Y837" i="3"/>
  <c r="X837" i="3"/>
  <c r="W837" i="3"/>
  <c r="V837" i="3"/>
  <c r="Y836" i="3"/>
  <c r="X836" i="3"/>
  <c r="W836" i="3"/>
  <c r="V836" i="3"/>
  <c r="Y834" i="3"/>
  <c r="X834" i="3"/>
  <c r="W834" i="3"/>
  <c r="V834" i="3"/>
  <c r="Y833" i="3"/>
  <c r="X833" i="3"/>
  <c r="W833" i="3"/>
  <c r="V833" i="3"/>
  <c r="Y831" i="3"/>
  <c r="X831" i="3"/>
  <c r="W831" i="3"/>
  <c r="V831" i="3"/>
  <c r="Y828" i="3"/>
  <c r="X828" i="3"/>
  <c r="W828" i="3"/>
  <c r="V828" i="3"/>
  <c r="Y827" i="3"/>
  <c r="X827" i="3"/>
  <c r="W827" i="3"/>
  <c r="V827" i="3"/>
  <c r="Y826" i="3"/>
  <c r="X826" i="3"/>
  <c r="W826" i="3"/>
  <c r="V826" i="3"/>
  <c r="Y825" i="3"/>
  <c r="X825" i="3"/>
  <c r="W825" i="3"/>
  <c r="V825" i="3"/>
  <c r="Y824" i="3"/>
  <c r="X824" i="3"/>
  <c r="W824" i="3"/>
  <c r="V824" i="3"/>
  <c r="Y823" i="3"/>
  <c r="X823" i="3"/>
  <c r="W823" i="3"/>
  <c r="V823" i="3"/>
  <c r="Y822" i="3"/>
  <c r="X822" i="3"/>
  <c r="W822" i="3"/>
  <c r="V822" i="3"/>
  <c r="Y821" i="3"/>
  <c r="X821" i="3"/>
  <c r="W821" i="3"/>
  <c r="V821" i="3"/>
  <c r="Y818" i="3"/>
  <c r="X818" i="3"/>
  <c r="W818" i="3"/>
  <c r="V818" i="3"/>
  <c r="Y816" i="3"/>
  <c r="X816" i="3"/>
  <c r="W816" i="3"/>
  <c r="V816" i="3"/>
  <c r="Y814" i="3"/>
  <c r="X814" i="3"/>
  <c r="W814" i="3"/>
  <c r="V814" i="3"/>
  <c r="Y811" i="3"/>
  <c r="X811" i="3"/>
  <c r="W811" i="3"/>
  <c r="V811" i="3"/>
  <c r="Y810" i="3"/>
  <c r="X810" i="3"/>
  <c r="W810" i="3"/>
  <c r="V810" i="3"/>
  <c r="Y809" i="3"/>
  <c r="X809" i="3"/>
  <c r="W809" i="3"/>
  <c r="V809" i="3"/>
  <c r="Y808" i="3"/>
  <c r="X808" i="3"/>
  <c r="W808" i="3"/>
  <c r="V808" i="3"/>
  <c r="Y806" i="3"/>
  <c r="X806" i="3"/>
  <c r="W806" i="3"/>
  <c r="V806" i="3"/>
  <c r="Y805" i="3"/>
  <c r="X805" i="3"/>
  <c r="W805" i="3"/>
  <c r="V805" i="3"/>
  <c r="Y804" i="3"/>
  <c r="X804" i="3"/>
  <c r="W804" i="3"/>
  <c r="V804" i="3"/>
  <c r="Y803" i="3"/>
  <c r="X803" i="3"/>
  <c r="W803" i="3"/>
  <c r="V803" i="3"/>
  <c r="Y802" i="3"/>
  <c r="X802" i="3"/>
  <c r="W802" i="3"/>
  <c r="V802" i="3"/>
  <c r="Y801" i="3"/>
  <c r="X801" i="3"/>
  <c r="W801" i="3"/>
  <c r="V801" i="3"/>
  <c r="Y800" i="3"/>
  <c r="X800" i="3"/>
  <c r="W800" i="3"/>
  <c r="V800" i="3"/>
  <c r="Y799" i="3"/>
  <c r="X799" i="3"/>
  <c r="W799" i="3"/>
  <c r="V799" i="3"/>
  <c r="Y798" i="3"/>
  <c r="X798" i="3"/>
  <c r="W798" i="3"/>
  <c r="V798" i="3"/>
  <c r="Y797" i="3"/>
  <c r="X797" i="3"/>
  <c r="W797" i="3"/>
  <c r="V797" i="3"/>
  <c r="Y796" i="3"/>
  <c r="X796" i="3"/>
  <c r="W796" i="3"/>
  <c r="V796" i="3"/>
  <c r="Y795" i="3"/>
  <c r="X795" i="3"/>
  <c r="W795" i="3"/>
  <c r="V795" i="3"/>
  <c r="Y794" i="3"/>
  <c r="X794" i="3"/>
  <c r="W794" i="3"/>
  <c r="V794" i="3"/>
  <c r="Y793" i="3"/>
  <c r="X793" i="3"/>
  <c r="W793" i="3"/>
  <c r="V793" i="3"/>
  <c r="Y792" i="3"/>
  <c r="X792" i="3"/>
  <c r="W792" i="3"/>
  <c r="V792" i="3"/>
  <c r="Y791" i="3"/>
  <c r="X791" i="3"/>
  <c r="W791" i="3"/>
  <c r="V791" i="3"/>
  <c r="Y790" i="3"/>
  <c r="X790" i="3"/>
  <c r="W790" i="3"/>
  <c r="V790" i="3"/>
  <c r="Y789" i="3"/>
  <c r="X789" i="3"/>
  <c r="W789" i="3"/>
  <c r="V789" i="3"/>
  <c r="Y786" i="3"/>
  <c r="X786" i="3"/>
  <c r="W786" i="3"/>
  <c r="V786" i="3"/>
  <c r="Y785" i="3"/>
  <c r="X785" i="3"/>
  <c r="W785" i="3"/>
  <c r="V785" i="3"/>
  <c r="Y784" i="3"/>
  <c r="X784" i="3"/>
  <c r="W784" i="3"/>
  <c r="V784" i="3"/>
  <c r="Y781" i="3"/>
  <c r="X781" i="3"/>
  <c r="W781" i="3"/>
  <c r="V781" i="3"/>
  <c r="Y780" i="3"/>
  <c r="X780" i="3"/>
  <c r="W780" i="3"/>
  <c r="V780" i="3"/>
  <c r="Y779" i="3"/>
  <c r="X779" i="3"/>
  <c r="W779" i="3"/>
  <c r="V779" i="3"/>
  <c r="Y778" i="3"/>
  <c r="X778" i="3"/>
  <c r="W778" i="3"/>
  <c r="V778" i="3"/>
  <c r="Y777" i="3"/>
  <c r="X777" i="3"/>
  <c r="W777" i="3"/>
  <c r="V777" i="3"/>
  <c r="Y776" i="3"/>
  <c r="X776" i="3"/>
  <c r="W776" i="3"/>
  <c r="V776" i="3"/>
  <c r="Y775" i="3"/>
  <c r="X775" i="3"/>
  <c r="W775" i="3"/>
  <c r="V775" i="3"/>
  <c r="Y773" i="3"/>
  <c r="X773" i="3"/>
  <c r="W773" i="3"/>
  <c r="V773" i="3"/>
  <c r="Y772" i="3"/>
  <c r="X772" i="3"/>
  <c r="W772" i="3"/>
  <c r="V772" i="3"/>
  <c r="Y771" i="3"/>
  <c r="X771" i="3"/>
  <c r="W771" i="3"/>
  <c r="V771" i="3"/>
  <c r="Y770" i="3"/>
  <c r="X770" i="3"/>
  <c r="W770" i="3"/>
  <c r="V770" i="3"/>
  <c r="Y769" i="3"/>
  <c r="X769" i="3"/>
  <c r="W769" i="3"/>
  <c r="V769" i="3"/>
  <c r="Y768" i="3"/>
  <c r="X768" i="3"/>
  <c r="W768" i="3"/>
  <c r="V768" i="3"/>
  <c r="Y767" i="3"/>
  <c r="X767" i="3"/>
  <c r="W767" i="3"/>
  <c r="V767" i="3"/>
  <c r="Y766" i="3"/>
  <c r="X766" i="3"/>
  <c r="W766" i="3"/>
  <c r="V766" i="3"/>
  <c r="Y765" i="3"/>
  <c r="X765" i="3"/>
  <c r="W765" i="3"/>
  <c r="V765" i="3"/>
  <c r="Y764" i="3"/>
  <c r="X764" i="3"/>
  <c r="W764" i="3"/>
  <c r="V764" i="3"/>
  <c r="Y763" i="3"/>
  <c r="X763" i="3"/>
  <c r="W763" i="3"/>
  <c r="V763" i="3"/>
  <c r="Y762" i="3"/>
  <c r="X762" i="3"/>
  <c r="W762" i="3"/>
  <c r="V762" i="3"/>
  <c r="Y761" i="3"/>
  <c r="X761" i="3"/>
  <c r="W761" i="3"/>
  <c r="V761" i="3"/>
  <c r="Y760" i="3"/>
  <c r="X760" i="3"/>
  <c r="W760" i="3"/>
  <c r="V760" i="3"/>
  <c r="Y759" i="3"/>
  <c r="X759" i="3"/>
  <c r="W759" i="3"/>
  <c r="V759" i="3"/>
  <c r="Y755" i="3"/>
  <c r="X755" i="3"/>
  <c r="W755" i="3"/>
  <c r="V755" i="3"/>
  <c r="Y754" i="3"/>
  <c r="X754" i="3"/>
  <c r="W754" i="3"/>
  <c r="V754" i="3"/>
  <c r="Y753" i="3"/>
  <c r="X753" i="3"/>
  <c r="W753" i="3"/>
  <c r="V753" i="3"/>
  <c r="Y750" i="3"/>
  <c r="X750" i="3"/>
  <c r="W750" i="3"/>
  <c r="V750" i="3"/>
  <c r="Y746" i="3"/>
  <c r="X746" i="3"/>
  <c r="W746" i="3"/>
  <c r="V746" i="3"/>
  <c r="Y744" i="3"/>
  <c r="X744" i="3"/>
  <c r="W744" i="3"/>
  <c r="V744" i="3"/>
  <c r="Y741" i="3"/>
  <c r="X741" i="3"/>
  <c r="W741" i="3"/>
  <c r="V741" i="3"/>
  <c r="Y739" i="3"/>
  <c r="X739" i="3"/>
  <c r="W739" i="3"/>
  <c r="V739" i="3"/>
  <c r="Y738" i="3"/>
  <c r="X738" i="3"/>
  <c r="W738" i="3"/>
  <c r="V738" i="3"/>
  <c r="Y737" i="3"/>
  <c r="X737" i="3"/>
  <c r="W737" i="3"/>
  <c r="V737" i="3"/>
  <c r="Y734" i="3"/>
  <c r="X734" i="3"/>
  <c r="W734" i="3"/>
  <c r="V734" i="3"/>
  <c r="Y731" i="3"/>
  <c r="X731" i="3"/>
  <c r="W731" i="3"/>
  <c r="V731" i="3"/>
  <c r="Y728" i="3"/>
  <c r="X728" i="3"/>
  <c r="W728" i="3"/>
  <c r="V728" i="3"/>
  <c r="Y721" i="3"/>
  <c r="X721" i="3"/>
  <c r="W721" i="3"/>
  <c r="V721" i="3"/>
  <c r="Y720" i="3"/>
  <c r="X720" i="3"/>
  <c r="W720" i="3"/>
  <c r="V720" i="3"/>
  <c r="Y719" i="3"/>
  <c r="X719" i="3"/>
  <c r="W719" i="3"/>
  <c r="V719" i="3"/>
  <c r="Y718" i="3"/>
  <c r="X718" i="3"/>
  <c r="W718" i="3"/>
  <c r="V718" i="3"/>
  <c r="AA717" i="3"/>
  <c r="Z717" i="3"/>
  <c r="Y717" i="3"/>
  <c r="X717" i="3"/>
  <c r="W717" i="3"/>
  <c r="V717" i="3"/>
  <c r="Y712" i="3"/>
  <c r="X712" i="3"/>
  <c r="W712" i="3"/>
  <c r="V712" i="3"/>
  <c r="Y711" i="3"/>
  <c r="X711" i="3"/>
  <c r="W711" i="3"/>
  <c r="V711" i="3"/>
  <c r="Y710" i="3"/>
  <c r="X710" i="3"/>
  <c r="W710" i="3"/>
  <c r="V710" i="3"/>
  <c r="Y707" i="3"/>
  <c r="X707" i="3"/>
  <c r="W707" i="3"/>
  <c r="V707" i="3"/>
  <c r="Y705" i="3"/>
  <c r="X705" i="3"/>
  <c r="W705" i="3"/>
  <c r="V705" i="3"/>
  <c r="Y704" i="3"/>
  <c r="X704" i="3"/>
  <c r="W704" i="3"/>
  <c r="V704" i="3"/>
  <c r="Y703" i="3"/>
  <c r="X703" i="3"/>
  <c r="W703" i="3"/>
  <c r="V703" i="3"/>
  <c r="Y702" i="3"/>
  <c r="X702" i="3"/>
  <c r="W702" i="3"/>
  <c r="V702" i="3"/>
  <c r="Y699" i="3"/>
  <c r="X699" i="3"/>
  <c r="W699" i="3"/>
  <c r="V699" i="3"/>
  <c r="Y697" i="3"/>
  <c r="X697" i="3"/>
  <c r="W697" i="3"/>
  <c r="V697" i="3"/>
  <c r="Y696" i="3"/>
  <c r="X696" i="3"/>
  <c r="W696" i="3"/>
  <c r="V696" i="3"/>
  <c r="Y695" i="3"/>
  <c r="X695" i="3"/>
  <c r="W695" i="3"/>
  <c r="V695" i="3"/>
  <c r="Y694" i="3"/>
  <c r="X694" i="3"/>
  <c r="W694" i="3"/>
  <c r="V694" i="3"/>
  <c r="Y693" i="3"/>
  <c r="X693" i="3"/>
  <c r="W693" i="3"/>
  <c r="V693" i="3"/>
  <c r="Y691" i="3"/>
  <c r="X691" i="3"/>
  <c r="W691" i="3"/>
  <c r="V691" i="3"/>
  <c r="Y688" i="3"/>
  <c r="X688" i="3"/>
  <c r="W688" i="3"/>
  <c r="V688" i="3"/>
  <c r="Y687" i="3"/>
  <c r="X687" i="3"/>
  <c r="W687" i="3"/>
  <c r="V687" i="3"/>
  <c r="Y685" i="3"/>
  <c r="X685" i="3"/>
  <c r="W685" i="3"/>
  <c r="V685" i="3"/>
  <c r="Y684" i="3"/>
  <c r="X684" i="3"/>
  <c r="W684" i="3"/>
  <c r="V684" i="3"/>
  <c r="Y683" i="3"/>
  <c r="X683" i="3"/>
  <c r="W683" i="3"/>
  <c r="V683" i="3"/>
  <c r="Y682" i="3"/>
  <c r="X682" i="3"/>
  <c r="W682" i="3"/>
  <c r="V682" i="3"/>
  <c r="Y681" i="3"/>
  <c r="X681" i="3"/>
  <c r="W681" i="3"/>
  <c r="V681" i="3"/>
  <c r="Y680" i="3"/>
  <c r="X680" i="3"/>
  <c r="W680" i="3"/>
  <c r="V680" i="3"/>
  <c r="Y679" i="3"/>
  <c r="X679" i="3"/>
  <c r="W679" i="3"/>
  <c r="V679" i="3"/>
  <c r="Y678" i="3"/>
  <c r="X678" i="3"/>
  <c r="W678" i="3"/>
  <c r="V678" i="3"/>
  <c r="Y677" i="3"/>
  <c r="X677" i="3"/>
  <c r="W677" i="3"/>
  <c r="V677" i="3"/>
  <c r="Y673" i="3"/>
  <c r="X673" i="3"/>
  <c r="W673" i="3"/>
  <c r="V673" i="3"/>
  <c r="Y670" i="3"/>
  <c r="X670" i="3"/>
  <c r="W670" i="3"/>
  <c r="V670" i="3"/>
  <c r="Y667" i="3"/>
  <c r="X667" i="3"/>
  <c r="W667" i="3"/>
  <c r="V667" i="3"/>
  <c r="Y664" i="3"/>
  <c r="X664" i="3"/>
  <c r="W664" i="3"/>
  <c r="V664" i="3"/>
  <c r="Y660" i="3"/>
  <c r="X660" i="3"/>
  <c r="W660" i="3"/>
  <c r="V660" i="3"/>
  <c r="Y657" i="3"/>
  <c r="X657" i="3"/>
  <c r="W657" i="3"/>
  <c r="V657" i="3"/>
  <c r="Y651" i="3"/>
  <c r="X651" i="3"/>
  <c r="W651" i="3"/>
  <c r="V651" i="3"/>
  <c r="Y649" i="3"/>
  <c r="X649" i="3"/>
  <c r="W649" i="3"/>
  <c r="V649" i="3"/>
  <c r="Y647" i="3"/>
  <c r="X647" i="3"/>
  <c r="W647" i="3"/>
  <c r="V647" i="3"/>
  <c r="Y644" i="3"/>
  <c r="X644" i="3"/>
  <c r="W644" i="3"/>
  <c r="V644" i="3"/>
  <c r="Y642" i="3"/>
  <c r="X642" i="3"/>
  <c r="W642" i="3"/>
  <c r="V642" i="3"/>
  <c r="Y638" i="3"/>
  <c r="X638" i="3"/>
  <c r="W638" i="3"/>
  <c r="V638" i="3"/>
  <c r="Y637" i="3"/>
  <c r="X637" i="3"/>
  <c r="W637" i="3"/>
  <c r="V637" i="3"/>
  <c r="Y635" i="3"/>
  <c r="X635" i="3"/>
  <c r="W635" i="3"/>
  <c r="V635" i="3"/>
  <c r="Y634" i="3"/>
  <c r="X634" i="3"/>
  <c r="W634" i="3"/>
  <c r="V634" i="3"/>
  <c r="Y633" i="3"/>
  <c r="X633" i="3"/>
  <c r="W633" i="3"/>
  <c r="V633" i="3"/>
  <c r="Y626" i="3"/>
  <c r="X626" i="3"/>
  <c r="W626" i="3"/>
  <c r="V626" i="3"/>
  <c r="Y625" i="3"/>
  <c r="X625" i="3"/>
  <c r="W625" i="3"/>
  <c r="V625" i="3"/>
  <c r="Y624" i="3"/>
  <c r="X624" i="3"/>
  <c r="W624" i="3"/>
  <c r="V624" i="3"/>
  <c r="Y623" i="3"/>
  <c r="X623" i="3"/>
  <c r="W623" i="3"/>
  <c r="V623" i="3"/>
  <c r="Y619" i="3"/>
  <c r="X619" i="3"/>
  <c r="W619" i="3"/>
  <c r="V619" i="3"/>
  <c r="Y614" i="3"/>
  <c r="X614" i="3"/>
  <c r="W614" i="3"/>
  <c r="V614" i="3"/>
  <c r="Y612" i="3"/>
  <c r="X612" i="3"/>
  <c r="W612" i="3"/>
  <c r="V612" i="3"/>
  <c r="Y609" i="3"/>
  <c r="X609" i="3"/>
  <c r="W609" i="3"/>
  <c r="V609" i="3"/>
  <c r="Y607" i="3"/>
  <c r="X607" i="3"/>
  <c r="W607" i="3"/>
  <c r="V607" i="3"/>
  <c r="Y606" i="3"/>
  <c r="X606" i="3"/>
  <c r="W606" i="3"/>
  <c r="V606" i="3"/>
  <c r="Y605" i="3"/>
  <c r="X605" i="3"/>
  <c r="W605" i="3"/>
  <c r="V605" i="3"/>
  <c r="Y604" i="3"/>
  <c r="X604" i="3"/>
  <c r="W604" i="3"/>
  <c r="V604" i="3"/>
  <c r="Y601" i="3"/>
  <c r="X601" i="3"/>
  <c r="W601" i="3"/>
  <c r="V601" i="3"/>
  <c r="Y598" i="3"/>
  <c r="X598" i="3"/>
  <c r="W598" i="3"/>
  <c r="V598" i="3"/>
  <c r="Y597" i="3"/>
  <c r="X597" i="3"/>
  <c r="W597" i="3"/>
  <c r="V597" i="3"/>
  <c r="Y596" i="3"/>
  <c r="X596" i="3"/>
  <c r="W596" i="3"/>
  <c r="V596" i="3"/>
  <c r="Y595" i="3"/>
  <c r="X595" i="3"/>
  <c r="W595" i="3"/>
  <c r="V595" i="3"/>
  <c r="Y594" i="3"/>
  <c r="X594" i="3"/>
  <c r="W594" i="3"/>
  <c r="V594" i="3"/>
  <c r="Y593" i="3"/>
  <c r="X593" i="3"/>
  <c r="W593" i="3"/>
  <c r="V593" i="3"/>
  <c r="Y592" i="3"/>
  <c r="X592" i="3"/>
  <c r="W592" i="3"/>
  <c r="V592" i="3"/>
  <c r="Y591" i="3"/>
  <c r="X591" i="3"/>
  <c r="W591" i="3"/>
  <c r="V591" i="3"/>
  <c r="Y590" i="3"/>
  <c r="X590" i="3"/>
  <c r="W590" i="3"/>
  <c r="V590" i="3"/>
  <c r="Y589" i="3"/>
  <c r="X589" i="3"/>
  <c r="W589" i="3"/>
  <c r="V589" i="3"/>
  <c r="AA588" i="3"/>
  <c r="Z588" i="3"/>
  <c r="Y588" i="3"/>
  <c r="X588" i="3"/>
  <c r="W588" i="3"/>
  <c r="V588" i="3"/>
  <c r="Y586" i="3"/>
  <c r="X586" i="3"/>
  <c r="W586" i="3"/>
  <c r="V586" i="3"/>
  <c r="Y584" i="3"/>
  <c r="X584" i="3"/>
  <c r="W584" i="3"/>
  <c r="V584" i="3"/>
  <c r="Y581" i="3"/>
  <c r="X581" i="3"/>
  <c r="W581" i="3"/>
  <c r="V581" i="3"/>
  <c r="Y579" i="3"/>
  <c r="X579" i="3"/>
  <c r="W579" i="3"/>
  <c r="V579" i="3"/>
  <c r="Y578" i="3"/>
  <c r="X578" i="3"/>
  <c r="W578" i="3"/>
  <c r="V578" i="3"/>
  <c r="Y577" i="3"/>
  <c r="X577" i="3"/>
  <c r="W577" i="3"/>
  <c r="V577" i="3"/>
  <c r="Y573" i="3"/>
  <c r="X573" i="3"/>
  <c r="W573" i="3"/>
  <c r="V573" i="3"/>
  <c r="Y572" i="3"/>
  <c r="X572" i="3"/>
  <c r="W572" i="3"/>
  <c r="V572" i="3"/>
  <c r="Y571" i="3"/>
  <c r="X571" i="3"/>
  <c r="W571" i="3"/>
  <c r="V571" i="3"/>
  <c r="Y570" i="3"/>
  <c r="X570" i="3"/>
  <c r="W570" i="3"/>
  <c r="V570" i="3"/>
  <c r="Y569" i="3"/>
  <c r="X569" i="3"/>
  <c r="W569" i="3"/>
  <c r="V569" i="3"/>
  <c r="Y568" i="3"/>
  <c r="X568" i="3"/>
  <c r="W568" i="3"/>
  <c r="V568" i="3"/>
  <c r="AA567" i="3"/>
  <c r="Z567" i="3"/>
  <c r="Y567" i="3"/>
  <c r="X567" i="3"/>
  <c r="W567" i="3"/>
  <c r="V567" i="3"/>
  <c r="Y561" i="3"/>
  <c r="X561" i="3"/>
  <c r="W561" i="3"/>
  <c r="V561" i="3"/>
  <c r="Y558" i="3"/>
  <c r="X558" i="3"/>
  <c r="W558" i="3"/>
  <c r="V558" i="3"/>
  <c r="Y557" i="3"/>
  <c r="X557" i="3"/>
  <c r="W557" i="3"/>
  <c r="V557" i="3"/>
  <c r="Y556" i="3"/>
  <c r="X556" i="3"/>
  <c r="W556" i="3"/>
  <c r="V556" i="3"/>
  <c r="Y555" i="3"/>
  <c r="X555" i="3"/>
  <c r="W555" i="3"/>
  <c r="V555" i="3"/>
  <c r="Y554" i="3"/>
  <c r="X554" i="3"/>
  <c r="W554" i="3"/>
  <c r="V554" i="3"/>
  <c r="Y553" i="3"/>
  <c r="X553" i="3"/>
  <c r="W553" i="3"/>
  <c r="V553" i="3"/>
  <c r="Y552" i="3"/>
  <c r="X552" i="3"/>
  <c r="W552" i="3"/>
  <c r="V552" i="3"/>
  <c r="Y551" i="3"/>
  <c r="X551" i="3"/>
  <c r="W551" i="3"/>
  <c r="V551" i="3"/>
  <c r="Y550" i="3"/>
  <c r="X550" i="3"/>
  <c r="W550" i="3"/>
  <c r="V550" i="3"/>
  <c r="Y549" i="3"/>
  <c r="X549" i="3"/>
  <c r="W549" i="3"/>
  <c r="V549" i="3"/>
  <c r="Y548" i="3"/>
  <c r="X548" i="3"/>
  <c r="W548" i="3"/>
  <c r="V548" i="3"/>
  <c r="Y547" i="3"/>
  <c r="X547" i="3"/>
  <c r="W547" i="3"/>
  <c r="V547" i="3"/>
  <c r="Y546" i="3"/>
  <c r="X546" i="3"/>
  <c r="W546" i="3"/>
  <c r="V546" i="3"/>
  <c r="Y545" i="3"/>
  <c r="X545" i="3"/>
  <c r="W545" i="3"/>
  <c r="V545" i="3"/>
  <c r="Y544" i="3"/>
  <c r="X544" i="3"/>
  <c r="W544" i="3"/>
  <c r="V544" i="3"/>
  <c r="Y543" i="3"/>
  <c r="X543" i="3"/>
  <c r="W543" i="3"/>
  <c r="V543" i="3"/>
  <c r="Y542" i="3"/>
  <c r="X542" i="3"/>
  <c r="W542" i="3"/>
  <c r="V542" i="3"/>
  <c r="Y541" i="3"/>
  <c r="X541" i="3"/>
  <c r="W541" i="3"/>
  <c r="V541" i="3"/>
  <c r="Y540" i="3"/>
  <c r="X540" i="3"/>
  <c r="W540" i="3"/>
  <c r="V540" i="3"/>
  <c r="Y539" i="3"/>
  <c r="X539" i="3"/>
  <c r="W539" i="3"/>
  <c r="V539" i="3"/>
  <c r="Y538" i="3"/>
  <c r="X538" i="3"/>
  <c r="W538" i="3"/>
  <c r="V538" i="3"/>
  <c r="Y537" i="3"/>
  <c r="X537" i="3"/>
  <c r="W537" i="3"/>
  <c r="V537" i="3"/>
  <c r="Y536" i="3"/>
  <c r="X536" i="3"/>
  <c r="W536" i="3"/>
  <c r="V536" i="3"/>
  <c r="Y535" i="3"/>
  <c r="X535" i="3"/>
  <c r="W535" i="3"/>
  <c r="V535" i="3"/>
  <c r="Y534" i="3"/>
  <c r="X534" i="3"/>
  <c r="W534" i="3"/>
  <c r="V534" i="3"/>
  <c r="Y533" i="3"/>
  <c r="X533" i="3"/>
  <c r="W533" i="3"/>
  <c r="V533" i="3"/>
  <c r="Y532" i="3"/>
  <c r="X532" i="3"/>
  <c r="W532" i="3"/>
  <c r="V532" i="3"/>
  <c r="Y531" i="3"/>
  <c r="X531" i="3"/>
  <c r="W531" i="3"/>
  <c r="V531" i="3"/>
  <c r="Y530" i="3"/>
  <c r="X530" i="3"/>
  <c r="W530" i="3"/>
  <c r="V530" i="3"/>
  <c r="Y529" i="3"/>
  <c r="X529" i="3"/>
  <c r="W529" i="3"/>
  <c r="V529" i="3"/>
  <c r="Y528" i="3"/>
  <c r="X528" i="3"/>
  <c r="W528" i="3"/>
  <c r="V528" i="3"/>
  <c r="Y527" i="3"/>
  <c r="X527" i="3"/>
  <c r="W527" i="3"/>
  <c r="V527" i="3"/>
  <c r="Y526" i="3"/>
  <c r="X526" i="3"/>
  <c r="W526" i="3"/>
  <c r="V526" i="3"/>
  <c r="Y525" i="3"/>
  <c r="X525" i="3"/>
  <c r="W525" i="3"/>
  <c r="V525" i="3"/>
  <c r="Y524" i="3"/>
  <c r="X524" i="3"/>
  <c r="W524" i="3"/>
  <c r="V524" i="3"/>
  <c r="Y523" i="3"/>
  <c r="X523" i="3"/>
  <c r="W523" i="3"/>
  <c r="V523" i="3"/>
  <c r="Y522" i="3"/>
  <c r="X522" i="3"/>
  <c r="W522" i="3"/>
  <c r="V522" i="3"/>
  <c r="Y521" i="3"/>
  <c r="X521" i="3"/>
  <c r="W521" i="3"/>
  <c r="V521" i="3"/>
  <c r="Y520" i="3"/>
  <c r="X520" i="3"/>
  <c r="W520" i="3"/>
  <c r="V520" i="3"/>
  <c r="Y519" i="3"/>
  <c r="X519" i="3"/>
  <c r="W519" i="3"/>
  <c r="V519" i="3"/>
  <c r="Y518" i="3"/>
  <c r="X518" i="3"/>
  <c r="W518" i="3"/>
  <c r="V518" i="3"/>
  <c r="Y517" i="3"/>
  <c r="X517" i="3"/>
  <c r="W517" i="3"/>
  <c r="V517" i="3"/>
  <c r="Y516" i="3"/>
  <c r="X516" i="3"/>
  <c r="W516" i="3"/>
  <c r="V516" i="3"/>
  <c r="Y515" i="3"/>
  <c r="X515" i="3"/>
  <c r="W515" i="3"/>
  <c r="V515" i="3"/>
  <c r="Y514" i="3"/>
  <c r="X514" i="3"/>
  <c r="W514" i="3"/>
  <c r="V514" i="3"/>
  <c r="Y513" i="3"/>
  <c r="X513" i="3"/>
  <c r="W513" i="3"/>
  <c r="V513" i="3"/>
  <c r="Y512" i="3"/>
  <c r="X512" i="3"/>
  <c r="W512" i="3"/>
  <c r="V512" i="3"/>
  <c r="Y511" i="3"/>
  <c r="X511" i="3"/>
  <c r="W511" i="3"/>
  <c r="V511" i="3"/>
  <c r="Y510" i="3"/>
  <c r="X510" i="3"/>
  <c r="W510" i="3"/>
  <c r="V510" i="3"/>
  <c r="Y509" i="3"/>
  <c r="X509" i="3"/>
  <c r="W509" i="3"/>
  <c r="V509" i="3"/>
  <c r="Y508" i="3"/>
  <c r="X508" i="3"/>
  <c r="W508" i="3"/>
  <c r="V508" i="3"/>
  <c r="Y507" i="3"/>
  <c r="X507" i="3"/>
  <c r="W507" i="3"/>
  <c r="V507" i="3"/>
  <c r="Y506" i="3"/>
  <c r="X506" i="3"/>
  <c r="W506" i="3"/>
  <c r="V506" i="3"/>
  <c r="Y505" i="3"/>
  <c r="X505" i="3"/>
  <c r="W505" i="3"/>
  <c r="V505" i="3"/>
  <c r="Y504" i="3"/>
  <c r="X504" i="3"/>
  <c r="W504" i="3"/>
  <c r="V504" i="3"/>
  <c r="Y503" i="3"/>
  <c r="X503" i="3"/>
  <c r="W503" i="3"/>
  <c r="V503" i="3"/>
  <c r="Y502" i="3"/>
  <c r="X502" i="3"/>
  <c r="W502" i="3"/>
  <c r="V502" i="3"/>
  <c r="Y501" i="3"/>
  <c r="X501" i="3"/>
  <c r="W501" i="3"/>
  <c r="V501" i="3"/>
  <c r="Y500" i="3"/>
  <c r="X500" i="3"/>
  <c r="W500" i="3"/>
  <c r="V500" i="3"/>
  <c r="Y499" i="3"/>
  <c r="X499" i="3"/>
  <c r="W499" i="3"/>
  <c r="V499" i="3"/>
  <c r="Y498" i="3"/>
  <c r="X498" i="3"/>
  <c r="W498" i="3"/>
  <c r="V498" i="3"/>
  <c r="Y497" i="3"/>
  <c r="X497" i="3"/>
  <c r="W497" i="3"/>
  <c r="V497" i="3"/>
  <c r="Y496" i="3"/>
  <c r="X496" i="3"/>
  <c r="W496" i="3"/>
  <c r="V496" i="3"/>
  <c r="Y495" i="3"/>
  <c r="X495" i="3"/>
  <c r="W495" i="3"/>
  <c r="V495" i="3"/>
  <c r="Y494" i="3"/>
  <c r="X494" i="3"/>
  <c r="W494" i="3"/>
  <c r="V494" i="3"/>
  <c r="Y493" i="3"/>
  <c r="X493" i="3"/>
  <c r="W493" i="3"/>
  <c r="V493" i="3"/>
  <c r="Y492" i="3"/>
  <c r="X492" i="3"/>
  <c r="W492" i="3"/>
  <c r="V492" i="3"/>
  <c r="Y491" i="3"/>
  <c r="X491" i="3"/>
  <c r="W491" i="3"/>
  <c r="V491" i="3"/>
  <c r="Y490" i="3"/>
  <c r="X490" i="3"/>
  <c r="W490" i="3"/>
  <c r="V490" i="3"/>
  <c r="Y489" i="3"/>
  <c r="X489" i="3"/>
  <c r="W489" i="3"/>
  <c r="V489" i="3"/>
  <c r="Y488" i="3"/>
  <c r="X488" i="3"/>
  <c r="W488" i="3"/>
  <c r="V488" i="3"/>
  <c r="Y487" i="3"/>
  <c r="X487" i="3"/>
  <c r="W487" i="3"/>
  <c r="V487" i="3"/>
  <c r="Y486" i="3"/>
  <c r="X486" i="3"/>
  <c r="W486" i="3"/>
  <c r="V486" i="3"/>
  <c r="Y485" i="3"/>
  <c r="X485" i="3"/>
  <c r="W485" i="3"/>
  <c r="V485" i="3"/>
  <c r="Y484" i="3"/>
  <c r="X484" i="3"/>
  <c r="W484" i="3"/>
  <c r="V484" i="3"/>
  <c r="Y483" i="3"/>
  <c r="X483" i="3"/>
  <c r="W483" i="3"/>
  <c r="V483" i="3"/>
  <c r="Y482" i="3"/>
  <c r="X482" i="3"/>
  <c r="W482" i="3"/>
  <c r="V482" i="3"/>
  <c r="Y481" i="3"/>
  <c r="X481" i="3"/>
  <c r="W481" i="3"/>
  <c r="V481" i="3"/>
  <c r="Y480" i="3"/>
  <c r="X480" i="3"/>
  <c r="W480" i="3"/>
  <c r="V480" i="3"/>
  <c r="Y479" i="3"/>
  <c r="X479" i="3"/>
  <c r="W479" i="3"/>
  <c r="V479" i="3"/>
  <c r="Y478" i="3"/>
  <c r="X478" i="3"/>
  <c r="W478" i="3"/>
  <c r="V478" i="3"/>
  <c r="Y477" i="3"/>
  <c r="X477" i="3"/>
  <c r="W477" i="3"/>
  <c r="V477" i="3"/>
  <c r="Y476" i="3"/>
  <c r="X476" i="3"/>
  <c r="W476" i="3"/>
  <c r="V476" i="3"/>
  <c r="Y475" i="3"/>
  <c r="X475" i="3"/>
  <c r="W475" i="3"/>
  <c r="V475" i="3"/>
  <c r="Y474" i="3"/>
  <c r="X474" i="3"/>
  <c r="W474" i="3"/>
  <c r="V474" i="3"/>
  <c r="Y473" i="3"/>
  <c r="X473" i="3"/>
  <c r="W473" i="3"/>
  <c r="V473" i="3"/>
  <c r="Y472" i="3"/>
  <c r="X472" i="3"/>
  <c r="W472" i="3"/>
  <c r="V472" i="3"/>
  <c r="Y471" i="3"/>
  <c r="X471" i="3"/>
  <c r="W471" i="3"/>
  <c r="V471" i="3"/>
  <c r="Y470" i="3"/>
  <c r="X470" i="3"/>
  <c r="W470" i="3"/>
  <c r="V470" i="3"/>
  <c r="Y469" i="3"/>
  <c r="X469" i="3"/>
  <c r="W469" i="3"/>
  <c r="V469" i="3"/>
  <c r="Y468" i="3"/>
  <c r="X468" i="3"/>
  <c r="W468" i="3"/>
  <c r="V468" i="3"/>
  <c r="Y467" i="3"/>
  <c r="X467" i="3"/>
  <c r="W467" i="3"/>
  <c r="V467" i="3"/>
  <c r="Y466" i="3"/>
  <c r="X466" i="3"/>
  <c r="W466" i="3"/>
  <c r="V466" i="3"/>
  <c r="Y465" i="3"/>
  <c r="X465" i="3"/>
  <c r="W465" i="3"/>
  <c r="V465" i="3"/>
  <c r="Y464" i="3"/>
  <c r="X464" i="3"/>
  <c r="W464" i="3"/>
  <c r="V464" i="3"/>
  <c r="Y463" i="3"/>
  <c r="X463" i="3"/>
  <c r="W463" i="3"/>
  <c r="V463" i="3"/>
  <c r="Y462" i="3"/>
  <c r="X462" i="3"/>
  <c r="W462" i="3"/>
  <c r="V462" i="3"/>
  <c r="Y461" i="3"/>
  <c r="X461" i="3"/>
  <c r="W461" i="3"/>
  <c r="V461" i="3"/>
  <c r="Y460" i="3"/>
  <c r="X460" i="3"/>
  <c r="W460" i="3"/>
  <c r="V460" i="3"/>
  <c r="Y459" i="3"/>
  <c r="X459" i="3"/>
  <c r="W459" i="3"/>
  <c r="V459" i="3"/>
  <c r="Y458" i="3"/>
  <c r="X458" i="3"/>
  <c r="W458" i="3"/>
  <c r="V458" i="3"/>
  <c r="Y457" i="3"/>
  <c r="X457" i="3"/>
  <c r="W457" i="3"/>
  <c r="V457" i="3"/>
  <c r="Y456" i="3"/>
  <c r="X456" i="3"/>
  <c r="W456" i="3"/>
  <c r="V456" i="3"/>
  <c r="Y455" i="3"/>
  <c r="X455" i="3"/>
  <c r="W455" i="3"/>
  <c r="V455" i="3"/>
  <c r="Y454" i="3"/>
  <c r="X454" i="3"/>
  <c r="W454" i="3"/>
  <c r="V454" i="3"/>
  <c r="Y453" i="3"/>
  <c r="X453" i="3"/>
  <c r="W453" i="3"/>
  <c r="V453" i="3"/>
  <c r="Y452" i="3"/>
  <c r="X452" i="3"/>
  <c r="W452" i="3"/>
  <c r="V452" i="3"/>
  <c r="Y451" i="3"/>
  <c r="X451" i="3"/>
  <c r="W451" i="3"/>
  <c r="V451" i="3"/>
  <c r="Y450" i="3"/>
  <c r="X450" i="3"/>
  <c r="W450" i="3"/>
  <c r="V450" i="3"/>
  <c r="Y449" i="3"/>
  <c r="X449" i="3"/>
  <c r="W449" i="3"/>
  <c r="V449" i="3"/>
  <c r="Y448" i="3"/>
  <c r="X448" i="3"/>
  <c r="W448" i="3"/>
  <c r="V448" i="3"/>
  <c r="Y447" i="3"/>
  <c r="X447" i="3"/>
  <c r="W447" i="3"/>
  <c r="V447" i="3"/>
  <c r="Y446" i="3"/>
  <c r="X446" i="3"/>
  <c r="W446" i="3"/>
  <c r="V446" i="3"/>
  <c r="Y445" i="3"/>
  <c r="X445" i="3"/>
  <c r="W445" i="3"/>
  <c r="V445" i="3"/>
  <c r="Y444" i="3"/>
  <c r="X444" i="3"/>
  <c r="W444" i="3"/>
  <c r="V444" i="3"/>
  <c r="Y443" i="3"/>
  <c r="X443" i="3"/>
  <c r="W443" i="3"/>
  <c r="V443" i="3"/>
  <c r="Y442" i="3"/>
  <c r="X442" i="3"/>
  <c r="W442" i="3"/>
  <c r="V442" i="3"/>
  <c r="Y441" i="3"/>
  <c r="X441" i="3"/>
  <c r="W441" i="3"/>
  <c r="V441" i="3"/>
  <c r="Y440" i="3"/>
  <c r="X440" i="3"/>
  <c r="W440" i="3"/>
  <c r="V440" i="3"/>
  <c r="Y439" i="3"/>
  <c r="X439" i="3"/>
  <c r="W439" i="3"/>
  <c r="V439" i="3"/>
  <c r="Y438" i="3"/>
  <c r="X438" i="3"/>
  <c r="W438" i="3"/>
  <c r="V438" i="3"/>
  <c r="Y437" i="3"/>
  <c r="X437" i="3"/>
  <c r="W437" i="3"/>
  <c r="V437" i="3"/>
  <c r="Y436" i="3"/>
  <c r="X436" i="3"/>
  <c r="W436" i="3"/>
  <c r="V436" i="3"/>
  <c r="Y435" i="3"/>
  <c r="X435" i="3"/>
  <c r="W435" i="3"/>
  <c r="V435" i="3"/>
  <c r="Y434" i="3"/>
  <c r="X434" i="3"/>
  <c r="W434" i="3"/>
  <c r="V434" i="3"/>
  <c r="Y433" i="3"/>
  <c r="X433" i="3"/>
  <c r="W433" i="3"/>
  <c r="V433" i="3"/>
  <c r="Y432" i="3"/>
  <c r="X432" i="3"/>
  <c r="W432" i="3"/>
  <c r="V432" i="3"/>
  <c r="Y431" i="3"/>
  <c r="X431" i="3"/>
  <c r="W431" i="3"/>
  <c r="V431" i="3"/>
  <c r="Y430" i="3"/>
  <c r="X430" i="3"/>
  <c r="W430" i="3"/>
  <c r="V430" i="3"/>
  <c r="Y429" i="3"/>
  <c r="X429" i="3"/>
  <c r="W429" i="3"/>
  <c r="V429" i="3"/>
  <c r="Y428" i="3"/>
  <c r="X428" i="3"/>
  <c r="W428" i="3"/>
  <c r="V428" i="3"/>
  <c r="Y427" i="3"/>
  <c r="X427" i="3"/>
  <c r="W427" i="3"/>
  <c r="V427" i="3"/>
  <c r="Y426" i="3"/>
  <c r="X426" i="3"/>
  <c r="W426" i="3"/>
  <c r="V426" i="3"/>
  <c r="Y425" i="3"/>
  <c r="X425" i="3"/>
  <c r="W425" i="3"/>
  <c r="V425" i="3"/>
  <c r="Y424" i="3"/>
  <c r="X424" i="3"/>
  <c r="W424" i="3"/>
  <c r="V424" i="3"/>
  <c r="Y423" i="3"/>
  <c r="X423" i="3"/>
  <c r="W423" i="3"/>
  <c r="V423" i="3"/>
  <c r="Y422" i="3"/>
  <c r="X422" i="3"/>
  <c r="W422" i="3"/>
  <c r="V422" i="3"/>
  <c r="Y421" i="3"/>
  <c r="X421" i="3"/>
  <c r="W421" i="3"/>
  <c r="V421" i="3"/>
  <c r="Y420" i="3"/>
  <c r="X420" i="3"/>
  <c r="W420" i="3"/>
  <c r="V420" i="3"/>
  <c r="Y419" i="3"/>
  <c r="X419" i="3"/>
  <c r="W419" i="3"/>
  <c r="V419" i="3"/>
  <c r="Y416" i="3"/>
  <c r="X416" i="3"/>
  <c r="W416" i="3"/>
  <c r="V416" i="3"/>
  <c r="Y415" i="3"/>
  <c r="X415" i="3"/>
  <c r="W415" i="3"/>
  <c r="V415" i="3"/>
  <c r="Y414" i="3"/>
  <c r="X414" i="3"/>
  <c r="W414" i="3"/>
  <c r="V414" i="3"/>
  <c r="Y413" i="3"/>
  <c r="X413" i="3"/>
  <c r="W413" i="3"/>
  <c r="V413" i="3"/>
  <c r="Y410" i="3"/>
  <c r="X410" i="3"/>
  <c r="W410" i="3"/>
  <c r="V410" i="3"/>
  <c r="Y409" i="3"/>
  <c r="X409" i="3"/>
  <c r="W409" i="3"/>
  <c r="V409" i="3"/>
  <c r="Y408" i="3"/>
  <c r="X408" i="3"/>
  <c r="W408" i="3"/>
  <c r="V408" i="3"/>
  <c r="Y407" i="3"/>
  <c r="X407" i="3"/>
  <c r="W407" i="3"/>
  <c r="V407" i="3"/>
  <c r="Y406" i="3"/>
  <c r="X406" i="3"/>
  <c r="W406" i="3"/>
  <c r="V406" i="3"/>
  <c r="Y405" i="3"/>
  <c r="X405" i="3"/>
  <c r="W405" i="3"/>
  <c r="V405" i="3"/>
  <c r="Y404" i="3"/>
  <c r="X404" i="3"/>
  <c r="W404" i="3"/>
  <c r="V404" i="3"/>
  <c r="Y400" i="3"/>
  <c r="X400" i="3"/>
  <c r="W400" i="3"/>
  <c r="V400" i="3"/>
  <c r="Y399" i="3"/>
  <c r="X399" i="3"/>
  <c r="W399" i="3"/>
  <c r="V399" i="3"/>
  <c r="Y398" i="3"/>
  <c r="X398" i="3"/>
  <c r="W398" i="3"/>
  <c r="V398" i="3"/>
  <c r="Y397" i="3"/>
  <c r="X397" i="3"/>
  <c r="W397" i="3"/>
  <c r="V397" i="3"/>
  <c r="Y394" i="3"/>
  <c r="X394" i="3"/>
  <c r="W394" i="3"/>
  <c r="V394" i="3"/>
  <c r="Y390" i="3"/>
  <c r="X390" i="3"/>
  <c r="W390" i="3"/>
  <c r="V390" i="3"/>
  <c r="Y389" i="3"/>
  <c r="X389" i="3"/>
  <c r="W389" i="3"/>
  <c r="V389" i="3"/>
  <c r="Y384" i="3"/>
  <c r="X384" i="3"/>
  <c r="W384" i="3"/>
  <c r="V384" i="3"/>
  <c r="Y381" i="3"/>
  <c r="X381" i="3"/>
  <c r="W381" i="3"/>
  <c r="V381" i="3"/>
  <c r="Y378" i="3"/>
  <c r="X378" i="3"/>
  <c r="W378" i="3"/>
  <c r="V378" i="3"/>
  <c r="Y377" i="3"/>
  <c r="X377" i="3"/>
  <c r="W377" i="3"/>
  <c r="V377" i="3"/>
  <c r="Y376" i="3"/>
  <c r="X376" i="3"/>
  <c r="W376" i="3"/>
  <c r="V376" i="3"/>
  <c r="Y375" i="3"/>
  <c r="X375" i="3"/>
  <c r="W375" i="3"/>
  <c r="V375" i="3"/>
  <c r="Y371" i="3"/>
  <c r="X371" i="3"/>
  <c r="W371" i="3"/>
  <c r="V371" i="3"/>
  <c r="Y367" i="3"/>
  <c r="X367" i="3"/>
  <c r="W367" i="3"/>
  <c r="V367" i="3"/>
  <c r="Y362" i="3"/>
  <c r="X362" i="3"/>
  <c r="W362" i="3"/>
  <c r="V362" i="3"/>
  <c r="Y360" i="3"/>
  <c r="X360" i="3"/>
  <c r="W360" i="3"/>
  <c r="V360" i="3"/>
  <c r="Y357" i="3"/>
  <c r="X357" i="3"/>
  <c r="W357" i="3"/>
  <c r="V357" i="3"/>
  <c r="Y356" i="3"/>
  <c r="X356" i="3"/>
  <c r="W356" i="3"/>
  <c r="V356" i="3"/>
  <c r="Y354" i="3"/>
  <c r="X354" i="3"/>
  <c r="W354" i="3"/>
  <c r="V354" i="3"/>
  <c r="Y353" i="3"/>
  <c r="X353" i="3"/>
  <c r="W353" i="3"/>
  <c r="V353" i="3"/>
  <c r="Y352" i="3"/>
  <c r="X352" i="3"/>
  <c r="W352" i="3"/>
  <c r="V352" i="3"/>
  <c r="Y351" i="3"/>
  <c r="X351" i="3"/>
  <c r="W351" i="3"/>
  <c r="V351" i="3"/>
  <c r="Y350" i="3"/>
  <c r="X350" i="3"/>
  <c r="W350" i="3"/>
  <c r="V350" i="3"/>
  <c r="Y349" i="3"/>
  <c r="X349" i="3"/>
  <c r="W349" i="3"/>
  <c r="V349" i="3"/>
  <c r="Y348" i="3"/>
  <c r="X348" i="3"/>
  <c r="W348" i="3"/>
  <c r="V348" i="3"/>
  <c r="Y347" i="3"/>
  <c r="X347" i="3"/>
  <c r="W347" i="3"/>
  <c r="V347" i="3"/>
  <c r="Y346" i="3"/>
  <c r="X346" i="3"/>
  <c r="W346" i="3"/>
  <c r="V346" i="3"/>
  <c r="Y345" i="3"/>
  <c r="X345" i="3"/>
  <c r="W345" i="3"/>
  <c r="V345" i="3"/>
  <c r="Y344" i="3"/>
  <c r="X344" i="3"/>
  <c r="W344" i="3"/>
  <c r="V344" i="3"/>
  <c r="Y343" i="3"/>
  <c r="X343" i="3"/>
  <c r="W343" i="3"/>
  <c r="V343" i="3"/>
  <c r="Y342" i="3"/>
  <c r="X342" i="3"/>
  <c r="W342" i="3"/>
  <c r="V342" i="3"/>
  <c r="Y341" i="3"/>
  <c r="X341" i="3"/>
  <c r="W341" i="3"/>
  <c r="V341" i="3"/>
  <c r="Y340" i="3"/>
  <c r="X340" i="3"/>
  <c r="W340" i="3"/>
  <c r="V340" i="3"/>
  <c r="Y339" i="3"/>
  <c r="X339" i="3"/>
  <c r="W339" i="3"/>
  <c r="V339" i="3"/>
  <c r="Y335" i="3"/>
  <c r="X335" i="3"/>
  <c r="W335" i="3"/>
  <c r="V335" i="3"/>
  <c r="Y334" i="3"/>
  <c r="X334" i="3"/>
  <c r="W334" i="3"/>
  <c r="V334" i="3"/>
  <c r="Y329" i="3"/>
  <c r="X329" i="3"/>
  <c r="W329" i="3"/>
  <c r="V329" i="3"/>
  <c r="Y326" i="3"/>
  <c r="X326" i="3"/>
  <c r="W326" i="3"/>
  <c r="V326" i="3"/>
  <c r="Y323" i="3"/>
  <c r="X323" i="3"/>
  <c r="W323" i="3"/>
  <c r="V323" i="3"/>
  <c r="Y322" i="3"/>
  <c r="X322" i="3"/>
  <c r="W322" i="3"/>
  <c r="V322" i="3"/>
  <c r="Y321" i="3"/>
  <c r="X321" i="3"/>
  <c r="W321" i="3"/>
  <c r="V321" i="3"/>
  <c r="Y320" i="3"/>
  <c r="X320" i="3"/>
  <c r="W320" i="3"/>
  <c r="V320" i="3"/>
  <c r="Y318" i="3"/>
  <c r="X318" i="3"/>
  <c r="W318" i="3"/>
  <c r="V318" i="3"/>
  <c r="Y317" i="3"/>
  <c r="X317" i="3"/>
  <c r="W317" i="3"/>
  <c r="V317" i="3"/>
  <c r="Y316" i="3"/>
  <c r="X316" i="3"/>
  <c r="W316" i="3"/>
  <c r="V316" i="3"/>
  <c r="Y315" i="3"/>
  <c r="X315" i="3"/>
  <c r="W315" i="3"/>
  <c r="V315" i="3"/>
  <c r="Y312" i="3"/>
  <c r="X312" i="3"/>
  <c r="W312" i="3"/>
  <c r="V312" i="3"/>
  <c r="Y311" i="3"/>
  <c r="X311" i="3"/>
  <c r="W311" i="3"/>
  <c r="V311" i="3"/>
  <c r="Y310" i="3"/>
  <c r="X310" i="3"/>
  <c r="W310" i="3"/>
  <c r="V310" i="3"/>
  <c r="Y309" i="3"/>
  <c r="X309" i="3"/>
  <c r="W309" i="3"/>
  <c r="V309" i="3"/>
  <c r="Y308" i="3"/>
  <c r="X308" i="3"/>
  <c r="W308" i="3"/>
  <c r="V308" i="3"/>
  <c r="Y307" i="3"/>
  <c r="X307" i="3"/>
  <c r="W307" i="3"/>
  <c r="V307" i="3"/>
  <c r="Y306" i="3"/>
  <c r="X306" i="3"/>
  <c r="W306" i="3"/>
  <c r="V306" i="3"/>
  <c r="Y305" i="3"/>
  <c r="X305" i="3"/>
  <c r="W305" i="3"/>
  <c r="V305" i="3"/>
  <c r="Y304" i="3"/>
  <c r="X304" i="3"/>
  <c r="W304" i="3"/>
  <c r="V304" i="3"/>
  <c r="Y303" i="3"/>
  <c r="X303" i="3"/>
  <c r="W303" i="3"/>
  <c r="V303" i="3"/>
  <c r="Y302" i="3"/>
  <c r="X302" i="3"/>
  <c r="W302" i="3"/>
  <c r="V302" i="3"/>
  <c r="Y301" i="3"/>
  <c r="X301" i="3"/>
  <c r="W301" i="3"/>
  <c r="V301" i="3"/>
  <c r="Y300" i="3"/>
  <c r="X300" i="3"/>
  <c r="W300" i="3"/>
  <c r="V300" i="3"/>
  <c r="Y296" i="3"/>
  <c r="X296" i="3"/>
  <c r="W296" i="3"/>
  <c r="V296" i="3"/>
  <c r="Y293" i="3"/>
  <c r="X293" i="3"/>
  <c r="W293" i="3"/>
  <c r="V293" i="3"/>
  <c r="Y292" i="3"/>
  <c r="X292" i="3"/>
  <c r="W292" i="3"/>
  <c r="V292" i="3"/>
  <c r="Y287" i="3"/>
  <c r="X287" i="3"/>
  <c r="W287" i="3"/>
  <c r="V287" i="3"/>
  <c r="Y286" i="3"/>
  <c r="X286" i="3"/>
  <c r="W286" i="3"/>
  <c r="V286" i="3"/>
  <c r="Y285" i="3"/>
  <c r="X285" i="3"/>
  <c r="W285" i="3"/>
  <c r="V285" i="3"/>
  <c r="Y284" i="3"/>
  <c r="X284" i="3"/>
  <c r="W284" i="3"/>
  <c r="V284" i="3"/>
  <c r="Y283" i="3"/>
  <c r="X283" i="3"/>
  <c r="W283" i="3"/>
  <c r="V283" i="3"/>
  <c r="Y280" i="3"/>
  <c r="X280" i="3"/>
  <c r="W280" i="3"/>
  <c r="V280" i="3"/>
  <c r="Y279" i="3"/>
  <c r="X279" i="3"/>
  <c r="W279" i="3"/>
  <c r="V279" i="3"/>
  <c r="Y278" i="3"/>
  <c r="X278" i="3"/>
  <c r="W278" i="3"/>
  <c r="V278" i="3"/>
  <c r="Y277" i="3"/>
  <c r="X277" i="3"/>
  <c r="W277" i="3"/>
  <c r="V277" i="3"/>
  <c r="Y276" i="3"/>
  <c r="X276" i="3"/>
  <c r="W276" i="3"/>
  <c r="V276" i="3"/>
  <c r="Y275" i="3"/>
  <c r="X275" i="3"/>
  <c r="W275" i="3"/>
  <c r="V275" i="3"/>
  <c r="Y274" i="3"/>
  <c r="X274" i="3"/>
  <c r="W274" i="3"/>
  <c r="V274" i="3"/>
  <c r="Y273" i="3"/>
  <c r="X273" i="3"/>
  <c r="W273" i="3"/>
  <c r="V273" i="3"/>
  <c r="Y272" i="3"/>
  <c r="X272" i="3"/>
  <c r="W272" i="3"/>
  <c r="V272" i="3"/>
  <c r="Y271" i="3"/>
  <c r="X271" i="3"/>
  <c r="W271" i="3"/>
  <c r="V271" i="3"/>
  <c r="Y270" i="3"/>
  <c r="X270" i="3"/>
  <c r="W270" i="3"/>
  <c r="V270" i="3"/>
  <c r="Y269" i="3"/>
  <c r="X269" i="3"/>
  <c r="W269" i="3"/>
  <c r="V269" i="3"/>
  <c r="Y266" i="3"/>
  <c r="X266" i="3"/>
  <c r="W266" i="3"/>
  <c r="V266" i="3"/>
  <c r="Y265" i="3"/>
  <c r="X265" i="3"/>
  <c r="W265" i="3"/>
  <c r="V265" i="3"/>
  <c r="Y264" i="3"/>
  <c r="X264" i="3"/>
  <c r="W264" i="3"/>
  <c r="V264" i="3"/>
  <c r="Y261" i="3"/>
  <c r="X261" i="3"/>
  <c r="W261" i="3"/>
  <c r="V261" i="3"/>
  <c r="Y258" i="3"/>
  <c r="X258" i="3"/>
  <c r="W258" i="3"/>
  <c r="V258" i="3"/>
  <c r="Y257" i="3"/>
  <c r="X257" i="3"/>
  <c r="W257" i="3"/>
  <c r="V257" i="3"/>
  <c r="Y256" i="3"/>
  <c r="X256" i="3"/>
  <c r="W256" i="3"/>
  <c r="V256" i="3"/>
  <c r="Y254" i="3"/>
  <c r="X254" i="3"/>
  <c r="W254" i="3"/>
  <c r="V254" i="3"/>
  <c r="Y253" i="3"/>
  <c r="X253" i="3"/>
  <c r="W253" i="3"/>
  <c r="V253" i="3"/>
  <c r="Y252" i="3"/>
  <c r="X252" i="3"/>
  <c r="W252" i="3"/>
  <c r="V252" i="3"/>
  <c r="Y251" i="3"/>
  <c r="X251" i="3"/>
  <c r="W251" i="3"/>
  <c r="V251" i="3"/>
  <c r="Y250" i="3"/>
  <c r="X250" i="3"/>
  <c r="W250" i="3"/>
  <c r="V250" i="3"/>
  <c r="Y249" i="3"/>
  <c r="X249" i="3"/>
  <c r="W249" i="3"/>
  <c r="V249" i="3"/>
  <c r="Y248" i="3"/>
  <c r="X248" i="3"/>
  <c r="W248" i="3"/>
  <c r="V248" i="3"/>
  <c r="Y247" i="3"/>
  <c r="X247" i="3"/>
  <c r="W247" i="3"/>
  <c r="V247" i="3"/>
  <c r="Y244" i="3"/>
  <c r="X244" i="3"/>
  <c r="W244" i="3"/>
  <c r="V244" i="3"/>
  <c r="Y242" i="3"/>
  <c r="X242" i="3"/>
  <c r="W242" i="3"/>
  <c r="V242" i="3"/>
  <c r="Y241" i="3"/>
  <c r="X241" i="3"/>
  <c r="W241" i="3"/>
  <c r="V241" i="3"/>
  <c r="Y240" i="3"/>
  <c r="X240" i="3"/>
  <c r="W240" i="3"/>
  <c r="V240" i="3"/>
  <c r="Y239" i="3"/>
  <c r="X239" i="3"/>
  <c r="W239" i="3"/>
  <c r="V239" i="3"/>
  <c r="Y238" i="3"/>
  <c r="X238" i="3"/>
  <c r="W238" i="3"/>
  <c r="V238" i="3"/>
  <c r="Y237" i="3"/>
  <c r="X237" i="3"/>
  <c r="W237" i="3"/>
  <c r="V237" i="3"/>
  <c r="Y233" i="3"/>
  <c r="X233" i="3"/>
  <c r="W233" i="3"/>
  <c r="V233" i="3"/>
  <c r="Y228" i="3"/>
  <c r="X228" i="3"/>
  <c r="W228" i="3"/>
  <c r="V228" i="3"/>
  <c r="Y227" i="3"/>
  <c r="X227" i="3"/>
  <c r="W227" i="3"/>
  <c r="V227" i="3"/>
  <c r="Y226" i="3"/>
  <c r="X226" i="3"/>
  <c r="W226" i="3"/>
  <c r="V226" i="3"/>
  <c r="Y225" i="3"/>
  <c r="X225" i="3"/>
  <c r="W225" i="3"/>
  <c r="V225" i="3"/>
  <c r="Y224" i="3"/>
  <c r="X224" i="3"/>
  <c r="W224" i="3"/>
  <c r="V224" i="3"/>
  <c r="Y223" i="3"/>
  <c r="X223" i="3"/>
  <c r="W223" i="3"/>
  <c r="V223" i="3"/>
  <c r="Y222" i="3"/>
  <c r="X222" i="3"/>
  <c r="W222" i="3"/>
  <c r="V222" i="3"/>
  <c r="Y221" i="3"/>
  <c r="X221" i="3"/>
  <c r="W221" i="3"/>
  <c r="V221" i="3"/>
  <c r="Y220" i="3"/>
  <c r="X220" i="3"/>
  <c r="W220" i="3"/>
  <c r="V220" i="3"/>
  <c r="Y219" i="3"/>
  <c r="X219" i="3"/>
  <c r="W219" i="3"/>
  <c r="V219" i="3"/>
  <c r="Y218" i="3"/>
  <c r="X218" i="3"/>
  <c r="W218" i="3"/>
  <c r="V218" i="3"/>
  <c r="Y215" i="3"/>
  <c r="X215" i="3"/>
  <c r="W215" i="3"/>
  <c r="V215" i="3"/>
  <c r="Y213" i="3"/>
  <c r="X213" i="3"/>
  <c r="W213" i="3"/>
  <c r="V213" i="3"/>
  <c r="Y211" i="3"/>
  <c r="X211" i="3"/>
  <c r="W211" i="3"/>
  <c r="V211" i="3"/>
  <c r="Y210" i="3"/>
  <c r="X210" i="3"/>
  <c r="W210" i="3"/>
  <c r="V210" i="3"/>
  <c r="Y209" i="3"/>
  <c r="X209" i="3"/>
  <c r="W209" i="3"/>
  <c r="V209" i="3"/>
  <c r="Y208" i="3"/>
  <c r="X208" i="3"/>
  <c r="W208" i="3"/>
  <c r="V208" i="3"/>
  <c r="Y207" i="3"/>
  <c r="X207" i="3"/>
  <c r="W207" i="3"/>
  <c r="V207" i="3"/>
  <c r="Y206" i="3"/>
  <c r="X206" i="3"/>
  <c r="W206" i="3"/>
  <c r="V206" i="3"/>
  <c r="Y205" i="3"/>
  <c r="X205" i="3"/>
  <c r="W205" i="3"/>
  <c r="V205" i="3"/>
  <c r="Y204" i="3"/>
  <c r="X204" i="3"/>
  <c r="W204" i="3"/>
  <c r="V204" i="3"/>
  <c r="Y203" i="3"/>
  <c r="X203" i="3"/>
  <c r="W203" i="3"/>
  <c r="V203" i="3"/>
  <c r="Y202" i="3"/>
  <c r="X202" i="3"/>
  <c r="W202" i="3"/>
  <c r="V202" i="3"/>
  <c r="Y201" i="3"/>
  <c r="X201" i="3"/>
  <c r="W201" i="3"/>
  <c r="V201" i="3"/>
  <c r="Y200" i="3"/>
  <c r="X200" i="3"/>
  <c r="W200" i="3"/>
  <c r="V200" i="3"/>
  <c r="Y199" i="3"/>
  <c r="X199" i="3"/>
  <c r="W199" i="3"/>
  <c r="V199" i="3"/>
  <c r="Y198" i="3"/>
  <c r="X198" i="3"/>
  <c r="W198" i="3"/>
  <c r="V198" i="3"/>
  <c r="Y197" i="3"/>
  <c r="X197" i="3"/>
  <c r="W197" i="3"/>
  <c r="V197" i="3"/>
  <c r="Y196" i="3"/>
  <c r="X196" i="3"/>
  <c r="W196" i="3"/>
  <c r="V196" i="3"/>
  <c r="Y195" i="3"/>
  <c r="X195" i="3"/>
  <c r="W195" i="3"/>
  <c r="V195" i="3"/>
  <c r="Y194" i="3"/>
  <c r="X194" i="3"/>
  <c r="W194" i="3"/>
  <c r="V194" i="3"/>
  <c r="Y193" i="3"/>
  <c r="X193" i="3"/>
  <c r="W193" i="3"/>
  <c r="V193" i="3"/>
  <c r="Y190" i="3"/>
  <c r="X190" i="3"/>
  <c r="W190" i="3"/>
  <c r="V190" i="3"/>
  <c r="Y189" i="3"/>
  <c r="X189" i="3"/>
  <c r="W189" i="3"/>
  <c r="V189" i="3"/>
  <c r="Y188" i="3"/>
  <c r="X188" i="3"/>
  <c r="W188" i="3"/>
  <c r="V188" i="3"/>
  <c r="Y187" i="3"/>
  <c r="X187" i="3"/>
  <c r="W187" i="3"/>
  <c r="V187" i="3"/>
  <c r="Y184" i="3"/>
  <c r="X184" i="3"/>
  <c r="W184" i="3"/>
  <c r="V184" i="3"/>
  <c r="Y183" i="3"/>
  <c r="X183" i="3"/>
  <c r="W183" i="3"/>
  <c r="V183" i="3"/>
  <c r="Y182" i="3"/>
  <c r="X182" i="3"/>
  <c r="W182" i="3"/>
  <c r="V182" i="3"/>
  <c r="Y181" i="3"/>
  <c r="X181" i="3"/>
  <c r="W181" i="3"/>
  <c r="V181" i="3"/>
  <c r="Y180" i="3"/>
  <c r="X180" i="3"/>
  <c r="W180" i="3"/>
  <c r="V180" i="3"/>
  <c r="Y177" i="3"/>
  <c r="X177" i="3"/>
  <c r="W177" i="3"/>
  <c r="V177" i="3"/>
  <c r="Y176" i="3"/>
  <c r="X176" i="3"/>
  <c r="W176" i="3"/>
  <c r="V176" i="3"/>
  <c r="Y175" i="3"/>
  <c r="X175" i="3"/>
  <c r="W175" i="3"/>
  <c r="V175" i="3"/>
  <c r="Y173" i="3"/>
  <c r="X173" i="3"/>
  <c r="W173" i="3"/>
  <c r="V173" i="3"/>
  <c r="Y172" i="3"/>
  <c r="X172" i="3"/>
  <c r="W172" i="3"/>
  <c r="V172" i="3"/>
  <c r="Y171" i="3"/>
  <c r="X171" i="3"/>
  <c r="W171" i="3"/>
  <c r="V171" i="3"/>
  <c r="Y168" i="3"/>
  <c r="X168" i="3"/>
  <c r="W168" i="3"/>
  <c r="V168" i="3"/>
  <c r="Y167" i="3"/>
  <c r="X167" i="3"/>
  <c r="W167" i="3"/>
  <c r="V167" i="3"/>
  <c r="Y165" i="3"/>
  <c r="X165" i="3"/>
  <c r="W165" i="3"/>
  <c r="V165" i="3"/>
  <c r="Y164" i="3"/>
  <c r="X164" i="3"/>
  <c r="W164" i="3"/>
  <c r="V164" i="3"/>
  <c r="Y163" i="3"/>
  <c r="X163" i="3"/>
  <c r="W163" i="3"/>
  <c r="V163" i="3"/>
  <c r="Y162" i="3"/>
  <c r="X162" i="3"/>
  <c r="W162" i="3"/>
  <c r="V162" i="3"/>
  <c r="Y161" i="3"/>
  <c r="X161" i="3"/>
  <c r="W161" i="3"/>
  <c r="V161" i="3"/>
  <c r="Y160" i="3"/>
  <c r="X160" i="3"/>
  <c r="W160" i="3"/>
  <c r="V160" i="3"/>
  <c r="Y159" i="3"/>
  <c r="X159" i="3"/>
  <c r="W159" i="3"/>
  <c r="V159" i="3"/>
  <c r="Y158" i="3"/>
  <c r="X158" i="3"/>
  <c r="W158" i="3"/>
  <c r="V158" i="3"/>
  <c r="Y157" i="3"/>
  <c r="X157" i="3"/>
  <c r="W157" i="3"/>
  <c r="V157" i="3"/>
  <c r="Y156" i="3"/>
  <c r="X156" i="3"/>
  <c r="W156" i="3"/>
  <c r="V156" i="3"/>
  <c r="Y155" i="3"/>
  <c r="X155" i="3"/>
  <c r="W155" i="3"/>
  <c r="V155" i="3"/>
  <c r="Y154" i="3"/>
  <c r="X154" i="3"/>
  <c r="W154" i="3"/>
  <c r="V154" i="3"/>
  <c r="Y153" i="3"/>
  <c r="X153" i="3"/>
  <c r="W153" i="3"/>
  <c r="V153" i="3"/>
  <c r="Y152" i="3"/>
  <c r="X152" i="3"/>
  <c r="W152" i="3"/>
  <c r="V152" i="3"/>
  <c r="Y151" i="3"/>
  <c r="X151" i="3"/>
  <c r="W151" i="3"/>
  <c r="V151" i="3"/>
  <c r="Y150" i="3"/>
  <c r="X150" i="3"/>
  <c r="W150" i="3"/>
  <c r="V150" i="3"/>
  <c r="Y146" i="3"/>
  <c r="X146" i="3"/>
  <c r="W146" i="3"/>
  <c r="V146" i="3"/>
  <c r="Y143" i="3"/>
  <c r="X143" i="3"/>
  <c r="W143" i="3"/>
  <c r="V143" i="3"/>
  <c r="Y142" i="3"/>
  <c r="X142" i="3"/>
  <c r="W142" i="3"/>
  <c r="V142" i="3"/>
  <c r="Y140" i="3"/>
  <c r="X140" i="3"/>
  <c r="W140" i="3"/>
  <c r="V140" i="3"/>
  <c r="Y136" i="3"/>
  <c r="X136" i="3"/>
  <c r="W136" i="3"/>
  <c r="V136" i="3"/>
  <c r="Y135" i="3"/>
  <c r="X135" i="3"/>
  <c r="W135" i="3"/>
  <c r="V135" i="3"/>
  <c r="Y132" i="3"/>
  <c r="X132" i="3"/>
  <c r="W132" i="3"/>
  <c r="V132" i="3"/>
  <c r="Y131" i="3"/>
  <c r="X131" i="3"/>
  <c r="W131" i="3"/>
  <c r="V131" i="3"/>
  <c r="Y128" i="3"/>
  <c r="X128" i="3"/>
  <c r="W128" i="3"/>
  <c r="V128" i="3"/>
  <c r="Y123" i="3"/>
  <c r="X123" i="3"/>
  <c r="W123" i="3"/>
  <c r="V123" i="3"/>
  <c r="Y122" i="3"/>
  <c r="X122" i="3"/>
  <c r="W122" i="3"/>
  <c r="V122" i="3"/>
  <c r="Y121" i="3"/>
  <c r="X121" i="3"/>
  <c r="W121" i="3"/>
  <c r="V121" i="3"/>
  <c r="Y118" i="3"/>
  <c r="X118" i="3"/>
  <c r="W118" i="3"/>
  <c r="V118" i="3"/>
  <c r="Y117" i="3"/>
  <c r="X117" i="3"/>
  <c r="W117" i="3"/>
  <c r="V117" i="3"/>
  <c r="Y116" i="3"/>
  <c r="X116" i="3"/>
  <c r="W116" i="3"/>
  <c r="V116" i="3"/>
  <c r="Y115" i="3"/>
  <c r="X115" i="3"/>
  <c r="W115" i="3"/>
  <c r="V115" i="3"/>
  <c r="Y114" i="3"/>
  <c r="X114" i="3"/>
  <c r="W114" i="3"/>
  <c r="V114" i="3"/>
  <c r="Y113" i="3"/>
  <c r="X113" i="3"/>
  <c r="W113" i="3"/>
  <c r="V113" i="3"/>
  <c r="Y112" i="3"/>
  <c r="X112" i="3"/>
  <c r="W112" i="3"/>
  <c r="V112" i="3"/>
  <c r="Y111" i="3"/>
  <c r="X111" i="3"/>
  <c r="W111" i="3"/>
  <c r="V111" i="3"/>
  <c r="Y110" i="3"/>
  <c r="X110" i="3"/>
  <c r="W110" i="3"/>
  <c r="V110" i="3"/>
  <c r="Y107" i="3"/>
  <c r="X107" i="3"/>
  <c r="W107" i="3"/>
  <c r="V107" i="3"/>
  <c r="Y106" i="3"/>
  <c r="X106" i="3"/>
  <c r="W106" i="3"/>
  <c r="V106" i="3"/>
  <c r="Y105" i="3"/>
  <c r="X105" i="3"/>
  <c r="W105" i="3"/>
  <c r="V105" i="3"/>
  <c r="Y104" i="3"/>
  <c r="X104" i="3"/>
  <c r="W104" i="3"/>
  <c r="V104" i="3"/>
  <c r="Y101" i="3"/>
  <c r="X101" i="3"/>
  <c r="W101" i="3"/>
  <c r="V101" i="3"/>
  <c r="Y97" i="3"/>
  <c r="X97" i="3"/>
  <c r="W97" i="3"/>
  <c r="V97" i="3"/>
  <c r="Y96" i="3"/>
  <c r="X96" i="3"/>
  <c r="W96" i="3"/>
  <c r="V96" i="3"/>
  <c r="Y95" i="3"/>
  <c r="X95" i="3"/>
  <c r="W95" i="3"/>
  <c r="V95" i="3"/>
  <c r="Y94" i="3"/>
  <c r="X94" i="3"/>
  <c r="W94" i="3"/>
  <c r="V94" i="3"/>
  <c r="Y93" i="3"/>
  <c r="X93" i="3"/>
  <c r="W93" i="3"/>
  <c r="V93" i="3"/>
  <c r="Y92" i="3"/>
  <c r="X92" i="3"/>
  <c r="W92" i="3"/>
  <c r="V92" i="3"/>
  <c r="Y91" i="3"/>
  <c r="X91" i="3"/>
  <c r="W91" i="3"/>
  <c r="V91" i="3"/>
  <c r="Y90" i="3"/>
  <c r="X90" i="3"/>
  <c r="W90" i="3"/>
  <c r="V90" i="3"/>
  <c r="Y86" i="3"/>
  <c r="X86" i="3"/>
  <c r="W86" i="3"/>
  <c r="V86" i="3"/>
  <c r="Y85" i="3"/>
  <c r="X85" i="3"/>
  <c r="W85" i="3"/>
  <c r="V85" i="3"/>
  <c r="Y84" i="3"/>
  <c r="X84" i="3"/>
  <c r="W84" i="3"/>
  <c r="V84" i="3"/>
  <c r="Y83" i="3"/>
  <c r="X83" i="3"/>
  <c r="W83" i="3"/>
  <c r="V83" i="3"/>
  <c r="Y82" i="3"/>
  <c r="X82" i="3"/>
  <c r="W82" i="3"/>
  <c r="V82" i="3"/>
  <c r="Y79" i="3"/>
  <c r="X79" i="3"/>
  <c r="W79" i="3"/>
  <c r="V79" i="3"/>
  <c r="Y78" i="3"/>
  <c r="X78" i="3"/>
  <c r="W78" i="3"/>
  <c r="V78" i="3"/>
  <c r="Y77" i="3"/>
  <c r="X77" i="3"/>
  <c r="W77" i="3"/>
  <c r="V77" i="3"/>
  <c r="Y76" i="3"/>
  <c r="X76" i="3"/>
  <c r="W76" i="3"/>
  <c r="V76" i="3"/>
  <c r="Y69" i="3"/>
  <c r="X69" i="3"/>
  <c r="W69" i="3"/>
  <c r="V69" i="3"/>
  <c r="Y68" i="3"/>
  <c r="X68" i="3"/>
  <c r="W68" i="3"/>
  <c r="V68" i="3"/>
  <c r="Y67" i="3"/>
  <c r="X67" i="3"/>
  <c r="W67" i="3"/>
  <c r="V67" i="3"/>
  <c r="Y66" i="3"/>
  <c r="X66" i="3"/>
  <c r="W66" i="3"/>
  <c r="V66" i="3"/>
  <c r="Y65" i="3"/>
  <c r="X65" i="3"/>
  <c r="W65" i="3"/>
  <c r="V65" i="3"/>
  <c r="Y64" i="3"/>
  <c r="X64" i="3"/>
  <c r="W64" i="3"/>
  <c r="V64" i="3"/>
  <c r="Y63" i="3"/>
  <c r="X63" i="3"/>
  <c r="W63" i="3"/>
  <c r="V63" i="3"/>
  <c r="Y62" i="3"/>
  <c r="X62" i="3"/>
  <c r="W62" i="3"/>
  <c r="V62" i="3"/>
  <c r="Y61" i="3"/>
  <c r="X61" i="3"/>
  <c r="W61" i="3"/>
  <c r="V61" i="3"/>
  <c r="Y60" i="3"/>
  <c r="X60" i="3"/>
  <c r="W60" i="3"/>
  <c r="V60" i="3"/>
  <c r="Y59" i="3"/>
  <c r="X59" i="3"/>
  <c r="W59" i="3"/>
  <c r="V59" i="3"/>
  <c r="Y58" i="3"/>
  <c r="X58" i="3"/>
  <c r="W58" i="3"/>
  <c r="V58" i="3"/>
  <c r="Y57" i="3"/>
  <c r="X57" i="3"/>
  <c r="W57" i="3"/>
  <c r="V57" i="3"/>
  <c r="Y56" i="3"/>
  <c r="X56" i="3"/>
  <c r="W56" i="3"/>
  <c r="V56" i="3"/>
  <c r="Y55" i="3"/>
  <c r="X55" i="3"/>
  <c r="W55" i="3"/>
  <c r="V55" i="3"/>
  <c r="Y54" i="3"/>
  <c r="X54" i="3"/>
  <c r="W54" i="3"/>
  <c r="V54" i="3"/>
  <c r="Y53" i="3"/>
  <c r="X53" i="3"/>
  <c r="W53" i="3"/>
  <c r="V53" i="3"/>
  <c r="Y52" i="3"/>
  <c r="X52" i="3"/>
  <c r="W52" i="3"/>
  <c r="V52" i="3"/>
  <c r="Y51" i="3"/>
  <c r="X51" i="3"/>
  <c r="W51" i="3"/>
  <c r="V51" i="3"/>
  <c r="Y50" i="3"/>
  <c r="X50" i="3"/>
  <c r="W50" i="3"/>
  <c r="V50" i="3"/>
  <c r="Y49" i="3"/>
  <c r="X49" i="3"/>
  <c r="W49" i="3"/>
  <c r="V49" i="3"/>
  <c r="Y48" i="3"/>
  <c r="X48" i="3"/>
  <c r="W48" i="3"/>
  <c r="V48" i="3"/>
  <c r="Y47" i="3"/>
  <c r="X47" i="3"/>
  <c r="W47" i="3"/>
  <c r="V47" i="3"/>
  <c r="Y42" i="3"/>
  <c r="X42" i="3"/>
  <c r="W42" i="3"/>
  <c r="V42" i="3"/>
  <c r="Y41" i="3"/>
  <c r="X41" i="3"/>
  <c r="W41" i="3"/>
  <c r="V41" i="3"/>
  <c r="Y40" i="3"/>
  <c r="X40" i="3"/>
  <c r="W40" i="3"/>
  <c r="V40" i="3"/>
  <c r="Y34" i="3"/>
  <c r="X34" i="3"/>
  <c r="W34" i="3"/>
  <c r="V34" i="3"/>
  <c r="Y33" i="3"/>
  <c r="X33" i="3"/>
  <c r="W33" i="3"/>
  <c r="V33" i="3"/>
  <c r="Y32" i="3"/>
  <c r="X32" i="3"/>
  <c r="W32" i="3"/>
  <c r="V32" i="3"/>
  <c r="Y31" i="3"/>
  <c r="X31" i="3"/>
  <c r="W31" i="3"/>
  <c r="V31" i="3"/>
  <c r="AA30" i="3"/>
  <c r="Z30" i="3"/>
  <c r="Y30" i="3"/>
  <c r="X30" i="3"/>
  <c r="W30" i="3"/>
  <c r="V30" i="3"/>
  <c r="Y27" i="3"/>
  <c r="X27" i="3"/>
  <c r="W27" i="3"/>
  <c r="V27" i="3"/>
  <c r="Y25" i="3"/>
  <c r="X25" i="3"/>
  <c r="W25" i="3"/>
  <c r="V25" i="3"/>
  <c r="Y20" i="3"/>
  <c r="X20" i="3"/>
  <c r="W20" i="3"/>
  <c r="V20" i="3"/>
  <c r="P1069" i="3"/>
  <c r="O1069" i="3"/>
  <c r="N1069" i="3"/>
  <c r="P1068" i="3"/>
  <c r="O1068" i="3"/>
  <c r="N1068" i="3"/>
  <c r="P1067" i="3"/>
  <c r="O1067" i="3"/>
  <c r="N1067" i="3"/>
  <c r="P1066" i="3"/>
  <c r="O1066" i="3"/>
  <c r="N1066" i="3"/>
  <c r="P1065" i="3"/>
  <c r="O1065" i="3"/>
  <c r="N1065" i="3"/>
  <c r="P1063" i="3"/>
  <c r="O1063" i="3"/>
  <c r="N1063" i="3"/>
  <c r="P1062" i="3"/>
  <c r="O1062" i="3"/>
  <c r="N1062" i="3"/>
  <c r="P1061" i="3"/>
  <c r="O1061" i="3"/>
  <c r="N1061" i="3"/>
  <c r="P1060" i="3"/>
  <c r="O1060" i="3"/>
  <c r="N1060" i="3"/>
  <c r="P1059" i="3"/>
  <c r="O1059" i="3"/>
  <c r="N1059" i="3"/>
  <c r="P1056" i="3"/>
  <c r="O1056" i="3"/>
  <c r="N1056" i="3"/>
  <c r="P1055" i="3"/>
  <c r="O1055" i="3"/>
  <c r="N1055" i="3"/>
  <c r="P1054" i="3"/>
  <c r="O1054" i="3"/>
  <c r="N1054" i="3"/>
  <c r="P1050" i="3"/>
  <c r="O1050" i="3"/>
  <c r="N1050" i="3"/>
  <c r="P1047" i="3"/>
  <c r="O1047" i="3"/>
  <c r="N1047" i="3"/>
  <c r="P1044" i="3"/>
  <c r="O1044" i="3"/>
  <c r="N1044" i="3"/>
  <c r="P1040" i="3"/>
  <c r="O1040" i="3"/>
  <c r="N1040" i="3"/>
  <c r="P1035" i="3"/>
  <c r="O1035" i="3"/>
  <c r="N1035" i="3"/>
  <c r="P1033" i="3"/>
  <c r="O1033" i="3"/>
  <c r="N1033" i="3"/>
  <c r="P1031" i="3"/>
  <c r="O1031" i="3"/>
  <c r="N1031" i="3"/>
  <c r="P1028" i="3"/>
  <c r="O1028" i="3"/>
  <c r="N1028" i="3"/>
  <c r="P1026" i="3"/>
  <c r="O1026" i="3"/>
  <c r="N1026" i="3"/>
  <c r="P1025" i="3"/>
  <c r="O1025" i="3"/>
  <c r="N1025" i="3"/>
  <c r="P1024" i="3"/>
  <c r="O1024" i="3"/>
  <c r="N1024" i="3"/>
  <c r="P1023" i="3"/>
  <c r="O1023" i="3"/>
  <c r="N1023" i="3"/>
  <c r="P1022" i="3"/>
  <c r="O1022" i="3"/>
  <c r="N1022" i="3"/>
  <c r="P1021" i="3"/>
  <c r="O1021" i="3"/>
  <c r="N1021" i="3"/>
  <c r="P1017" i="3"/>
  <c r="O1017" i="3"/>
  <c r="N1017" i="3"/>
  <c r="P1015" i="3"/>
  <c r="O1015" i="3"/>
  <c r="N1015" i="3"/>
  <c r="P1014" i="3"/>
  <c r="O1014" i="3"/>
  <c r="N1014" i="3"/>
  <c r="P1009" i="3"/>
  <c r="O1009" i="3"/>
  <c r="N1009" i="3"/>
  <c r="P1006" i="3"/>
  <c r="O1006" i="3"/>
  <c r="N1006" i="3"/>
  <c r="P1005" i="3"/>
  <c r="O1005" i="3"/>
  <c r="N1005" i="3"/>
  <c r="P1004" i="3"/>
  <c r="O1004" i="3"/>
  <c r="N1004" i="3"/>
  <c r="P1003" i="3"/>
  <c r="O1003" i="3"/>
  <c r="N1003" i="3"/>
  <c r="P1002" i="3"/>
  <c r="O1002" i="3"/>
  <c r="N1002" i="3"/>
  <c r="P1001" i="3"/>
  <c r="O1001" i="3"/>
  <c r="N1001" i="3"/>
  <c r="P997" i="3"/>
  <c r="O997" i="3"/>
  <c r="N997" i="3"/>
  <c r="P994" i="3"/>
  <c r="O994" i="3"/>
  <c r="N994" i="3"/>
  <c r="P993" i="3"/>
  <c r="O993" i="3"/>
  <c r="N993" i="3"/>
  <c r="P990" i="3"/>
  <c r="O990" i="3"/>
  <c r="N990" i="3"/>
  <c r="P988" i="3"/>
  <c r="O988" i="3"/>
  <c r="N988" i="3"/>
  <c r="P983" i="3"/>
  <c r="O983" i="3"/>
  <c r="N983" i="3"/>
  <c r="P982" i="3"/>
  <c r="O982" i="3"/>
  <c r="N982" i="3"/>
  <c r="P980" i="3"/>
  <c r="O980" i="3"/>
  <c r="N980" i="3"/>
  <c r="P979" i="3"/>
  <c r="O979" i="3"/>
  <c r="N979" i="3"/>
  <c r="P978" i="3"/>
  <c r="O978" i="3"/>
  <c r="N978" i="3"/>
  <c r="P975" i="3"/>
  <c r="O975" i="3"/>
  <c r="N975" i="3"/>
  <c r="P972" i="3"/>
  <c r="O972" i="3"/>
  <c r="N972" i="3"/>
  <c r="P971" i="3"/>
  <c r="O971" i="3"/>
  <c r="N971" i="3"/>
  <c r="P969" i="3"/>
  <c r="O969" i="3"/>
  <c r="N969" i="3"/>
  <c r="P966" i="3"/>
  <c r="O966" i="3"/>
  <c r="N966" i="3"/>
  <c r="P964" i="3"/>
  <c r="O964" i="3"/>
  <c r="N964" i="3"/>
  <c r="P963" i="3"/>
  <c r="O963" i="3"/>
  <c r="N963" i="3"/>
  <c r="P962" i="3"/>
  <c r="O962" i="3"/>
  <c r="N962" i="3"/>
  <c r="P961" i="3"/>
  <c r="O961" i="3"/>
  <c r="N961" i="3"/>
  <c r="P960" i="3"/>
  <c r="O960" i="3"/>
  <c r="N960" i="3"/>
  <c r="P959" i="3"/>
  <c r="O959" i="3"/>
  <c r="N959" i="3"/>
  <c r="P958" i="3"/>
  <c r="O958" i="3"/>
  <c r="N958" i="3"/>
  <c r="P957" i="3"/>
  <c r="O957" i="3"/>
  <c r="N957" i="3"/>
  <c r="P956" i="3"/>
  <c r="O956" i="3"/>
  <c r="N956" i="3"/>
  <c r="P955" i="3"/>
  <c r="O955" i="3"/>
  <c r="N955" i="3"/>
  <c r="P954" i="3"/>
  <c r="O954" i="3"/>
  <c r="N954" i="3"/>
  <c r="P953" i="3"/>
  <c r="O953" i="3"/>
  <c r="N953" i="3"/>
  <c r="P952" i="3"/>
  <c r="O952" i="3"/>
  <c r="N952" i="3"/>
  <c r="P951" i="3"/>
  <c r="O951" i="3"/>
  <c r="N951" i="3"/>
  <c r="P950" i="3"/>
  <c r="O950" i="3"/>
  <c r="N950" i="3"/>
  <c r="P946" i="3"/>
  <c r="O946" i="3"/>
  <c r="N946" i="3"/>
  <c r="P943" i="3"/>
  <c r="O943" i="3"/>
  <c r="N943" i="3"/>
  <c r="P940" i="3"/>
  <c r="O940" i="3"/>
  <c r="N940" i="3"/>
  <c r="P938" i="3"/>
  <c r="O938" i="3"/>
  <c r="N938" i="3"/>
  <c r="P937" i="3"/>
  <c r="O937" i="3"/>
  <c r="N937" i="3"/>
  <c r="P933" i="3"/>
  <c r="O933" i="3"/>
  <c r="N933" i="3"/>
  <c r="P930" i="3"/>
  <c r="O930" i="3"/>
  <c r="N930" i="3"/>
  <c r="P928" i="3"/>
  <c r="O928" i="3"/>
  <c r="N928" i="3"/>
  <c r="P921" i="3"/>
  <c r="O921" i="3"/>
  <c r="N921" i="3"/>
  <c r="P920" i="3"/>
  <c r="O920" i="3"/>
  <c r="N920" i="3"/>
  <c r="P918" i="3"/>
  <c r="O918" i="3"/>
  <c r="N918" i="3"/>
  <c r="P917" i="3"/>
  <c r="O917" i="3"/>
  <c r="N917" i="3"/>
  <c r="P916" i="3"/>
  <c r="O916" i="3"/>
  <c r="N916" i="3"/>
  <c r="P915" i="3"/>
  <c r="O915" i="3"/>
  <c r="N915" i="3"/>
  <c r="P914" i="3"/>
  <c r="O914" i="3"/>
  <c r="N914" i="3"/>
  <c r="P913" i="3"/>
  <c r="O913" i="3"/>
  <c r="N913" i="3"/>
  <c r="P912" i="3"/>
  <c r="O912" i="3"/>
  <c r="N912" i="3"/>
  <c r="P911" i="3"/>
  <c r="O911" i="3"/>
  <c r="N911" i="3"/>
  <c r="P909" i="3"/>
  <c r="O909" i="3"/>
  <c r="N909" i="3"/>
  <c r="P906" i="3"/>
  <c r="O906" i="3"/>
  <c r="N906" i="3"/>
  <c r="P903" i="3"/>
  <c r="O903" i="3"/>
  <c r="N903" i="3"/>
  <c r="P902" i="3"/>
  <c r="O902" i="3"/>
  <c r="N902" i="3"/>
  <c r="P901" i="3"/>
  <c r="O901" i="3"/>
  <c r="N901" i="3"/>
  <c r="P899" i="3"/>
  <c r="O899" i="3"/>
  <c r="N899" i="3"/>
  <c r="P898" i="3"/>
  <c r="O898" i="3"/>
  <c r="N898" i="3"/>
  <c r="P897" i="3"/>
  <c r="O897" i="3"/>
  <c r="N897" i="3"/>
  <c r="P896" i="3"/>
  <c r="O896" i="3"/>
  <c r="N896" i="3"/>
  <c r="P895" i="3"/>
  <c r="O895" i="3"/>
  <c r="N895" i="3"/>
  <c r="P894" i="3"/>
  <c r="O894" i="3"/>
  <c r="N894" i="3"/>
  <c r="P893" i="3"/>
  <c r="O893" i="3"/>
  <c r="N893" i="3"/>
  <c r="P892" i="3"/>
  <c r="O892" i="3"/>
  <c r="N892" i="3"/>
  <c r="P891" i="3"/>
  <c r="O891" i="3"/>
  <c r="N891" i="3"/>
  <c r="P890" i="3"/>
  <c r="O890" i="3"/>
  <c r="N890" i="3"/>
  <c r="P889" i="3"/>
  <c r="O889" i="3"/>
  <c r="N889" i="3"/>
  <c r="P888" i="3"/>
  <c r="O888" i="3"/>
  <c r="N888" i="3"/>
  <c r="P887" i="3"/>
  <c r="O887" i="3"/>
  <c r="N887" i="3"/>
  <c r="P884" i="3"/>
  <c r="O884" i="3"/>
  <c r="N884" i="3"/>
  <c r="P882" i="3"/>
  <c r="O882" i="3"/>
  <c r="N882" i="3"/>
  <c r="P879" i="3"/>
  <c r="O879" i="3"/>
  <c r="N879" i="3"/>
  <c r="P877" i="3"/>
  <c r="O877" i="3"/>
  <c r="N877" i="3"/>
  <c r="P876" i="3"/>
  <c r="O876" i="3"/>
  <c r="N876" i="3"/>
  <c r="P875" i="3"/>
  <c r="O875" i="3"/>
  <c r="N875" i="3"/>
  <c r="P874" i="3"/>
  <c r="O874" i="3"/>
  <c r="N874" i="3"/>
  <c r="P873" i="3"/>
  <c r="O873" i="3"/>
  <c r="N873" i="3"/>
  <c r="P872" i="3"/>
  <c r="O872" i="3"/>
  <c r="N872" i="3"/>
  <c r="P871" i="3"/>
  <c r="O871" i="3"/>
  <c r="N871" i="3"/>
  <c r="P867" i="3"/>
  <c r="O867" i="3"/>
  <c r="N867" i="3"/>
  <c r="P864" i="3"/>
  <c r="O864" i="3"/>
  <c r="N864" i="3"/>
  <c r="P862" i="3"/>
  <c r="O862" i="3"/>
  <c r="N862" i="3"/>
  <c r="P858" i="3"/>
  <c r="O858" i="3"/>
  <c r="N858" i="3"/>
  <c r="P853" i="3"/>
  <c r="O853" i="3"/>
  <c r="N853" i="3"/>
  <c r="P852" i="3"/>
  <c r="O852" i="3"/>
  <c r="N852" i="3"/>
  <c r="P851" i="3"/>
  <c r="O851" i="3"/>
  <c r="N851" i="3"/>
  <c r="P849" i="3"/>
  <c r="O849" i="3"/>
  <c r="N849" i="3"/>
  <c r="P848" i="3"/>
  <c r="O848" i="3"/>
  <c r="N848" i="3"/>
  <c r="P846" i="3"/>
  <c r="O846" i="3"/>
  <c r="N846" i="3"/>
  <c r="P845" i="3"/>
  <c r="O845" i="3"/>
  <c r="N845" i="3"/>
  <c r="P844" i="3"/>
  <c r="O844" i="3"/>
  <c r="N844" i="3"/>
  <c r="P843" i="3"/>
  <c r="O843" i="3"/>
  <c r="N843" i="3"/>
  <c r="P842" i="3"/>
  <c r="O842" i="3"/>
  <c r="N842" i="3"/>
  <c r="P841" i="3"/>
  <c r="O841" i="3"/>
  <c r="N841" i="3"/>
  <c r="P840" i="3"/>
  <c r="O840" i="3"/>
  <c r="N840" i="3"/>
  <c r="P839" i="3"/>
  <c r="O839" i="3"/>
  <c r="N839" i="3"/>
  <c r="P838" i="3"/>
  <c r="O838" i="3"/>
  <c r="N838" i="3"/>
  <c r="P837" i="3"/>
  <c r="O837" i="3"/>
  <c r="N837" i="3"/>
  <c r="P836" i="3"/>
  <c r="O836" i="3"/>
  <c r="N836" i="3"/>
  <c r="P834" i="3"/>
  <c r="O834" i="3"/>
  <c r="N834" i="3"/>
  <c r="P833" i="3"/>
  <c r="O833" i="3"/>
  <c r="N833" i="3"/>
  <c r="P831" i="3"/>
  <c r="O831" i="3"/>
  <c r="N831" i="3"/>
  <c r="P828" i="3"/>
  <c r="O828" i="3"/>
  <c r="N828" i="3"/>
  <c r="P827" i="3"/>
  <c r="O827" i="3"/>
  <c r="N827" i="3"/>
  <c r="P826" i="3"/>
  <c r="O826" i="3"/>
  <c r="N826" i="3"/>
  <c r="P825" i="3"/>
  <c r="O825" i="3"/>
  <c r="N825" i="3"/>
  <c r="P824" i="3"/>
  <c r="O824" i="3"/>
  <c r="N824" i="3"/>
  <c r="P823" i="3"/>
  <c r="O823" i="3"/>
  <c r="N823" i="3"/>
  <c r="P822" i="3"/>
  <c r="O822" i="3"/>
  <c r="N822" i="3"/>
  <c r="P821" i="3"/>
  <c r="O821" i="3"/>
  <c r="N821" i="3"/>
  <c r="P818" i="3"/>
  <c r="O818" i="3"/>
  <c r="N818" i="3"/>
  <c r="P816" i="3"/>
  <c r="O816" i="3"/>
  <c r="N816" i="3"/>
  <c r="P814" i="3"/>
  <c r="O814" i="3"/>
  <c r="N814" i="3"/>
  <c r="P811" i="3"/>
  <c r="O811" i="3"/>
  <c r="N811" i="3"/>
  <c r="P810" i="3"/>
  <c r="O810" i="3"/>
  <c r="N810" i="3"/>
  <c r="P809" i="3"/>
  <c r="O809" i="3"/>
  <c r="N809" i="3"/>
  <c r="P808" i="3"/>
  <c r="O808" i="3"/>
  <c r="N808" i="3"/>
  <c r="P806" i="3"/>
  <c r="O806" i="3"/>
  <c r="N806" i="3"/>
  <c r="P805" i="3"/>
  <c r="O805" i="3"/>
  <c r="N805" i="3"/>
  <c r="P804" i="3"/>
  <c r="O804" i="3"/>
  <c r="N804" i="3"/>
  <c r="P803" i="3"/>
  <c r="O803" i="3"/>
  <c r="N803" i="3"/>
  <c r="P802" i="3"/>
  <c r="O802" i="3"/>
  <c r="N802" i="3"/>
  <c r="P801" i="3"/>
  <c r="O801" i="3"/>
  <c r="N801" i="3"/>
  <c r="P800" i="3"/>
  <c r="O800" i="3"/>
  <c r="N800" i="3"/>
  <c r="P799" i="3"/>
  <c r="O799" i="3"/>
  <c r="N799" i="3"/>
  <c r="P798" i="3"/>
  <c r="O798" i="3"/>
  <c r="N798" i="3"/>
  <c r="P797" i="3"/>
  <c r="O797" i="3"/>
  <c r="N797" i="3"/>
  <c r="P796" i="3"/>
  <c r="O796" i="3"/>
  <c r="N796" i="3"/>
  <c r="P795" i="3"/>
  <c r="O795" i="3"/>
  <c r="N795" i="3"/>
  <c r="P794" i="3"/>
  <c r="O794" i="3"/>
  <c r="N794" i="3"/>
  <c r="P793" i="3"/>
  <c r="O793" i="3"/>
  <c r="N793" i="3"/>
  <c r="P792" i="3"/>
  <c r="O792" i="3"/>
  <c r="N792" i="3"/>
  <c r="P791" i="3"/>
  <c r="O791" i="3"/>
  <c r="N791" i="3"/>
  <c r="P790" i="3"/>
  <c r="O790" i="3"/>
  <c r="N790" i="3"/>
  <c r="P789" i="3"/>
  <c r="O789" i="3"/>
  <c r="N789" i="3"/>
  <c r="P786" i="3"/>
  <c r="O786" i="3"/>
  <c r="N786" i="3"/>
  <c r="P785" i="3"/>
  <c r="O785" i="3"/>
  <c r="N785" i="3"/>
  <c r="P784" i="3"/>
  <c r="O784" i="3"/>
  <c r="N784" i="3"/>
  <c r="P781" i="3"/>
  <c r="O781" i="3"/>
  <c r="N781" i="3"/>
  <c r="P780" i="3"/>
  <c r="O780" i="3"/>
  <c r="N780" i="3"/>
  <c r="P779" i="3"/>
  <c r="O779" i="3"/>
  <c r="N779" i="3"/>
  <c r="P778" i="3"/>
  <c r="O778" i="3"/>
  <c r="N778" i="3"/>
  <c r="P777" i="3"/>
  <c r="O777" i="3"/>
  <c r="N777" i="3"/>
  <c r="P776" i="3"/>
  <c r="O776" i="3"/>
  <c r="N776" i="3"/>
  <c r="P775" i="3"/>
  <c r="O775" i="3"/>
  <c r="N775" i="3"/>
  <c r="P773" i="3"/>
  <c r="O773" i="3"/>
  <c r="N773" i="3"/>
  <c r="P772" i="3"/>
  <c r="O772" i="3"/>
  <c r="N772" i="3"/>
  <c r="P771" i="3"/>
  <c r="O771" i="3"/>
  <c r="N771" i="3"/>
  <c r="P770" i="3"/>
  <c r="O770" i="3"/>
  <c r="N770" i="3"/>
  <c r="P769" i="3"/>
  <c r="O769" i="3"/>
  <c r="N769" i="3"/>
  <c r="P768" i="3"/>
  <c r="O768" i="3"/>
  <c r="N768" i="3"/>
  <c r="P767" i="3"/>
  <c r="O767" i="3"/>
  <c r="N767" i="3"/>
  <c r="P766" i="3"/>
  <c r="O766" i="3"/>
  <c r="N766" i="3"/>
  <c r="P765" i="3"/>
  <c r="O765" i="3"/>
  <c r="N765" i="3"/>
  <c r="P764" i="3"/>
  <c r="O764" i="3"/>
  <c r="N764" i="3"/>
  <c r="P763" i="3"/>
  <c r="O763" i="3"/>
  <c r="N763" i="3"/>
  <c r="P762" i="3"/>
  <c r="O762" i="3"/>
  <c r="N762" i="3"/>
  <c r="P761" i="3"/>
  <c r="O761" i="3"/>
  <c r="N761" i="3"/>
  <c r="P760" i="3"/>
  <c r="O760" i="3"/>
  <c r="N760" i="3"/>
  <c r="P759" i="3"/>
  <c r="O759" i="3"/>
  <c r="N759" i="3"/>
  <c r="P755" i="3"/>
  <c r="O755" i="3"/>
  <c r="N755" i="3"/>
  <c r="P754" i="3"/>
  <c r="O754" i="3"/>
  <c r="N754" i="3"/>
  <c r="P753" i="3"/>
  <c r="O753" i="3"/>
  <c r="N753" i="3"/>
  <c r="P750" i="3"/>
  <c r="O750" i="3"/>
  <c r="N750" i="3"/>
  <c r="P746" i="3"/>
  <c r="O746" i="3"/>
  <c r="N746" i="3"/>
  <c r="P744" i="3"/>
  <c r="O744" i="3"/>
  <c r="N744" i="3"/>
  <c r="P741" i="3"/>
  <c r="O741" i="3"/>
  <c r="N741" i="3"/>
  <c r="P739" i="3"/>
  <c r="O739" i="3"/>
  <c r="N739" i="3"/>
  <c r="P738" i="3"/>
  <c r="O738" i="3"/>
  <c r="N738" i="3"/>
  <c r="P737" i="3"/>
  <c r="O737" i="3"/>
  <c r="N737" i="3"/>
  <c r="P734" i="3"/>
  <c r="O734" i="3"/>
  <c r="N734" i="3"/>
  <c r="P731" i="3"/>
  <c r="O731" i="3"/>
  <c r="N731" i="3"/>
  <c r="P728" i="3"/>
  <c r="O728" i="3"/>
  <c r="N728" i="3"/>
  <c r="P721" i="3"/>
  <c r="O721" i="3"/>
  <c r="N721" i="3"/>
  <c r="P720" i="3"/>
  <c r="O720" i="3"/>
  <c r="N720" i="3"/>
  <c r="P719" i="3"/>
  <c r="O719" i="3"/>
  <c r="N719" i="3"/>
  <c r="P718" i="3"/>
  <c r="O718" i="3"/>
  <c r="N718" i="3"/>
  <c r="P717" i="3"/>
  <c r="O717" i="3"/>
  <c r="N717" i="3"/>
  <c r="P712" i="3"/>
  <c r="O712" i="3"/>
  <c r="N712" i="3"/>
  <c r="P711" i="3"/>
  <c r="O711" i="3"/>
  <c r="N711" i="3"/>
  <c r="P710" i="3"/>
  <c r="O710" i="3"/>
  <c r="N710" i="3"/>
  <c r="P707" i="3"/>
  <c r="O707" i="3"/>
  <c r="N707" i="3"/>
  <c r="P705" i="3"/>
  <c r="O705" i="3"/>
  <c r="N705" i="3"/>
  <c r="P704" i="3"/>
  <c r="O704" i="3"/>
  <c r="N704" i="3"/>
  <c r="P703" i="3"/>
  <c r="O703" i="3"/>
  <c r="N703" i="3"/>
  <c r="P702" i="3"/>
  <c r="O702" i="3"/>
  <c r="N702" i="3"/>
  <c r="P699" i="3"/>
  <c r="O699" i="3"/>
  <c r="N699" i="3"/>
  <c r="P697" i="3"/>
  <c r="O697" i="3"/>
  <c r="N697" i="3"/>
  <c r="P696" i="3"/>
  <c r="O696" i="3"/>
  <c r="N696" i="3"/>
  <c r="P695" i="3"/>
  <c r="O695" i="3"/>
  <c r="N695" i="3"/>
  <c r="P694" i="3"/>
  <c r="O694" i="3"/>
  <c r="N694" i="3"/>
  <c r="P693" i="3"/>
  <c r="O693" i="3"/>
  <c r="N693" i="3"/>
  <c r="P691" i="3"/>
  <c r="O691" i="3"/>
  <c r="N691" i="3"/>
  <c r="P688" i="3"/>
  <c r="O688" i="3"/>
  <c r="N688" i="3"/>
  <c r="P687" i="3"/>
  <c r="O687" i="3"/>
  <c r="N687" i="3"/>
  <c r="P685" i="3"/>
  <c r="O685" i="3"/>
  <c r="N685" i="3"/>
  <c r="P684" i="3"/>
  <c r="O684" i="3"/>
  <c r="N684" i="3"/>
  <c r="P683" i="3"/>
  <c r="O683" i="3"/>
  <c r="N683" i="3"/>
  <c r="P682" i="3"/>
  <c r="O682" i="3"/>
  <c r="N682" i="3"/>
  <c r="P681" i="3"/>
  <c r="O681" i="3"/>
  <c r="N681" i="3"/>
  <c r="P680" i="3"/>
  <c r="O680" i="3"/>
  <c r="N680" i="3"/>
  <c r="P679" i="3"/>
  <c r="O679" i="3"/>
  <c r="N679" i="3"/>
  <c r="P678" i="3"/>
  <c r="O678" i="3"/>
  <c r="N678" i="3"/>
  <c r="P677" i="3"/>
  <c r="O677" i="3"/>
  <c r="N677" i="3"/>
  <c r="P673" i="3"/>
  <c r="O673" i="3"/>
  <c r="N673" i="3"/>
  <c r="P670" i="3"/>
  <c r="O670" i="3"/>
  <c r="N670" i="3"/>
  <c r="P667" i="3"/>
  <c r="O667" i="3"/>
  <c r="N667" i="3"/>
  <c r="P664" i="3"/>
  <c r="O664" i="3"/>
  <c r="N664" i="3"/>
  <c r="P660" i="3"/>
  <c r="O660" i="3"/>
  <c r="N660" i="3"/>
  <c r="P657" i="3"/>
  <c r="O657" i="3"/>
  <c r="N657" i="3"/>
  <c r="P651" i="3"/>
  <c r="O651" i="3"/>
  <c r="N651" i="3"/>
  <c r="P649" i="3"/>
  <c r="O649" i="3"/>
  <c r="N649" i="3"/>
  <c r="P647" i="3"/>
  <c r="O647" i="3"/>
  <c r="N647" i="3"/>
  <c r="P644" i="3"/>
  <c r="O644" i="3"/>
  <c r="N644" i="3"/>
  <c r="P642" i="3"/>
  <c r="O642" i="3"/>
  <c r="N642" i="3"/>
  <c r="P638" i="3"/>
  <c r="O638" i="3"/>
  <c r="N638" i="3"/>
  <c r="P637" i="3"/>
  <c r="O637" i="3"/>
  <c r="N637" i="3"/>
  <c r="P635" i="3"/>
  <c r="O635" i="3"/>
  <c r="N635" i="3"/>
  <c r="P634" i="3"/>
  <c r="O634" i="3"/>
  <c r="N634" i="3"/>
  <c r="P633" i="3"/>
  <c r="O633" i="3"/>
  <c r="N633" i="3"/>
  <c r="P626" i="3"/>
  <c r="O626" i="3"/>
  <c r="N626" i="3"/>
  <c r="P625" i="3"/>
  <c r="O625" i="3"/>
  <c r="N625" i="3"/>
  <c r="P624" i="3"/>
  <c r="O624" i="3"/>
  <c r="N624" i="3"/>
  <c r="P623" i="3"/>
  <c r="O623" i="3"/>
  <c r="N623" i="3"/>
  <c r="P619" i="3"/>
  <c r="O619" i="3"/>
  <c r="N619" i="3"/>
  <c r="P614" i="3"/>
  <c r="O614" i="3"/>
  <c r="N614" i="3"/>
  <c r="P612" i="3"/>
  <c r="O612" i="3"/>
  <c r="N612" i="3"/>
  <c r="P609" i="3"/>
  <c r="O609" i="3"/>
  <c r="N609" i="3"/>
  <c r="P607" i="3"/>
  <c r="O607" i="3"/>
  <c r="N607" i="3"/>
  <c r="P606" i="3"/>
  <c r="O606" i="3"/>
  <c r="N606" i="3"/>
  <c r="P605" i="3"/>
  <c r="O605" i="3"/>
  <c r="N605" i="3"/>
  <c r="P604" i="3"/>
  <c r="O604" i="3"/>
  <c r="N604" i="3"/>
  <c r="P601" i="3"/>
  <c r="O601" i="3"/>
  <c r="N601" i="3"/>
  <c r="P598" i="3"/>
  <c r="O598" i="3"/>
  <c r="N598" i="3"/>
  <c r="P597" i="3"/>
  <c r="O597" i="3"/>
  <c r="N597" i="3"/>
  <c r="P596" i="3"/>
  <c r="O596" i="3"/>
  <c r="N596" i="3"/>
  <c r="P595" i="3"/>
  <c r="O595" i="3"/>
  <c r="N595" i="3"/>
  <c r="P594" i="3"/>
  <c r="O594" i="3"/>
  <c r="N594" i="3"/>
  <c r="P593" i="3"/>
  <c r="O593" i="3"/>
  <c r="N593" i="3"/>
  <c r="P592" i="3"/>
  <c r="O592" i="3"/>
  <c r="N592" i="3"/>
  <c r="P591" i="3"/>
  <c r="O591" i="3"/>
  <c r="N591" i="3"/>
  <c r="P590" i="3"/>
  <c r="O590" i="3"/>
  <c r="N590" i="3"/>
  <c r="P589" i="3"/>
  <c r="O589" i="3"/>
  <c r="N589" i="3"/>
  <c r="P588" i="3"/>
  <c r="O588" i="3"/>
  <c r="N588" i="3"/>
  <c r="P586" i="3"/>
  <c r="O586" i="3"/>
  <c r="N586" i="3"/>
  <c r="P584" i="3"/>
  <c r="O584" i="3"/>
  <c r="N584" i="3"/>
  <c r="P581" i="3"/>
  <c r="O581" i="3"/>
  <c r="N581" i="3"/>
  <c r="P579" i="3"/>
  <c r="O579" i="3"/>
  <c r="N579" i="3"/>
  <c r="P578" i="3"/>
  <c r="O578" i="3"/>
  <c r="N578" i="3"/>
  <c r="P577" i="3"/>
  <c r="O577" i="3"/>
  <c r="N577" i="3"/>
  <c r="P573" i="3"/>
  <c r="O573" i="3"/>
  <c r="N573" i="3"/>
  <c r="P572" i="3"/>
  <c r="O572" i="3"/>
  <c r="N572" i="3"/>
  <c r="P571" i="3"/>
  <c r="O571" i="3"/>
  <c r="N571" i="3"/>
  <c r="P570" i="3"/>
  <c r="O570" i="3"/>
  <c r="N570" i="3"/>
  <c r="P569" i="3"/>
  <c r="O569" i="3"/>
  <c r="N569" i="3"/>
  <c r="P568" i="3"/>
  <c r="O568" i="3"/>
  <c r="N568" i="3"/>
  <c r="P567" i="3"/>
  <c r="O567" i="3"/>
  <c r="N567" i="3"/>
  <c r="P561" i="3"/>
  <c r="O561" i="3"/>
  <c r="N561" i="3"/>
  <c r="P558" i="3"/>
  <c r="O558" i="3"/>
  <c r="N558" i="3"/>
  <c r="P557" i="3"/>
  <c r="O557" i="3"/>
  <c r="N557" i="3"/>
  <c r="P556" i="3"/>
  <c r="O556" i="3"/>
  <c r="N556" i="3"/>
  <c r="P555" i="3"/>
  <c r="O555" i="3"/>
  <c r="N555" i="3"/>
  <c r="P554" i="3"/>
  <c r="O554" i="3"/>
  <c r="N554" i="3"/>
  <c r="P553" i="3"/>
  <c r="O553" i="3"/>
  <c r="N553" i="3"/>
  <c r="P552" i="3"/>
  <c r="O552" i="3"/>
  <c r="N552" i="3"/>
  <c r="P551" i="3"/>
  <c r="O551" i="3"/>
  <c r="N551" i="3"/>
  <c r="P550" i="3"/>
  <c r="O550" i="3"/>
  <c r="N550" i="3"/>
  <c r="P549" i="3"/>
  <c r="O549" i="3"/>
  <c r="N549" i="3"/>
  <c r="P548" i="3"/>
  <c r="O548" i="3"/>
  <c r="N548" i="3"/>
  <c r="P547" i="3"/>
  <c r="O547" i="3"/>
  <c r="N547" i="3"/>
  <c r="P546" i="3"/>
  <c r="O546" i="3"/>
  <c r="N546" i="3"/>
  <c r="P545" i="3"/>
  <c r="O545" i="3"/>
  <c r="N545" i="3"/>
  <c r="P544" i="3"/>
  <c r="O544" i="3"/>
  <c r="N544" i="3"/>
  <c r="P543" i="3"/>
  <c r="O543" i="3"/>
  <c r="N543" i="3"/>
  <c r="P542" i="3"/>
  <c r="O542" i="3"/>
  <c r="N542" i="3"/>
  <c r="P541" i="3"/>
  <c r="O541" i="3"/>
  <c r="N541" i="3"/>
  <c r="P540" i="3"/>
  <c r="O540" i="3"/>
  <c r="N540" i="3"/>
  <c r="P539" i="3"/>
  <c r="O539" i="3"/>
  <c r="N539" i="3"/>
  <c r="P538" i="3"/>
  <c r="O538" i="3"/>
  <c r="N538" i="3"/>
  <c r="P537" i="3"/>
  <c r="O537" i="3"/>
  <c r="N537" i="3"/>
  <c r="P536" i="3"/>
  <c r="O536" i="3"/>
  <c r="N536" i="3"/>
  <c r="P535" i="3"/>
  <c r="O535" i="3"/>
  <c r="N535" i="3"/>
  <c r="P534" i="3"/>
  <c r="O534" i="3"/>
  <c r="N534" i="3"/>
  <c r="P533" i="3"/>
  <c r="O533" i="3"/>
  <c r="N533" i="3"/>
  <c r="P532" i="3"/>
  <c r="O532" i="3"/>
  <c r="N532" i="3"/>
  <c r="P531" i="3"/>
  <c r="O531" i="3"/>
  <c r="N531" i="3"/>
  <c r="P530" i="3"/>
  <c r="O530" i="3"/>
  <c r="N530" i="3"/>
  <c r="P529" i="3"/>
  <c r="O529" i="3"/>
  <c r="N529" i="3"/>
  <c r="P528" i="3"/>
  <c r="O528" i="3"/>
  <c r="N528" i="3"/>
  <c r="P527" i="3"/>
  <c r="O527" i="3"/>
  <c r="N527" i="3"/>
  <c r="P526" i="3"/>
  <c r="O526" i="3"/>
  <c r="N526" i="3"/>
  <c r="P525" i="3"/>
  <c r="O525" i="3"/>
  <c r="N525" i="3"/>
  <c r="P524" i="3"/>
  <c r="O524" i="3"/>
  <c r="N524" i="3"/>
  <c r="P523" i="3"/>
  <c r="O523" i="3"/>
  <c r="N523" i="3"/>
  <c r="P522" i="3"/>
  <c r="O522" i="3"/>
  <c r="N522" i="3"/>
  <c r="P521" i="3"/>
  <c r="O521" i="3"/>
  <c r="N521" i="3"/>
  <c r="P520" i="3"/>
  <c r="O520" i="3"/>
  <c r="N520" i="3"/>
  <c r="P519" i="3"/>
  <c r="O519" i="3"/>
  <c r="N519" i="3"/>
  <c r="P518" i="3"/>
  <c r="O518" i="3"/>
  <c r="N518" i="3"/>
  <c r="P517" i="3"/>
  <c r="O517" i="3"/>
  <c r="N517" i="3"/>
  <c r="P516" i="3"/>
  <c r="O516" i="3"/>
  <c r="N516" i="3"/>
  <c r="P515" i="3"/>
  <c r="O515" i="3"/>
  <c r="N515" i="3"/>
  <c r="P514" i="3"/>
  <c r="O514" i="3"/>
  <c r="N514" i="3"/>
  <c r="P513" i="3"/>
  <c r="O513" i="3"/>
  <c r="N513" i="3"/>
  <c r="P512" i="3"/>
  <c r="O512" i="3"/>
  <c r="N512" i="3"/>
  <c r="P511" i="3"/>
  <c r="O511" i="3"/>
  <c r="N511" i="3"/>
  <c r="P510" i="3"/>
  <c r="O510" i="3"/>
  <c r="N510" i="3"/>
  <c r="P509" i="3"/>
  <c r="O509" i="3"/>
  <c r="N509" i="3"/>
  <c r="P508" i="3"/>
  <c r="O508" i="3"/>
  <c r="N508" i="3"/>
  <c r="P507" i="3"/>
  <c r="O507" i="3"/>
  <c r="N507" i="3"/>
  <c r="P506" i="3"/>
  <c r="O506" i="3"/>
  <c r="N506" i="3"/>
  <c r="P505" i="3"/>
  <c r="O505" i="3"/>
  <c r="N505" i="3"/>
  <c r="P504" i="3"/>
  <c r="O504" i="3"/>
  <c r="N504" i="3"/>
  <c r="P503" i="3"/>
  <c r="O503" i="3"/>
  <c r="N503" i="3"/>
  <c r="P502" i="3"/>
  <c r="O502" i="3"/>
  <c r="N502" i="3"/>
  <c r="P501" i="3"/>
  <c r="O501" i="3"/>
  <c r="N501" i="3"/>
  <c r="P500" i="3"/>
  <c r="O500" i="3"/>
  <c r="N500" i="3"/>
  <c r="P499" i="3"/>
  <c r="O499" i="3"/>
  <c r="N499" i="3"/>
  <c r="P498" i="3"/>
  <c r="O498" i="3"/>
  <c r="N498" i="3"/>
  <c r="P497" i="3"/>
  <c r="O497" i="3"/>
  <c r="N497" i="3"/>
  <c r="P496" i="3"/>
  <c r="O496" i="3"/>
  <c r="N496" i="3"/>
  <c r="P495" i="3"/>
  <c r="O495" i="3"/>
  <c r="N495" i="3"/>
  <c r="P494" i="3"/>
  <c r="O494" i="3"/>
  <c r="N494" i="3"/>
  <c r="P493" i="3"/>
  <c r="O493" i="3"/>
  <c r="N493" i="3"/>
  <c r="P492" i="3"/>
  <c r="O492" i="3"/>
  <c r="N492" i="3"/>
  <c r="P491" i="3"/>
  <c r="O491" i="3"/>
  <c r="N491" i="3"/>
  <c r="P490" i="3"/>
  <c r="O490" i="3"/>
  <c r="N490" i="3"/>
  <c r="P489" i="3"/>
  <c r="O489" i="3"/>
  <c r="N489" i="3"/>
  <c r="P488" i="3"/>
  <c r="O488" i="3"/>
  <c r="N488" i="3"/>
  <c r="P487" i="3"/>
  <c r="O487" i="3"/>
  <c r="N487" i="3"/>
  <c r="P486" i="3"/>
  <c r="O486" i="3"/>
  <c r="N486" i="3"/>
  <c r="P485" i="3"/>
  <c r="O485" i="3"/>
  <c r="N485" i="3"/>
  <c r="P484" i="3"/>
  <c r="O484" i="3"/>
  <c r="N484" i="3"/>
  <c r="P483" i="3"/>
  <c r="O483" i="3"/>
  <c r="N483" i="3"/>
  <c r="P482" i="3"/>
  <c r="O482" i="3"/>
  <c r="N482" i="3"/>
  <c r="P481" i="3"/>
  <c r="O481" i="3"/>
  <c r="N481" i="3"/>
  <c r="P480" i="3"/>
  <c r="O480" i="3"/>
  <c r="N480" i="3"/>
  <c r="P479" i="3"/>
  <c r="O479" i="3"/>
  <c r="N479" i="3"/>
  <c r="P478" i="3"/>
  <c r="O478" i="3"/>
  <c r="N478" i="3"/>
  <c r="P477" i="3"/>
  <c r="O477" i="3"/>
  <c r="N477" i="3"/>
  <c r="P476" i="3"/>
  <c r="O476" i="3"/>
  <c r="N476" i="3"/>
  <c r="P475" i="3"/>
  <c r="O475" i="3"/>
  <c r="N475" i="3"/>
  <c r="P474" i="3"/>
  <c r="O474" i="3"/>
  <c r="N474" i="3"/>
  <c r="P473" i="3"/>
  <c r="O473" i="3"/>
  <c r="N473" i="3"/>
  <c r="P472" i="3"/>
  <c r="O472" i="3"/>
  <c r="N472" i="3"/>
  <c r="P471" i="3"/>
  <c r="O471" i="3"/>
  <c r="N471" i="3"/>
  <c r="P470" i="3"/>
  <c r="O470" i="3"/>
  <c r="N470" i="3"/>
  <c r="P469" i="3"/>
  <c r="O469" i="3"/>
  <c r="N469" i="3"/>
  <c r="P468" i="3"/>
  <c r="O468" i="3"/>
  <c r="N468" i="3"/>
  <c r="P467" i="3"/>
  <c r="O467" i="3"/>
  <c r="N467" i="3"/>
  <c r="P466" i="3"/>
  <c r="O466" i="3"/>
  <c r="N466" i="3"/>
  <c r="P465" i="3"/>
  <c r="O465" i="3"/>
  <c r="N465" i="3"/>
  <c r="P464" i="3"/>
  <c r="O464" i="3"/>
  <c r="N464" i="3"/>
  <c r="P463" i="3"/>
  <c r="O463" i="3"/>
  <c r="N463" i="3"/>
  <c r="P462" i="3"/>
  <c r="O462" i="3"/>
  <c r="N462" i="3"/>
  <c r="P461" i="3"/>
  <c r="O461" i="3"/>
  <c r="N461" i="3"/>
  <c r="P460" i="3"/>
  <c r="O460" i="3"/>
  <c r="N460" i="3"/>
  <c r="P459" i="3"/>
  <c r="O459" i="3"/>
  <c r="N459" i="3"/>
  <c r="P458" i="3"/>
  <c r="O458" i="3"/>
  <c r="N458" i="3"/>
  <c r="P457" i="3"/>
  <c r="O457" i="3"/>
  <c r="N457" i="3"/>
  <c r="P456" i="3"/>
  <c r="O456" i="3"/>
  <c r="N456" i="3"/>
  <c r="P455" i="3"/>
  <c r="O455" i="3"/>
  <c r="N455" i="3"/>
  <c r="P454" i="3"/>
  <c r="O454" i="3"/>
  <c r="N454" i="3"/>
  <c r="P453" i="3"/>
  <c r="O453" i="3"/>
  <c r="N453" i="3"/>
  <c r="P452" i="3"/>
  <c r="O452" i="3"/>
  <c r="N452" i="3"/>
  <c r="P451" i="3"/>
  <c r="O451" i="3"/>
  <c r="N451" i="3"/>
  <c r="P450" i="3"/>
  <c r="O450" i="3"/>
  <c r="N450" i="3"/>
  <c r="P449" i="3"/>
  <c r="O449" i="3"/>
  <c r="N449" i="3"/>
  <c r="P448" i="3"/>
  <c r="O448" i="3"/>
  <c r="N448" i="3"/>
  <c r="P447" i="3"/>
  <c r="O447" i="3"/>
  <c r="N447" i="3"/>
  <c r="P446" i="3"/>
  <c r="O446" i="3"/>
  <c r="N446" i="3"/>
  <c r="P445" i="3"/>
  <c r="O445" i="3"/>
  <c r="N445" i="3"/>
  <c r="P444" i="3"/>
  <c r="O444" i="3"/>
  <c r="N444" i="3"/>
  <c r="P443" i="3"/>
  <c r="O443" i="3"/>
  <c r="N443" i="3"/>
  <c r="P442" i="3"/>
  <c r="O442" i="3"/>
  <c r="N442" i="3"/>
  <c r="P441" i="3"/>
  <c r="O441" i="3"/>
  <c r="N441" i="3"/>
  <c r="P440" i="3"/>
  <c r="O440" i="3"/>
  <c r="N440" i="3"/>
  <c r="P439" i="3"/>
  <c r="O439" i="3"/>
  <c r="N439" i="3"/>
  <c r="P438" i="3"/>
  <c r="O438" i="3"/>
  <c r="N438" i="3"/>
  <c r="P437" i="3"/>
  <c r="O437" i="3"/>
  <c r="N437" i="3"/>
  <c r="P436" i="3"/>
  <c r="O436" i="3"/>
  <c r="N436" i="3"/>
  <c r="P435" i="3"/>
  <c r="O435" i="3"/>
  <c r="N435" i="3"/>
  <c r="P434" i="3"/>
  <c r="O434" i="3"/>
  <c r="N434" i="3"/>
  <c r="P433" i="3"/>
  <c r="O433" i="3"/>
  <c r="N433" i="3"/>
  <c r="P432" i="3"/>
  <c r="O432" i="3"/>
  <c r="N432" i="3"/>
  <c r="P431" i="3"/>
  <c r="O431" i="3"/>
  <c r="N431" i="3"/>
  <c r="P430" i="3"/>
  <c r="O430" i="3"/>
  <c r="N430" i="3"/>
  <c r="P429" i="3"/>
  <c r="O429" i="3"/>
  <c r="N429" i="3"/>
  <c r="P428" i="3"/>
  <c r="O428" i="3"/>
  <c r="N428" i="3"/>
  <c r="P427" i="3"/>
  <c r="O427" i="3"/>
  <c r="N427" i="3"/>
  <c r="P426" i="3"/>
  <c r="O426" i="3"/>
  <c r="N426" i="3"/>
  <c r="P425" i="3"/>
  <c r="O425" i="3"/>
  <c r="N425" i="3"/>
  <c r="P424" i="3"/>
  <c r="O424" i="3"/>
  <c r="N424" i="3"/>
  <c r="P423" i="3"/>
  <c r="O423" i="3"/>
  <c r="N423" i="3"/>
  <c r="P422" i="3"/>
  <c r="O422" i="3"/>
  <c r="N422" i="3"/>
  <c r="P421" i="3"/>
  <c r="O421" i="3"/>
  <c r="N421" i="3"/>
  <c r="P420" i="3"/>
  <c r="O420" i="3"/>
  <c r="N420" i="3"/>
  <c r="P419" i="3"/>
  <c r="O419" i="3"/>
  <c r="N419" i="3"/>
  <c r="P416" i="3"/>
  <c r="O416" i="3"/>
  <c r="N416" i="3"/>
  <c r="P415" i="3"/>
  <c r="O415" i="3"/>
  <c r="N415" i="3"/>
  <c r="P414" i="3"/>
  <c r="O414" i="3"/>
  <c r="N414" i="3"/>
  <c r="P413" i="3"/>
  <c r="O413" i="3"/>
  <c r="N413" i="3"/>
  <c r="P410" i="3"/>
  <c r="O410" i="3"/>
  <c r="N410" i="3"/>
  <c r="P409" i="3"/>
  <c r="O409" i="3"/>
  <c r="N409" i="3"/>
  <c r="P408" i="3"/>
  <c r="O408" i="3"/>
  <c r="N408" i="3"/>
  <c r="P407" i="3"/>
  <c r="O407" i="3"/>
  <c r="N407" i="3"/>
  <c r="P406" i="3"/>
  <c r="O406" i="3"/>
  <c r="N406" i="3"/>
  <c r="P405" i="3"/>
  <c r="O405" i="3"/>
  <c r="N405" i="3"/>
  <c r="P404" i="3"/>
  <c r="O404" i="3"/>
  <c r="N404" i="3"/>
  <c r="P400" i="3"/>
  <c r="O400" i="3"/>
  <c r="N400" i="3"/>
  <c r="P399" i="3"/>
  <c r="O399" i="3"/>
  <c r="N399" i="3"/>
  <c r="P398" i="3"/>
  <c r="O398" i="3"/>
  <c r="N398" i="3"/>
  <c r="P397" i="3"/>
  <c r="O397" i="3"/>
  <c r="N397" i="3"/>
  <c r="P394" i="3"/>
  <c r="O394" i="3"/>
  <c r="N394" i="3"/>
  <c r="P390" i="3"/>
  <c r="O390" i="3"/>
  <c r="N390" i="3"/>
  <c r="P389" i="3"/>
  <c r="O389" i="3"/>
  <c r="N389" i="3"/>
  <c r="P384" i="3"/>
  <c r="O384" i="3"/>
  <c r="N384" i="3"/>
  <c r="P381" i="3"/>
  <c r="O381" i="3"/>
  <c r="N381" i="3"/>
  <c r="P378" i="3"/>
  <c r="O378" i="3"/>
  <c r="N378" i="3"/>
  <c r="P377" i="3"/>
  <c r="O377" i="3"/>
  <c r="N377" i="3"/>
  <c r="P376" i="3"/>
  <c r="O376" i="3"/>
  <c r="N376" i="3"/>
  <c r="P375" i="3"/>
  <c r="O375" i="3"/>
  <c r="N375" i="3"/>
  <c r="P371" i="3"/>
  <c r="O371" i="3"/>
  <c r="N371" i="3"/>
  <c r="P367" i="3"/>
  <c r="O367" i="3"/>
  <c r="N367" i="3"/>
  <c r="P362" i="3"/>
  <c r="O362" i="3"/>
  <c r="N362" i="3"/>
  <c r="P360" i="3"/>
  <c r="O360" i="3"/>
  <c r="N360" i="3"/>
  <c r="P357" i="3"/>
  <c r="O357" i="3"/>
  <c r="N357" i="3"/>
  <c r="P356" i="3"/>
  <c r="O356" i="3"/>
  <c r="N356" i="3"/>
  <c r="P354" i="3"/>
  <c r="O354" i="3"/>
  <c r="N354" i="3"/>
  <c r="P353" i="3"/>
  <c r="O353" i="3"/>
  <c r="N353" i="3"/>
  <c r="P352" i="3"/>
  <c r="O352" i="3"/>
  <c r="N352" i="3"/>
  <c r="P351" i="3"/>
  <c r="O351" i="3"/>
  <c r="N351" i="3"/>
  <c r="P350" i="3"/>
  <c r="O350" i="3"/>
  <c r="N350" i="3"/>
  <c r="P349" i="3"/>
  <c r="O349" i="3"/>
  <c r="N349" i="3"/>
  <c r="P348" i="3"/>
  <c r="O348" i="3"/>
  <c r="N348" i="3"/>
  <c r="P347" i="3"/>
  <c r="O347" i="3"/>
  <c r="N347" i="3"/>
  <c r="P346" i="3"/>
  <c r="O346" i="3"/>
  <c r="N346" i="3"/>
  <c r="P345" i="3"/>
  <c r="O345" i="3"/>
  <c r="N345" i="3"/>
  <c r="P344" i="3"/>
  <c r="O344" i="3"/>
  <c r="N344" i="3"/>
  <c r="P343" i="3"/>
  <c r="O343" i="3"/>
  <c r="N343" i="3"/>
  <c r="P342" i="3"/>
  <c r="O342" i="3"/>
  <c r="N342" i="3"/>
  <c r="P341" i="3"/>
  <c r="O341" i="3"/>
  <c r="N341" i="3"/>
  <c r="P340" i="3"/>
  <c r="O340" i="3"/>
  <c r="N340" i="3"/>
  <c r="P339" i="3"/>
  <c r="O339" i="3"/>
  <c r="N339" i="3"/>
  <c r="P335" i="3"/>
  <c r="O335" i="3"/>
  <c r="N335" i="3"/>
  <c r="P334" i="3"/>
  <c r="O334" i="3"/>
  <c r="N334" i="3"/>
  <c r="P329" i="3"/>
  <c r="O329" i="3"/>
  <c r="N329" i="3"/>
  <c r="P326" i="3"/>
  <c r="O326" i="3"/>
  <c r="N326" i="3"/>
  <c r="P323" i="3"/>
  <c r="O323" i="3"/>
  <c r="N323" i="3"/>
  <c r="P322" i="3"/>
  <c r="O322" i="3"/>
  <c r="N322" i="3"/>
  <c r="P321" i="3"/>
  <c r="O321" i="3"/>
  <c r="N321" i="3"/>
  <c r="P320" i="3"/>
  <c r="O320" i="3"/>
  <c r="N320" i="3"/>
  <c r="P318" i="3"/>
  <c r="O318" i="3"/>
  <c r="N318" i="3"/>
  <c r="P317" i="3"/>
  <c r="O317" i="3"/>
  <c r="N317" i="3"/>
  <c r="P316" i="3"/>
  <c r="O316" i="3"/>
  <c r="N316" i="3"/>
  <c r="P315" i="3"/>
  <c r="O315" i="3"/>
  <c r="N315" i="3"/>
  <c r="P312" i="3"/>
  <c r="O312" i="3"/>
  <c r="N312" i="3"/>
  <c r="P311" i="3"/>
  <c r="O311" i="3"/>
  <c r="N311" i="3"/>
  <c r="P310" i="3"/>
  <c r="O310" i="3"/>
  <c r="N310" i="3"/>
  <c r="P309" i="3"/>
  <c r="O309" i="3"/>
  <c r="N309" i="3"/>
  <c r="P308" i="3"/>
  <c r="O308" i="3"/>
  <c r="N308" i="3"/>
  <c r="P307" i="3"/>
  <c r="O307" i="3"/>
  <c r="N307" i="3"/>
  <c r="P306" i="3"/>
  <c r="O306" i="3"/>
  <c r="N306" i="3"/>
  <c r="P305" i="3"/>
  <c r="O305" i="3"/>
  <c r="N305" i="3"/>
  <c r="P304" i="3"/>
  <c r="O304" i="3"/>
  <c r="N304" i="3"/>
  <c r="P303" i="3"/>
  <c r="O303" i="3"/>
  <c r="N303" i="3"/>
  <c r="P302" i="3"/>
  <c r="O302" i="3"/>
  <c r="N302" i="3"/>
  <c r="P301" i="3"/>
  <c r="O301" i="3"/>
  <c r="N301" i="3"/>
  <c r="P300" i="3"/>
  <c r="O300" i="3"/>
  <c r="N300" i="3"/>
  <c r="P296" i="3"/>
  <c r="O296" i="3"/>
  <c r="N296" i="3"/>
  <c r="P293" i="3"/>
  <c r="O293" i="3"/>
  <c r="N293" i="3"/>
  <c r="P292" i="3"/>
  <c r="O292" i="3"/>
  <c r="N292" i="3"/>
  <c r="P287" i="3"/>
  <c r="O287" i="3"/>
  <c r="N287" i="3"/>
  <c r="P286" i="3"/>
  <c r="O286" i="3"/>
  <c r="N286" i="3"/>
  <c r="P285" i="3"/>
  <c r="O285" i="3"/>
  <c r="N285" i="3"/>
  <c r="P284" i="3"/>
  <c r="O284" i="3"/>
  <c r="N284" i="3"/>
  <c r="P283" i="3"/>
  <c r="O283" i="3"/>
  <c r="N283" i="3"/>
  <c r="P280" i="3"/>
  <c r="O280" i="3"/>
  <c r="N280" i="3"/>
  <c r="P279" i="3"/>
  <c r="O279" i="3"/>
  <c r="N279" i="3"/>
  <c r="P278" i="3"/>
  <c r="O278" i="3"/>
  <c r="N278" i="3"/>
  <c r="P277" i="3"/>
  <c r="O277" i="3"/>
  <c r="N277" i="3"/>
  <c r="P276" i="3"/>
  <c r="O276" i="3"/>
  <c r="N276" i="3"/>
  <c r="P275" i="3"/>
  <c r="O275" i="3"/>
  <c r="N275" i="3"/>
  <c r="P274" i="3"/>
  <c r="O274" i="3"/>
  <c r="N274" i="3"/>
  <c r="P273" i="3"/>
  <c r="O273" i="3"/>
  <c r="N273" i="3"/>
  <c r="P272" i="3"/>
  <c r="O272" i="3"/>
  <c r="N272" i="3"/>
  <c r="P271" i="3"/>
  <c r="O271" i="3"/>
  <c r="N271" i="3"/>
  <c r="P270" i="3"/>
  <c r="O270" i="3"/>
  <c r="N270" i="3"/>
  <c r="P269" i="3"/>
  <c r="O269" i="3"/>
  <c r="N269" i="3"/>
  <c r="P266" i="3"/>
  <c r="O266" i="3"/>
  <c r="N266" i="3"/>
  <c r="P265" i="3"/>
  <c r="O265" i="3"/>
  <c r="N265" i="3"/>
  <c r="P264" i="3"/>
  <c r="O264" i="3"/>
  <c r="N264" i="3"/>
  <c r="P261" i="3"/>
  <c r="O261" i="3"/>
  <c r="N261" i="3"/>
  <c r="P258" i="3"/>
  <c r="O258" i="3"/>
  <c r="N258" i="3"/>
  <c r="P257" i="3"/>
  <c r="O257" i="3"/>
  <c r="N257" i="3"/>
  <c r="P256" i="3"/>
  <c r="O256" i="3"/>
  <c r="N256" i="3"/>
  <c r="P254" i="3"/>
  <c r="O254" i="3"/>
  <c r="N254" i="3"/>
  <c r="P253" i="3"/>
  <c r="O253" i="3"/>
  <c r="N253" i="3"/>
  <c r="P252" i="3"/>
  <c r="O252" i="3"/>
  <c r="N252" i="3"/>
  <c r="P251" i="3"/>
  <c r="O251" i="3"/>
  <c r="N251" i="3"/>
  <c r="P250" i="3"/>
  <c r="O250" i="3"/>
  <c r="N250" i="3"/>
  <c r="P249" i="3"/>
  <c r="O249" i="3"/>
  <c r="N249" i="3"/>
  <c r="P248" i="3"/>
  <c r="O248" i="3"/>
  <c r="N248" i="3"/>
  <c r="P247" i="3"/>
  <c r="O247" i="3"/>
  <c r="N247" i="3"/>
  <c r="P244" i="3"/>
  <c r="O244" i="3"/>
  <c r="N244" i="3"/>
  <c r="P242" i="3"/>
  <c r="O242" i="3"/>
  <c r="N242" i="3"/>
  <c r="P241" i="3"/>
  <c r="O241" i="3"/>
  <c r="N241" i="3"/>
  <c r="P240" i="3"/>
  <c r="O240" i="3"/>
  <c r="N240" i="3"/>
  <c r="P239" i="3"/>
  <c r="O239" i="3"/>
  <c r="N239" i="3"/>
  <c r="P238" i="3"/>
  <c r="O238" i="3"/>
  <c r="N238" i="3"/>
  <c r="P237" i="3"/>
  <c r="O237" i="3"/>
  <c r="N237" i="3"/>
  <c r="P233" i="3"/>
  <c r="O233" i="3"/>
  <c r="N233" i="3"/>
  <c r="P228" i="3"/>
  <c r="O228" i="3"/>
  <c r="N228" i="3"/>
  <c r="P227" i="3"/>
  <c r="O227" i="3"/>
  <c r="N227" i="3"/>
  <c r="P226" i="3"/>
  <c r="O226" i="3"/>
  <c r="N226" i="3"/>
  <c r="P225" i="3"/>
  <c r="O225" i="3"/>
  <c r="N225" i="3"/>
  <c r="P224" i="3"/>
  <c r="O224" i="3"/>
  <c r="N224" i="3"/>
  <c r="P223" i="3"/>
  <c r="O223" i="3"/>
  <c r="N223" i="3"/>
  <c r="P222" i="3"/>
  <c r="O222" i="3"/>
  <c r="N222" i="3"/>
  <c r="P221" i="3"/>
  <c r="O221" i="3"/>
  <c r="N221" i="3"/>
  <c r="P220" i="3"/>
  <c r="O220" i="3"/>
  <c r="N220" i="3"/>
  <c r="P219" i="3"/>
  <c r="O219" i="3"/>
  <c r="N219" i="3"/>
  <c r="P218" i="3"/>
  <c r="O218" i="3"/>
  <c r="N218" i="3"/>
  <c r="P215" i="3"/>
  <c r="O215" i="3"/>
  <c r="N215" i="3"/>
  <c r="P213" i="3"/>
  <c r="O213" i="3"/>
  <c r="N213" i="3"/>
  <c r="P211" i="3"/>
  <c r="O211" i="3"/>
  <c r="N211" i="3"/>
  <c r="P210" i="3"/>
  <c r="O210" i="3"/>
  <c r="N210" i="3"/>
  <c r="P209" i="3"/>
  <c r="O209" i="3"/>
  <c r="N209" i="3"/>
  <c r="P208" i="3"/>
  <c r="O208" i="3"/>
  <c r="N208" i="3"/>
  <c r="P207" i="3"/>
  <c r="O207" i="3"/>
  <c r="N207" i="3"/>
  <c r="P206" i="3"/>
  <c r="O206" i="3"/>
  <c r="N206" i="3"/>
  <c r="P205" i="3"/>
  <c r="O205" i="3"/>
  <c r="N205" i="3"/>
  <c r="P204" i="3"/>
  <c r="O204" i="3"/>
  <c r="N204" i="3"/>
  <c r="P203" i="3"/>
  <c r="O203" i="3"/>
  <c r="N203" i="3"/>
  <c r="P202" i="3"/>
  <c r="O202" i="3"/>
  <c r="N202" i="3"/>
  <c r="P201" i="3"/>
  <c r="O201" i="3"/>
  <c r="N201" i="3"/>
  <c r="P200" i="3"/>
  <c r="O200" i="3"/>
  <c r="N200" i="3"/>
  <c r="P199" i="3"/>
  <c r="O199" i="3"/>
  <c r="N199" i="3"/>
  <c r="P198" i="3"/>
  <c r="O198" i="3"/>
  <c r="N198" i="3"/>
  <c r="P197" i="3"/>
  <c r="O197" i="3"/>
  <c r="N197" i="3"/>
  <c r="P196" i="3"/>
  <c r="O196" i="3"/>
  <c r="N196" i="3"/>
  <c r="P195" i="3"/>
  <c r="O195" i="3"/>
  <c r="N195" i="3"/>
  <c r="P194" i="3"/>
  <c r="O194" i="3"/>
  <c r="N194" i="3"/>
  <c r="P193" i="3"/>
  <c r="O193" i="3"/>
  <c r="N193" i="3"/>
  <c r="P190" i="3"/>
  <c r="O190" i="3"/>
  <c r="N190" i="3"/>
  <c r="P189" i="3"/>
  <c r="O189" i="3"/>
  <c r="N189" i="3"/>
  <c r="P188" i="3"/>
  <c r="O188" i="3"/>
  <c r="N188" i="3"/>
  <c r="P187" i="3"/>
  <c r="O187" i="3"/>
  <c r="N187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7" i="3"/>
  <c r="O177" i="3"/>
  <c r="N177" i="3"/>
  <c r="P176" i="3"/>
  <c r="O176" i="3"/>
  <c r="N176" i="3"/>
  <c r="P175" i="3"/>
  <c r="O175" i="3"/>
  <c r="N175" i="3"/>
  <c r="P173" i="3"/>
  <c r="O173" i="3"/>
  <c r="N173" i="3"/>
  <c r="P172" i="3"/>
  <c r="O172" i="3"/>
  <c r="N172" i="3"/>
  <c r="P171" i="3"/>
  <c r="O171" i="3"/>
  <c r="N171" i="3"/>
  <c r="P168" i="3"/>
  <c r="O168" i="3"/>
  <c r="N168" i="3"/>
  <c r="P167" i="3"/>
  <c r="O167" i="3"/>
  <c r="N167" i="3"/>
  <c r="P165" i="3"/>
  <c r="O165" i="3"/>
  <c r="N165" i="3"/>
  <c r="P164" i="3"/>
  <c r="O164" i="3"/>
  <c r="N164" i="3"/>
  <c r="P163" i="3"/>
  <c r="O163" i="3"/>
  <c r="N163" i="3"/>
  <c r="P162" i="3"/>
  <c r="O162" i="3"/>
  <c r="N162" i="3"/>
  <c r="P161" i="3"/>
  <c r="O161" i="3"/>
  <c r="N161" i="3"/>
  <c r="P160" i="3"/>
  <c r="O160" i="3"/>
  <c r="N160" i="3"/>
  <c r="P159" i="3"/>
  <c r="O159" i="3"/>
  <c r="N159" i="3"/>
  <c r="P158" i="3"/>
  <c r="O158" i="3"/>
  <c r="N158" i="3"/>
  <c r="P157" i="3"/>
  <c r="O157" i="3"/>
  <c r="N157" i="3"/>
  <c r="P156" i="3"/>
  <c r="O156" i="3"/>
  <c r="N156" i="3"/>
  <c r="P155" i="3"/>
  <c r="O155" i="3"/>
  <c r="N155" i="3"/>
  <c r="P154" i="3"/>
  <c r="O154" i="3"/>
  <c r="N154" i="3"/>
  <c r="P153" i="3"/>
  <c r="O153" i="3"/>
  <c r="N153" i="3"/>
  <c r="P152" i="3"/>
  <c r="O152" i="3"/>
  <c r="N152" i="3"/>
  <c r="P151" i="3"/>
  <c r="O151" i="3"/>
  <c r="N151" i="3"/>
  <c r="P150" i="3"/>
  <c r="O150" i="3"/>
  <c r="N150" i="3"/>
  <c r="P146" i="3"/>
  <c r="O146" i="3"/>
  <c r="N146" i="3"/>
  <c r="P143" i="3"/>
  <c r="O143" i="3"/>
  <c r="N143" i="3"/>
  <c r="P142" i="3"/>
  <c r="O142" i="3"/>
  <c r="N142" i="3"/>
  <c r="P140" i="3"/>
  <c r="O140" i="3"/>
  <c r="N140" i="3"/>
  <c r="P136" i="3"/>
  <c r="O136" i="3"/>
  <c r="N136" i="3"/>
  <c r="P135" i="3"/>
  <c r="O135" i="3"/>
  <c r="N135" i="3"/>
  <c r="P132" i="3"/>
  <c r="O132" i="3"/>
  <c r="N132" i="3"/>
  <c r="P131" i="3"/>
  <c r="O131" i="3"/>
  <c r="N131" i="3"/>
  <c r="P128" i="3"/>
  <c r="O128" i="3"/>
  <c r="N128" i="3"/>
  <c r="P123" i="3"/>
  <c r="O123" i="3"/>
  <c r="N123" i="3"/>
  <c r="P122" i="3"/>
  <c r="O122" i="3"/>
  <c r="N122" i="3"/>
  <c r="P121" i="3"/>
  <c r="O121" i="3"/>
  <c r="N121" i="3"/>
  <c r="P118" i="3"/>
  <c r="O118" i="3"/>
  <c r="N118" i="3"/>
  <c r="P117" i="3"/>
  <c r="O117" i="3"/>
  <c r="N117" i="3"/>
  <c r="P116" i="3"/>
  <c r="O116" i="3"/>
  <c r="N116" i="3"/>
  <c r="P115" i="3"/>
  <c r="O115" i="3"/>
  <c r="N115" i="3"/>
  <c r="P114" i="3"/>
  <c r="O114" i="3"/>
  <c r="N114" i="3"/>
  <c r="P113" i="3"/>
  <c r="O113" i="3"/>
  <c r="N113" i="3"/>
  <c r="P112" i="3"/>
  <c r="O112" i="3"/>
  <c r="N112" i="3"/>
  <c r="P111" i="3"/>
  <c r="O111" i="3"/>
  <c r="N111" i="3"/>
  <c r="P110" i="3"/>
  <c r="O110" i="3"/>
  <c r="N110" i="3"/>
  <c r="P107" i="3"/>
  <c r="O107" i="3"/>
  <c r="N107" i="3"/>
  <c r="P106" i="3"/>
  <c r="O106" i="3"/>
  <c r="N106" i="3"/>
  <c r="P105" i="3"/>
  <c r="O105" i="3"/>
  <c r="N105" i="3"/>
  <c r="P104" i="3"/>
  <c r="O104" i="3"/>
  <c r="N104" i="3"/>
  <c r="P101" i="3"/>
  <c r="O101" i="3"/>
  <c r="N101" i="3"/>
  <c r="P97" i="3"/>
  <c r="O97" i="3"/>
  <c r="N97" i="3"/>
  <c r="P96" i="3"/>
  <c r="O96" i="3"/>
  <c r="N96" i="3"/>
  <c r="P95" i="3"/>
  <c r="O95" i="3"/>
  <c r="N95" i="3"/>
  <c r="P94" i="3"/>
  <c r="O94" i="3"/>
  <c r="N94" i="3"/>
  <c r="P93" i="3"/>
  <c r="O93" i="3"/>
  <c r="N93" i="3"/>
  <c r="P92" i="3"/>
  <c r="O92" i="3"/>
  <c r="N92" i="3"/>
  <c r="P91" i="3"/>
  <c r="O91" i="3"/>
  <c r="N91" i="3"/>
  <c r="P90" i="3"/>
  <c r="O90" i="3"/>
  <c r="N90" i="3"/>
  <c r="P86" i="3"/>
  <c r="O86" i="3"/>
  <c r="N86" i="3"/>
  <c r="P85" i="3"/>
  <c r="O85" i="3"/>
  <c r="N85" i="3"/>
  <c r="P84" i="3"/>
  <c r="O84" i="3"/>
  <c r="N84" i="3"/>
  <c r="P83" i="3"/>
  <c r="O83" i="3"/>
  <c r="N83" i="3"/>
  <c r="P82" i="3"/>
  <c r="O82" i="3"/>
  <c r="N82" i="3"/>
  <c r="P79" i="3"/>
  <c r="O79" i="3"/>
  <c r="N79" i="3"/>
  <c r="P78" i="3"/>
  <c r="O78" i="3"/>
  <c r="N78" i="3"/>
  <c r="P77" i="3"/>
  <c r="O77" i="3"/>
  <c r="N77" i="3"/>
  <c r="P76" i="3"/>
  <c r="O76" i="3"/>
  <c r="N76" i="3"/>
  <c r="P69" i="3"/>
  <c r="O69" i="3"/>
  <c r="N69" i="3"/>
  <c r="P68" i="3"/>
  <c r="O68" i="3"/>
  <c r="N68" i="3"/>
  <c r="P67" i="3"/>
  <c r="O67" i="3"/>
  <c r="N67" i="3"/>
  <c r="P66" i="3"/>
  <c r="O66" i="3"/>
  <c r="N66" i="3"/>
  <c r="P65" i="3"/>
  <c r="O65" i="3"/>
  <c r="N65" i="3"/>
  <c r="P64" i="3"/>
  <c r="O64" i="3"/>
  <c r="N64" i="3"/>
  <c r="P63" i="3"/>
  <c r="O63" i="3"/>
  <c r="N63" i="3"/>
  <c r="P62" i="3"/>
  <c r="O62" i="3"/>
  <c r="N62" i="3"/>
  <c r="P61" i="3"/>
  <c r="O61" i="3"/>
  <c r="N61" i="3"/>
  <c r="P60" i="3"/>
  <c r="O60" i="3"/>
  <c r="N60" i="3"/>
  <c r="P59" i="3"/>
  <c r="O59" i="3"/>
  <c r="N59" i="3"/>
  <c r="P58" i="3"/>
  <c r="O58" i="3"/>
  <c r="N58" i="3"/>
  <c r="P57" i="3"/>
  <c r="O57" i="3"/>
  <c r="N57" i="3"/>
  <c r="P56" i="3"/>
  <c r="O56" i="3"/>
  <c r="N56" i="3"/>
  <c r="P55" i="3"/>
  <c r="O55" i="3"/>
  <c r="N55" i="3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8" i="3"/>
  <c r="O48" i="3"/>
  <c r="N48" i="3"/>
  <c r="P47" i="3"/>
  <c r="O47" i="3"/>
  <c r="N47" i="3"/>
  <c r="P42" i="3"/>
  <c r="O42" i="3"/>
  <c r="N42" i="3"/>
  <c r="P41" i="3"/>
  <c r="O41" i="3"/>
  <c r="N41" i="3"/>
  <c r="P40" i="3"/>
  <c r="O40" i="3"/>
  <c r="N40" i="3"/>
  <c r="P34" i="3"/>
  <c r="O34" i="3"/>
  <c r="N34" i="3"/>
  <c r="P33" i="3"/>
  <c r="O33" i="3"/>
  <c r="N33" i="3"/>
  <c r="P32" i="3"/>
  <c r="O32" i="3"/>
  <c r="N32" i="3"/>
  <c r="P31" i="3"/>
  <c r="O31" i="3"/>
  <c r="N31" i="3"/>
  <c r="P27" i="3"/>
  <c r="O27" i="3"/>
  <c r="N27" i="3"/>
  <c r="P25" i="3"/>
  <c r="O25" i="3"/>
  <c r="N25" i="3"/>
  <c r="P20" i="3"/>
  <c r="O20" i="3"/>
  <c r="N20" i="3"/>
  <c r="T1069" i="3"/>
  <c r="S1069" i="3"/>
  <c r="R1069" i="3"/>
  <c r="Q1069" i="3"/>
  <c r="T1068" i="3"/>
  <c r="S1068" i="3"/>
  <c r="R1068" i="3"/>
  <c r="Q1068" i="3"/>
  <c r="T1067" i="3"/>
  <c r="S1067" i="3"/>
  <c r="R1067" i="3"/>
  <c r="Q1067" i="3"/>
  <c r="T1066" i="3"/>
  <c r="S1066" i="3"/>
  <c r="R1066" i="3"/>
  <c r="Q1066" i="3"/>
  <c r="T1065" i="3"/>
  <c r="S1065" i="3"/>
  <c r="R1065" i="3"/>
  <c r="Q1065" i="3"/>
  <c r="T1063" i="3"/>
  <c r="S1063" i="3"/>
  <c r="R1063" i="3"/>
  <c r="Q1063" i="3"/>
  <c r="T1062" i="3"/>
  <c r="S1062" i="3"/>
  <c r="R1062" i="3"/>
  <c r="Q1062" i="3"/>
  <c r="T1061" i="3"/>
  <c r="S1061" i="3"/>
  <c r="R1061" i="3"/>
  <c r="Q1061" i="3"/>
  <c r="T1060" i="3"/>
  <c r="S1060" i="3"/>
  <c r="R1060" i="3"/>
  <c r="Q1060" i="3"/>
  <c r="T1059" i="3"/>
  <c r="S1059" i="3"/>
  <c r="R1059" i="3"/>
  <c r="Q1059" i="3"/>
  <c r="T1056" i="3"/>
  <c r="S1056" i="3"/>
  <c r="R1056" i="3"/>
  <c r="Q1056" i="3"/>
  <c r="T1055" i="3"/>
  <c r="S1055" i="3"/>
  <c r="R1055" i="3"/>
  <c r="Q1055" i="3"/>
  <c r="T1054" i="3"/>
  <c r="S1054" i="3"/>
  <c r="R1054" i="3"/>
  <c r="Q1054" i="3"/>
  <c r="T1050" i="3"/>
  <c r="S1050" i="3"/>
  <c r="R1050" i="3"/>
  <c r="Q1050" i="3"/>
  <c r="T1047" i="3"/>
  <c r="S1047" i="3"/>
  <c r="R1047" i="3"/>
  <c r="Q1047" i="3"/>
  <c r="T1044" i="3"/>
  <c r="S1044" i="3"/>
  <c r="R1044" i="3"/>
  <c r="Q1044" i="3"/>
  <c r="T1040" i="3"/>
  <c r="S1040" i="3"/>
  <c r="R1040" i="3"/>
  <c r="Q1040" i="3"/>
  <c r="T1035" i="3"/>
  <c r="S1035" i="3"/>
  <c r="R1035" i="3"/>
  <c r="Q1035" i="3"/>
  <c r="T1033" i="3"/>
  <c r="S1033" i="3"/>
  <c r="R1033" i="3"/>
  <c r="Q1033" i="3"/>
  <c r="T1031" i="3"/>
  <c r="S1031" i="3"/>
  <c r="R1031" i="3"/>
  <c r="Q1031" i="3"/>
  <c r="T1028" i="3"/>
  <c r="S1028" i="3"/>
  <c r="R1028" i="3"/>
  <c r="Q1028" i="3"/>
  <c r="T1026" i="3"/>
  <c r="S1026" i="3"/>
  <c r="R1026" i="3"/>
  <c r="Q1026" i="3"/>
  <c r="T1025" i="3"/>
  <c r="S1025" i="3"/>
  <c r="R1025" i="3"/>
  <c r="Q1025" i="3"/>
  <c r="T1024" i="3"/>
  <c r="S1024" i="3"/>
  <c r="R1024" i="3"/>
  <c r="Q1024" i="3"/>
  <c r="T1023" i="3"/>
  <c r="S1023" i="3"/>
  <c r="R1023" i="3"/>
  <c r="Q1023" i="3"/>
  <c r="T1022" i="3"/>
  <c r="S1022" i="3"/>
  <c r="R1022" i="3"/>
  <c r="Q1022" i="3"/>
  <c r="T1021" i="3"/>
  <c r="S1021" i="3"/>
  <c r="R1021" i="3"/>
  <c r="Q1021" i="3"/>
  <c r="T1017" i="3"/>
  <c r="S1017" i="3"/>
  <c r="R1017" i="3"/>
  <c r="Q1017" i="3"/>
  <c r="T1015" i="3"/>
  <c r="S1015" i="3"/>
  <c r="R1015" i="3"/>
  <c r="Q1015" i="3"/>
  <c r="T1014" i="3"/>
  <c r="S1014" i="3"/>
  <c r="R1014" i="3"/>
  <c r="Q1014" i="3"/>
  <c r="T1009" i="3"/>
  <c r="S1009" i="3"/>
  <c r="R1009" i="3"/>
  <c r="Q1009" i="3"/>
  <c r="T1006" i="3"/>
  <c r="S1006" i="3"/>
  <c r="R1006" i="3"/>
  <c r="Q1006" i="3"/>
  <c r="T1005" i="3"/>
  <c r="S1005" i="3"/>
  <c r="R1005" i="3"/>
  <c r="Q1005" i="3"/>
  <c r="T1004" i="3"/>
  <c r="S1004" i="3"/>
  <c r="R1004" i="3"/>
  <c r="Q1004" i="3"/>
  <c r="T1003" i="3"/>
  <c r="S1003" i="3"/>
  <c r="R1003" i="3"/>
  <c r="Q1003" i="3"/>
  <c r="T1002" i="3"/>
  <c r="S1002" i="3"/>
  <c r="R1002" i="3"/>
  <c r="Q1002" i="3"/>
  <c r="T1001" i="3"/>
  <c r="S1001" i="3"/>
  <c r="R1001" i="3"/>
  <c r="Q1001" i="3"/>
  <c r="T997" i="3"/>
  <c r="S997" i="3"/>
  <c r="R997" i="3"/>
  <c r="Q997" i="3"/>
  <c r="T994" i="3"/>
  <c r="S994" i="3"/>
  <c r="R994" i="3"/>
  <c r="Q994" i="3"/>
  <c r="T993" i="3"/>
  <c r="S993" i="3"/>
  <c r="R993" i="3"/>
  <c r="Q993" i="3"/>
  <c r="T990" i="3"/>
  <c r="S990" i="3"/>
  <c r="R990" i="3"/>
  <c r="Q990" i="3"/>
  <c r="T988" i="3"/>
  <c r="S988" i="3"/>
  <c r="R988" i="3"/>
  <c r="Q988" i="3"/>
  <c r="T983" i="3"/>
  <c r="S983" i="3"/>
  <c r="R983" i="3"/>
  <c r="Q983" i="3"/>
  <c r="T982" i="3"/>
  <c r="S982" i="3"/>
  <c r="R982" i="3"/>
  <c r="Q982" i="3"/>
  <c r="T980" i="3"/>
  <c r="S980" i="3"/>
  <c r="R980" i="3"/>
  <c r="Q980" i="3"/>
  <c r="T979" i="3"/>
  <c r="S979" i="3"/>
  <c r="R979" i="3"/>
  <c r="Q979" i="3"/>
  <c r="T978" i="3"/>
  <c r="S978" i="3"/>
  <c r="R978" i="3"/>
  <c r="Q978" i="3"/>
  <c r="T975" i="3"/>
  <c r="S975" i="3"/>
  <c r="R975" i="3"/>
  <c r="Q975" i="3"/>
  <c r="T972" i="3"/>
  <c r="S972" i="3"/>
  <c r="R972" i="3"/>
  <c r="Q972" i="3"/>
  <c r="T971" i="3"/>
  <c r="S971" i="3"/>
  <c r="R971" i="3"/>
  <c r="Q971" i="3"/>
  <c r="T969" i="3"/>
  <c r="S969" i="3"/>
  <c r="R969" i="3"/>
  <c r="Q969" i="3"/>
  <c r="T966" i="3"/>
  <c r="S966" i="3"/>
  <c r="R966" i="3"/>
  <c r="Q966" i="3"/>
  <c r="T964" i="3"/>
  <c r="S964" i="3"/>
  <c r="R964" i="3"/>
  <c r="Q964" i="3"/>
  <c r="T963" i="3"/>
  <c r="S963" i="3"/>
  <c r="R963" i="3"/>
  <c r="Q963" i="3"/>
  <c r="T962" i="3"/>
  <c r="S962" i="3"/>
  <c r="R962" i="3"/>
  <c r="Q962" i="3"/>
  <c r="T961" i="3"/>
  <c r="S961" i="3"/>
  <c r="R961" i="3"/>
  <c r="Q961" i="3"/>
  <c r="T960" i="3"/>
  <c r="S960" i="3"/>
  <c r="R960" i="3"/>
  <c r="Q960" i="3"/>
  <c r="T959" i="3"/>
  <c r="S959" i="3"/>
  <c r="R959" i="3"/>
  <c r="Q959" i="3"/>
  <c r="T958" i="3"/>
  <c r="S958" i="3"/>
  <c r="R958" i="3"/>
  <c r="Q958" i="3"/>
  <c r="T957" i="3"/>
  <c r="S957" i="3"/>
  <c r="R957" i="3"/>
  <c r="Q957" i="3"/>
  <c r="T956" i="3"/>
  <c r="S956" i="3"/>
  <c r="R956" i="3"/>
  <c r="Q956" i="3"/>
  <c r="T955" i="3"/>
  <c r="S955" i="3"/>
  <c r="R955" i="3"/>
  <c r="Q955" i="3"/>
  <c r="T954" i="3"/>
  <c r="S954" i="3"/>
  <c r="R954" i="3"/>
  <c r="Q954" i="3"/>
  <c r="T953" i="3"/>
  <c r="S953" i="3"/>
  <c r="R953" i="3"/>
  <c r="Q953" i="3"/>
  <c r="T952" i="3"/>
  <c r="S952" i="3"/>
  <c r="R952" i="3"/>
  <c r="Q952" i="3"/>
  <c r="T951" i="3"/>
  <c r="S951" i="3"/>
  <c r="R951" i="3"/>
  <c r="Q951" i="3"/>
  <c r="T950" i="3"/>
  <c r="S950" i="3"/>
  <c r="R950" i="3"/>
  <c r="Q950" i="3"/>
  <c r="T946" i="3"/>
  <c r="S946" i="3"/>
  <c r="R946" i="3"/>
  <c r="Q946" i="3"/>
  <c r="T943" i="3"/>
  <c r="S943" i="3"/>
  <c r="R943" i="3"/>
  <c r="Q943" i="3"/>
  <c r="T940" i="3"/>
  <c r="S940" i="3"/>
  <c r="R940" i="3"/>
  <c r="Q940" i="3"/>
  <c r="T938" i="3"/>
  <c r="S938" i="3"/>
  <c r="R938" i="3"/>
  <c r="Q938" i="3"/>
  <c r="T937" i="3"/>
  <c r="S937" i="3"/>
  <c r="R937" i="3"/>
  <c r="Q937" i="3"/>
  <c r="T933" i="3"/>
  <c r="S933" i="3"/>
  <c r="R933" i="3"/>
  <c r="Q933" i="3"/>
  <c r="T930" i="3"/>
  <c r="S930" i="3"/>
  <c r="R930" i="3"/>
  <c r="Q930" i="3"/>
  <c r="T928" i="3"/>
  <c r="S928" i="3"/>
  <c r="R928" i="3"/>
  <c r="Q928" i="3"/>
  <c r="T921" i="3"/>
  <c r="S921" i="3"/>
  <c r="R921" i="3"/>
  <c r="Q921" i="3"/>
  <c r="T920" i="3"/>
  <c r="S920" i="3"/>
  <c r="R920" i="3"/>
  <c r="Q920" i="3"/>
  <c r="T918" i="3"/>
  <c r="S918" i="3"/>
  <c r="R918" i="3"/>
  <c r="Q918" i="3"/>
  <c r="T917" i="3"/>
  <c r="S917" i="3"/>
  <c r="R917" i="3"/>
  <c r="Q917" i="3"/>
  <c r="T916" i="3"/>
  <c r="S916" i="3"/>
  <c r="R916" i="3"/>
  <c r="Q916" i="3"/>
  <c r="T915" i="3"/>
  <c r="S915" i="3"/>
  <c r="R915" i="3"/>
  <c r="Q915" i="3"/>
  <c r="T914" i="3"/>
  <c r="S914" i="3"/>
  <c r="R914" i="3"/>
  <c r="Q914" i="3"/>
  <c r="T913" i="3"/>
  <c r="S913" i="3"/>
  <c r="R913" i="3"/>
  <c r="Q913" i="3"/>
  <c r="T912" i="3"/>
  <c r="S912" i="3"/>
  <c r="R912" i="3"/>
  <c r="Q912" i="3"/>
  <c r="T911" i="3"/>
  <c r="S911" i="3"/>
  <c r="R911" i="3"/>
  <c r="Q911" i="3"/>
  <c r="T909" i="3"/>
  <c r="S909" i="3"/>
  <c r="R909" i="3"/>
  <c r="Q909" i="3"/>
  <c r="T906" i="3"/>
  <c r="S906" i="3"/>
  <c r="R906" i="3"/>
  <c r="Q906" i="3"/>
  <c r="T903" i="3"/>
  <c r="S903" i="3"/>
  <c r="R903" i="3"/>
  <c r="Q903" i="3"/>
  <c r="T902" i="3"/>
  <c r="S902" i="3"/>
  <c r="R902" i="3"/>
  <c r="Q902" i="3"/>
  <c r="T901" i="3"/>
  <c r="S901" i="3"/>
  <c r="R901" i="3"/>
  <c r="Q901" i="3"/>
  <c r="T899" i="3"/>
  <c r="S899" i="3"/>
  <c r="R899" i="3"/>
  <c r="Q899" i="3"/>
  <c r="T898" i="3"/>
  <c r="S898" i="3"/>
  <c r="R898" i="3"/>
  <c r="Q898" i="3"/>
  <c r="T897" i="3"/>
  <c r="S897" i="3"/>
  <c r="R897" i="3"/>
  <c r="Q897" i="3"/>
  <c r="T896" i="3"/>
  <c r="S896" i="3"/>
  <c r="R896" i="3"/>
  <c r="Q896" i="3"/>
  <c r="T895" i="3"/>
  <c r="S895" i="3"/>
  <c r="R895" i="3"/>
  <c r="Q895" i="3"/>
  <c r="T894" i="3"/>
  <c r="S894" i="3"/>
  <c r="R894" i="3"/>
  <c r="Q894" i="3"/>
  <c r="T893" i="3"/>
  <c r="S893" i="3"/>
  <c r="R893" i="3"/>
  <c r="Q893" i="3"/>
  <c r="T892" i="3"/>
  <c r="S892" i="3"/>
  <c r="R892" i="3"/>
  <c r="Q892" i="3"/>
  <c r="T891" i="3"/>
  <c r="S891" i="3"/>
  <c r="R891" i="3"/>
  <c r="Q891" i="3"/>
  <c r="T890" i="3"/>
  <c r="S890" i="3"/>
  <c r="R890" i="3"/>
  <c r="Q890" i="3"/>
  <c r="T889" i="3"/>
  <c r="S889" i="3"/>
  <c r="R889" i="3"/>
  <c r="Q889" i="3"/>
  <c r="T888" i="3"/>
  <c r="S888" i="3"/>
  <c r="R888" i="3"/>
  <c r="Q888" i="3"/>
  <c r="T887" i="3"/>
  <c r="S887" i="3"/>
  <c r="R887" i="3"/>
  <c r="Q887" i="3"/>
  <c r="T884" i="3"/>
  <c r="S884" i="3"/>
  <c r="R884" i="3"/>
  <c r="Q884" i="3"/>
  <c r="T882" i="3"/>
  <c r="S882" i="3"/>
  <c r="R882" i="3"/>
  <c r="Q882" i="3"/>
  <c r="T879" i="3"/>
  <c r="S879" i="3"/>
  <c r="R879" i="3"/>
  <c r="Q879" i="3"/>
  <c r="T877" i="3"/>
  <c r="S877" i="3"/>
  <c r="R877" i="3"/>
  <c r="Q877" i="3"/>
  <c r="T876" i="3"/>
  <c r="S876" i="3"/>
  <c r="R876" i="3"/>
  <c r="Q876" i="3"/>
  <c r="T875" i="3"/>
  <c r="S875" i="3"/>
  <c r="R875" i="3"/>
  <c r="Q875" i="3"/>
  <c r="T874" i="3"/>
  <c r="S874" i="3"/>
  <c r="R874" i="3"/>
  <c r="Q874" i="3"/>
  <c r="T873" i="3"/>
  <c r="S873" i="3"/>
  <c r="R873" i="3"/>
  <c r="Q873" i="3"/>
  <c r="T872" i="3"/>
  <c r="S872" i="3"/>
  <c r="R872" i="3"/>
  <c r="Q872" i="3"/>
  <c r="T871" i="3"/>
  <c r="S871" i="3"/>
  <c r="R871" i="3"/>
  <c r="Q871" i="3"/>
  <c r="T867" i="3"/>
  <c r="S867" i="3"/>
  <c r="R867" i="3"/>
  <c r="Q867" i="3"/>
  <c r="T864" i="3"/>
  <c r="S864" i="3"/>
  <c r="R864" i="3"/>
  <c r="Q864" i="3"/>
  <c r="T862" i="3"/>
  <c r="S862" i="3"/>
  <c r="R862" i="3"/>
  <c r="Q862" i="3"/>
  <c r="T858" i="3"/>
  <c r="S858" i="3"/>
  <c r="R858" i="3"/>
  <c r="Q858" i="3"/>
  <c r="T853" i="3"/>
  <c r="S853" i="3"/>
  <c r="R853" i="3"/>
  <c r="Q853" i="3"/>
  <c r="T852" i="3"/>
  <c r="S852" i="3"/>
  <c r="R852" i="3"/>
  <c r="Q852" i="3"/>
  <c r="T851" i="3"/>
  <c r="S851" i="3"/>
  <c r="R851" i="3"/>
  <c r="Q851" i="3"/>
  <c r="T849" i="3"/>
  <c r="S849" i="3"/>
  <c r="R849" i="3"/>
  <c r="Q849" i="3"/>
  <c r="T848" i="3"/>
  <c r="S848" i="3"/>
  <c r="R848" i="3"/>
  <c r="Q848" i="3"/>
  <c r="T846" i="3"/>
  <c r="S846" i="3"/>
  <c r="R846" i="3"/>
  <c r="Q846" i="3"/>
  <c r="T845" i="3"/>
  <c r="S845" i="3"/>
  <c r="R845" i="3"/>
  <c r="Q845" i="3"/>
  <c r="T844" i="3"/>
  <c r="S844" i="3"/>
  <c r="R844" i="3"/>
  <c r="Q844" i="3"/>
  <c r="T843" i="3"/>
  <c r="S843" i="3"/>
  <c r="R843" i="3"/>
  <c r="Q843" i="3"/>
  <c r="T842" i="3"/>
  <c r="S842" i="3"/>
  <c r="R842" i="3"/>
  <c r="Q842" i="3"/>
  <c r="T841" i="3"/>
  <c r="S841" i="3"/>
  <c r="R841" i="3"/>
  <c r="Q841" i="3"/>
  <c r="T840" i="3"/>
  <c r="S840" i="3"/>
  <c r="R840" i="3"/>
  <c r="Q840" i="3"/>
  <c r="T839" i="3"/>
  <c r="S839" i="3"/>
  <c r="R839" i="3"/>
  <c r="Q839" i="3"/>
  <c r="T838" i="3"/>
  <c r="S838" i="3"/>
  <c r="R838" i="3"/>
  <c r="Q838" i="3"/>
  <c r="T837" i="3"/>
  <c r="S837" i="3"/>
  <c r="R837" i="3"/>
  <c r="Q837" i="3"/>
  <c r="T836" i="3"/>
  <c r="S836" i="3"/>
  <c r="R836" i="3"/>
  <c r="Q836" i="3"/>
  <c r="T834" i="3"/>
  <c r="S834" i="3"/>
  <c r="R834" i="3"/>
  <c r="Q834" i="3"/>
  <c r="T833" i="3"/>
  <c r="S833" i="3"/>
  <c r="R833" i="3"/>
  <c r="Q833" i="3"/>
  <c r="T831" i="3"/>
  <c r="S831" i="3"/>
  <c r="R831" i="3"/>
  <c r="Q831" i="3"/>
  <c r="T828" i="3"/>
  <c r="S828" i="3"/>
  <c r="R828" i="3"/>
  <c r="Q828" i="3"/>
  <c r="T827" i="3"/>
  <c r="S827" i="3"/>
  <c r="R827" i="3"/>
  <c r="Q827" i="3"/>
  <c r="T826" i="3"/>
  <c r="S826" i="3"/>
  <c r="R826" i="3"/>
  <c r="Q826" i="3"/>
  <c r="T825" i="3"/>
  <c r="S825" i="3"/>
  <c r="R825" i="3"/>
  <c r="Q825" i="3"/>
  <c r="T824" i="3"/>
  <c r="S824" i="3"/>
  <c r="R824" i="3"/>
  <c r="Q824" i="3"/>
  <c r="T823" i="3"/>
  <c r="S823" i="3"/>
  <c r="R823" i="3"/>
  <c r="Q823" i="3"/>
  <c r="T822" i="3"/>
  <c r="S822" i="3"/>
  <c r="R822" i="3"/>
  <c r="Q822" i="3"/>
  <c r="T821" i="3"/>
  <c r="S821" i="3"/>
  <c r="R821" i="3"/>
  <c r="Q821" i="3"/>
  <c r="T818" i="3"/>
  <c r="S818" i="3"/>
  <c r="R818" i="3"/>
  <c r="Q818" i="3"/>
  <c r="T816" i="3"/>
  <c r="S816" i="3"/>
  <c r="R816" i="3"/>
  <c r="Q816" i="3"/>
  <c r="T814" i="3"/>
  <c r="S814" i="3"/>
  <c r="R814" i="3"/>
  <c r="Q814" i="3"/>
  <c r="T811" i="3"/>
  <c r="S811" i="3"/>
  <c r="R811" i="3"/>
  <c r="Q811" i="3"/>
  <c r="T810" i="3"/>
  <c r="S810" i="3"/>
  <c r="R810" i="3"/>
  <c r="Q810" i="3"/>
  <c r="T809" i="3"/>
  <c r="S809" i="3"/>
  <c r="R809" i="3"/>
  <c r="Q809" i="3"/>
  <c r="T808" i="3"/>
  <c r="S808" i="3"/>
  <c r="R808" i="3"/>
  <c r="Q808" i="3"/>
  <c r="T806" i="3"/>
  <c r="S806" i="3"/>
  <c r="R806" i="3"/>
  <c r="Q806" i="3"/>
  <c r="T805" i="3"/>
  <c r="S805" i="3"/>
  <c r="R805" i="3"/>
  <c r="Q805" i="3"/>
  <c r="T804" i="3"/>
  <c r="S804" i="3"/>
  <c r="R804" i="3"/>
  <c r="Q804" i="3"/>
  <c r="T803" i="3"/>
  <c r="S803" i="3"/>
  <c r="R803" i="3"/>
  <c r="Q803" i="3"/>
  <c r="T802" i="3"/>
  <c r="S802" i="3"/>
  <c r="R802" i="3"/>
  <c r="Q802" i="3"/>
  <c r="T801" i="3"/>
  <c r="S801" i="3"/>
  <c r="R801" i="3"/>
  <c r="Q801" i="3"/>
  <c r="T800" i="3"/>
  <c r="S800" i="3"/>
  <c r="R800" i="3"/>
  <c r="Q800" i="3"/>
  <c r="T799" i="3"/>
  <c r="S799" i="3"/>
  <c r="R799" i="3"/>
  <c r="Q799" i="3"/>
  <c r="T798" i="3"/>
  <c r="S798" i="3"/>
  <c r="R798" i="3"/>
  <c r="Q798" i="3"/>
  <c r="T797" i="3"/>
  <c r="S797" i="3"/>
  <c r="R797" i="3"/>
  <c r="Q797" i="3"/>
  <c r="T796" i="3"/>
  <c r="S796" i="3"/>
  <c r="R796" i="3"/>
  <c r="Q796" i="3"/>
  <c r="T795" i="3"/>
  <c r="S795" i="3"/>
  <c r="R795" i="3"/>
  <c r="Q795" i="3"/>
  <c r="T794" i="3"/>
  <c r="S794" i="3"/>
  <c r="R794" i="3"/>
  <c r="Q794" i="3"/>
  <c r="T793" i="3"/>
  <c r="S793" i="3"/>
  <c r="R793" i="3"/>
  <c r="Q793" i="3"/>
  <c r="T792" i="3"/>
  <c r="S792" i="3"/>
  <c r="R792" i="3"/>
  <c r="Q792" i="3"/>
  <c r="T791" i="3"/>
  <c r="S791" i="3"/>
  <c r="R791" i="3"/>
  <c r="Q791" i="3"/>
  <c r="T790" i="3"/>
  <c r="S790" i="3"/>
  <c r="R790" i="3"/>
  <c r="Q790" i="3"/>
  <c r="T789" i="3"/>
  <c r="S789" i="3"/>
  <c r="R789" i="3"/>
  <c r="Q789" i="3"/>
  <c r="T786" i="3"/>
  <c r="S786" i="3"/>
  <c r="R786" i="3"/>
  <c r="Q786" i="3"/>
  <c r="T785" i="3"/>
  <c r="S785" i="3"/>
  <c r="R785" i="3"/>
  <c r="Q785" i="3"/>
  <c r="T784" i="3"/>
  <c r="S784" i="3"/>
  <c r="R784" i="3"/>
  <c r="Q784" i="3"/>
  <c r="T781" i="3"/>
  <c r="S781" i="3"/>
  <c r="R781" i="3"/>
  <c r="Q781" i="3"/>
  <c r="T780" i="3"/>
  <c r="S780" i="3"/>
  <c r="R780" i="3"/>
  <c r="Q780" i="3"/>
  <c r="T779" i="3"/>
  <c r="S779" i="3"/>
  <c r="R779" i="3"/>
  <c r="Q779" i="3"/>
  <c r="T778" i="3"/>
  <c r="S778" i="3"/>
  <c r="R778" i="3"/>
  <c r="Q778" i="3"/>
  <c r="T777" i="3"/>
  <c r="S777" i="3"/>
  <c r="R777" i="3"/>
  <c r="Q777" i="3"/>
  <c r="T776" i="3"/>
  <c r="S776" i="3"/>
  <c r="R776" i="3"/>
  <c r="Q776" i="3"/>
  <c r="T775" i="3"/>
  <c r="S775" i="3"/>
  <c r="R775" i="3"/>
  <c r="Q775" i="3"/>
  <c r="T773" i="3"/>
  <c r="S773" i="3"/>
  <c r="R773" i="3"/>
  <c r="Q773" i="3"/>
  <c r="T772" i="3"/>
  <c r="S772" i="3"/>
  <c r="R772" i="3"/>
  <c r="Q772" i="3"/>
  <c r="T771" i="3"/>
  <c r="S771" i="3"/>
  <c r="R771" i="3"/>
  <c r="Q771" i="3"/>
  <c r="T770" i="3"/>
  <c r="S770" i="3"/>
  <c r="R770" i="3"/>
  <c r="Q770" i="3"/>
  <c r="T769" i="3"/>
  <c r="S769" i="3"/>
  <c r="R769" i="3"/>
  <c r="Q769" i="3"/>
  <c r="T768" i="3"/>
  <c r="S768" i="3"/>
  <c r="R768" i="3"/>
  <c r="Q768" i="3"/>
  <c r="T767" i="3"/>
  <c r="S767" i="3"/>
  <c r="R767" i="3"/>
  <c r="Q767" i="3"/>
  <c r="T766" i="3"/>
  <c r="S766" i="3"/>
  <c r="R766" i="3"/>
  <c r="Q766" i="3"/>
  <c r="T765" i="3"/>
  <c r="S765" i="3"/>
  <c r="R765" i="3"/>
  <c r="Q765" i="3"/>
  <c r="T764" i="3"/>
  <c r="S764" i="3"/>
  <c r="R764" i="3"/>
  <c r="Q764" i="3"/>
  <c r="T763" i="3"/>
  <c r="S763" i="3"/>
  <c r="R763" i="3"/>
  <c r="Q763" i="3"/>
  <c r="T762" i="3"/>
  <c r="S762" i="3"/>
  <c r="R762" i="3"/>
  <c r="Q762" i="3"/>
  <c r="T761" i="3"/>
  <c r="S761" i="3"/>
  <c r="R761" i="3"/>
  <c r="Q761" i="3"/>
  <c r="T760" i="3"/>
  <c r="S760" i="3"/>
  <c r="R760" i="3"/>
  <c r="Q760" i="3"/>
  <c r="T759" i="3"/>
  <c r="S759" i="3"/>
  <c r="R759" i="3"/>
  <c r="Q759" i="3"/>
  <c r="T755" i="3"/>
  <c r="S755" i="3"/>
  <c r="R755" i="3"/>
  <c r="Q755" i="3"/>
  <c r="T754" i="3"/>
  <c r="S754" i="3"/>
  <c r="R754" i="3"/>
  <c r="Q754" i="3"/>
  <c r="T753" i="3"/>
  <c r="S753" i="3"/>
  <c r="R753" i="3"/>
  <c r="Q753" i="3"/>
  <c r="T750" i="3"/>
  <c r="S750" i="3"/>
  <c r="R750" i="3"/>
  <c r="Q750" i="3"/>
  <c r="T746" i="3"/>
  <c r="S746" i="3"/>
  <c r="R746" i="3"/>
  <c r="Q746" i="3"/>
  <c r="T744" i="3"/>
  <c r="S744" i="3"/>
  <c r="R744" i="3"/>
  <c r="Q744" i="3"/>
  <c r="T741" i="3"/>
  <c r="S741" i="3"/>
  <c r="R741" i="3"/>
  <c r="Q741" i="3"/>
  <c r="T739" i="3"/>
  <c r="S739" i="3"/>
  <c r="R739" i="3"/>
  <c r="Q739" i="3"/>
  <c r="T738" i="3"/>
  <c r="S738" i="3"/>
  <c r="R738" i="3"/>
  <c r="Q738" i="3"/>
  <c r="T737" i="3"/>
  <c r="S737" i="3"/>
  <c r="R737" i="3"/>
  <c r="Q737" i="3"/>
  <c r="T734" i="3"/>
  <c r="S734" i="3"/>
  <c r="R734" i="3"/>
  <c r="Q734" i="3"/>
  <c r="T731" i="3"/>
  <c r="S731" i="3"/>
  <c r="R731" i="3"/>
  <c r="Q731" i="3"/>
  <c r="T728" i="3"/>
  <c r="S728" i="3"/>
  <c r="R728" i="3"/>
  <c r="Q728" i="3"/>
  <c r="T721" i="3"/>
  <c r="S721" i="3"/>
  <c r="R721" i="3"/>
  <c r="Q721" i="3"/>
  <c r="T720" i="3"/>
  <c r="S720" i="3"/>
  <c r="R720" i="3"/>
  <c r="Q720" i="3"/>
  <c r="T719" i="3"/>
  <c r="S719" i="3"/>
  <c r="R719" i="3"/>
  <c r="Q719" i="3"/>
  <c r="T718" i="3"/>
  <c r="S718" i="3"/>
  <c r="R718" i="3"/>
  <c r="Q718" i="3"/>
  <c r="T712" i="3"/>
  <c r="S712" i="3"/>
  <c r="R712" i="3"/>
  <c r="Q712" i="3"/>
  <c r="T711" i="3"/>
  <c r="S711" i="3"/>
  <c r="R711" i="3"/>
  <c r="Q711" i="3"/>
  <c r="T710" i="3"/>
  <c r="S710" i="3"/>
  <c r="R710" i="3"/>
  <c r="Q710" i="3"/>
  <c r="T707" i="3"/>
  <c r="S707" i="3"/>
  <c r="R707" i="3"/>
  <c r="Q707" i="3"/>
  <c r="T705" i="3"/>
  <c r="S705" i="3"/>
  <c r="R705" i="3"/>
  <c r="Q705" i="3"/>
  <c r="T704" i="3"/>
  <c r="S704" i="3"/>
  <c r="R704" i="3"/>
  <c r="Q704" i="3"/>
  <c r="T703" i="3"/>
  <c r="S703" i="3"/>
  <c r="R703" i="3"/>
  <c r="Q703" i="3"/>
  <c r="T702" i="3"/>
  <c r="S702" i="3"/>
  <c r="R702" i="3"/>
  <c r="Q702" i="3"/>
  <c r="T699" i="3"/>
  <c r="S699" i="3"/>
  <c r="R699" i="3"/>
  <c r="Q699" i="3"/>
  <c r="T697" i="3"/>
  <c r="S697" i="3"/>
  <c r="R697" i="3"/>
  <c r="Q697" i="3"/>
  <c r="T696" i="3"/>
  <c r="S696" i="3"/>
  <c r="R696" i="3"/>
  <c r="Q696" i="3"/>
  <c r="T695" i="3"/>
  <c r="S695" i="3"/>
  <c r="R695" i="3"/>
  <c r="Q695" i="3"/>
  <c r="T694" i="3"/>
  <c r="S694" i="3"/>
  <c r="R694" i="3"/>
  <c r="Q694" i="3"/>
  <c r="T693" i="3"/>
  <c r="S693" i="3"/>
  <c r="R693" i="3"/>
  <c r="Q693" i="3"/>
  <c r="T691" i="3"/>
  <c r="S691" i="3"/>
  <c r="R691" i="3"/>
  <c r="Q691" i="3"/>
  <c r="T688" i="3"/>
  <c r="S688" i="3"/>
  <c r="R688" i="3"/>
  <c r="Q688" i="3"/>
  <c r="T687" i="3"/>
  <c r="S687" i="3"/>
  <c r="R687" i="3"/>
  <c r="Q687" i="3"/>
  <c r="T685" i="3"/>
  <c r="S685" i="3"/>
  <c r="R685" i="3"/>
  <c r="Q685" i="3"/>
  <c r="T684" i="3"/>
  <c r="S684" i="3"/>
  <c r="R684" i="3"/>
  <c r="Q684" i="3"/>
  <c r="T683" i="3"/>
  <c r="S683" i="3"/>
  <c r="R683" i="3"/>
  <c r="Q683" i="3"/>
  <c r="T682" i="3"/>
  <c r="S682" i="3"/>
  <c r="R682" i="3"/>
  <c r="Q682" i="3"/>
  <c r="T681" i="3"/>
  <c r="S681" i="3"/>
  <c r="R681" i="3"/>
  <c r="Q681" i="3"/>
  <c r="T680" i="3"/>
  <c r="S680" i="3"/>
  <c r="R680" i="3"/>
  <c r="Q680" i="3"/>
  <c r="T679" i="3"/>
  <c r="S679" i="3"/>
  <c r="R679" i="3"/>
  <c r="Q679" i="3"/>
  <c r="T678" i="3"/>
  <c r="S678" i="3"/>
  <c r="R678" i="3"/>
  <c r="Q678" i="3"/>
  <c r="T677" i="3"/>
  <c r="S677" i="3"/>
  <c r="R677" i="3"/>
  <c r="Q677" i="3"/>
  <c r="T673" i="3"/>
  <c r="S673" i="3"/>
  <c r="R673" i="3"/>
  <c r="Q673" i="3"/>
  <c r="T670" i="3"/>
  <c r="S670" i="3"/>
  <c r="R670" i="3"/>
  <c r="Q670" i="3"/>
  <c r="T667" i="3"/>
  <c r="S667" i="3"/>
  <c r="R667" i="3"/>
  <c r="Q667" i="3"/>
  <c r="T664" i="3"/>
  <c r="S664" i="3"/>
  <c r="R664" i="3"/>
  <c r="Q664" i="3"/>
  <c r="T660" i="3"/>
  <c r="S660" i="3"/>
  <c r="R660" i="3"/>
  <c r="Q660" i="3"/>
  <c r="T657" i="3"/>
  <c r="S657" i="3"/>
  <c r="R657" i="3"/>
  <c r="Q657" i="3"/>
  <c r="T651" i="3"/>
  <c r="S651" i="3"/>
  <c r="R651" i="3"/>
  <c r="Q651" i="3"/>
  <c r="T649" i="3"/>
  <c r="S649" i="3"/>
  <c r="R649" i="3"/>
  <c r="Q649" i="3"/>
  <c r="T647" i="3"/>
  <c r="S647" i="3"/>
  <c r="R647" i="3"/>
  <c r="Q647" i="3"/>
  <c r="T644" i="3"/>
  <c r="S644" i="3"/>
  <c r="R644" i="3"/>
  <c r="Q644" i="3"/>
  <c r="T642" i="3"/>
  <c r="S642" i="3"/>
  <c r="R642" i="3"/>
  <c r="Q642" i="3"/>
  <c r="T638" i="3"/>
  <c r="S638" i="3"/>
  <c r="R638" i="3"/>
  <c r="Q638" i="3"/>
  <c r="T637" i="3"/>
  <c r="S637" i="3"/>
  <c r="R637" i="3"/>
  <c r="Q637" i="3"/>
  <c r="T635" i="3"/>
  <c r="S635" i="3"/>
  <c r="R635" i="3"/>
  <c r="Q635" i="3"/>
  <c r="T634" i="3"/>
  <c r="S634" i="3"/>
  <c r="R634" i="3"/>
  <c r="Q634" i="3"/>
  <c r="T633" i="3"/>
  <c r="S633" i="3"/>
  <c r="R633" i="3"/>
  <c r="Q633" i="3"/>
  <c r="T626" i="3"/>
  <c r="S626" i="3"/>
  <c r="R626" i="3"/>
  <c r="Q626" i="3"/>
  <c r="T625" i="3"/>
  <c r="S625" i="3"/>
  <c r="R625" i="3"/>
  <c r="Q625" i="3"/>
  <c r="T624" i="3"/>
  <c r="S624" i="3"/>
  <c r="R624" i="3"/>
  <c r="Q624" i="3"/>
  <c r="T623" i="3"/>
  <c r="S623" i="3"/>
  <c r="R623" i="3"/>
  <c r="Q623" i="3"/>
  <c r="T619" i="3"/>
  <c r="S619" i="3"/>
  <c r="R619" i="3"/>
  <c r="Q619" i="3"/>
  <c r="T614" i="3"/>
  <c r="S614" i="3"/>
  <c r="R614" i="3"/>
  <c r="Q614" i="3"/>
  <c r="T612" i="3"/>
  <c r="S612" i="3"/>
  <c r="R612" i="3"/>
  <c r="Q612" i="3"/>
  <c r="T609" i="3"/>
  <c r="S609" i="3"/>
  <c r="R609" i="3"/>
  <c r="Q609" i="3"/>
  <c r="T607" i="3"/>
  <c r="S607" i="3"/>
  <c r="R607" i="3"/>
  <c r="Q607" i="3"/>
  <c r="T606" i="3"/>
  <c r="S606" i="3"/>
  <c r="R606" i="3"/>
  <c r="Q606" i="3"/>
  <c r="T605" i="3"/>
  <c r="S605" i="3"/>
  <c r="R605" i="3"/>
  <c r="Q605" i="3"/>
  <c r="T604" i="3"/>
  <c r="S604" i="3"/>
  <c r="R604" i="3"/>
  <c r="Q604" i="3"/>
  <c r="T601" i="3"/>
  <c r="S601" i="3"/>
  <c r="R601" i="3"/>
  <c r="Q601" i="3"/>
  <c r="T598" i="3"/>
  <c r="S598" i="3"/>
  <c r="R598" i="3"/>
  <c r="Q598" i="3"/>
  <c r="T597" i="3"/>
  <c r="S597" i="3"/>
  <c r="R597" i="3"/>
  <c r="Q597" i="3"/>
  <c r="T596" i="3"/>
  <c r="S596" i="3"/>
  <c r="R596" i="3"/>
  <c r="Q596" i="3"/>
  <c r="T595" i="3"/>
  <c r="S595" i="3"/>
  <c r="R595" i="3"/>
  <c r="Q595" i="3"/>
  <c r="T594" i="3"/>
  <c r="S594" i="3"/>
  <c r="R594" i="3"/>
  <c r="Q594" i="3"/>
  <c r="T593" i="3"/>
  <c r="S593" i="3"/>
  <c r="R593" i="3"/>
  <c r="Q593" i="3"/>
  <c r="T592" i="3"/>
  <c r="S592" i="3"/>
  <c r="R592" i="3"/>
  <c r="Q592" i="3"/>
  <c r="T591" i="3"/>
  <c r="S591" i="3"/>
  <c r="R591" i="3"/>
  <c r="Q591" i="3"/>
  <c r="T590" i="3"/>
  <c r="S590" i="3"/>
  <c r="R590" i="3"/>
  <c r="Q590" i="3"/>
  <c r="T589" i="3"/>
  <c r="S589" i="3"/>
  <c r="R589" i="3"/>
  <c r="Q589" i="3"/>
  <c r="T586" i="3"/>
  <c r="S586" i="3"/>
  <c r="R586" i="3"/>
  <c r="Q586" i="3"/>
  <c r="T584" i="3"/>
  <c r="S584" i="3"/>
  <c r="R584" i="3"/>
  <c r="Q584" i="3"/>
  <c r="T581" i="3"/>
  <c r="S581" i="3"/>
  <c r="R581" i="3"/>
  <c r="Q581" i="3"/>
  <c r="T579" i="3"/>
  <c r="S579" i="3"/>
  <c r="R579" i="3"/>
  <c r="Q579" i="3"/>
  <c r="T578" i="3"/>
  <c r="S578" i="3"/>
  <c r="R578" i="3"/>
  <c r="Q578" i="3"/>
  <c r="T577" i="3"/>
  <c r="S577" i="3"/>
  <c r="R577" i="3"/>
  <c r="Q577" i="3"/>
  <c r="T573" i="3"/>
  <c r="S573" i="3"/>
  <c r="R573" i="3"/>
  <c r="Q573" i="3"/>
  <c r="T572" i="3"/>
  <c r="S572" i="3"/>
  <c r="R572" i="3"/>
  <c r="Q572" i="3"/>
  <c r="T571" i="3"/>
  <c r="S571" i="3"/>
  <c r="R571" i="3"/>
  <c r="Q571" i="3"/>
  <c r="T570" i="3"/>
  <c r="S570" i="3"/>
  <c r="R570" i="3"/>
  <c r="Q570" i="3"/>
  <c r="T569" i="3"/>
  <c r="S569" i="3"/>
  <c r="R569" i="3"/>
  <c r="Q569" i="3"/>
  <c r="T568" i="3"/>
  <c r="S568" i="3"/>
  <c r="R568" i="3"/>
  <c r="Q568" i="3"/>
  <c r="T561" i="3"/>
  <c r="S561" i="3"/>
  <c r="R561" i="3"/>
  <c r="Q561" i="3"/>
  <c r="T558" i="3"/>
  <c r="S558" i="3"/>
  <c r="R558" i="3"/>
  <c r="Q558" i="3"/>
  <c r="T557" i="3"/>
  <c r="S557" i="3"/>
  <c r="R557" i="3"/>
  <c r="Q557" i="3"/>
  <c r="T556" i="3"/>
  <c r="S556" i="3"/>
  <c r="R556" i="3"/>
  <c r="Q556" i="3"/>
  <c r="T555" i="3"/>
  <c r="S555" i="3"/>
  <c r="R555" i="3"/>
  <c r="Q555" i="3"/>
  <c r="T554" i="3"/>
  <c r="S554" i="3"/>
  <c r="R554" i="3"/>
  <c r="Q554" i="3"/>
  <c r="T553" i="3"/>
  <c r="S553" i="3"/>
  <c r="R553" i="3"/>
  <c r="Q553" i="3"/>
  <c r="T552" i="3"/>
  <c r="S552" i="3"/>
  <c r="R552" i="3"/>
  <c r="Q552" i="3"/>
  <c r="T551" i="3"/>
  <c r="S551" i="3"/>
  <c r="R551" i="3"/>
  <c r="Q551" i="3"/>
  <c r="T550" i="3"/>
  <c r="S550" i="3"/>
  <c r="R550" i="3"/>
  <c r="Q550" i="3"/>
  <c r="T549" i="3"/>
  <c r="S549" i="3"/>
  <c r="R549" i="3"/>
  <c r="Q549" i="3"/>
  <c r="T548" i="3"/>
  <c r="S548" i="3"/>
  <c r="R548" i="3"/>
  <c r="Q548" i="3"/>
  <c r="T547" i="3"/>
  <c r="S547" i="3"/>
  <c r="R547" i="3"/>
  <c r="Q547" i="3"/>
  <c r="T546" i="3"/>
  <c r="S546" i="3"/>
  <c r="R546" i="3"/>
  <c r="Q546" i="3"/>
  <c r="T545" i="3"/>
  <c r="S545" i="3"/>
  <c r="R545" i="3"/>
  <c r="Q545" i="3"/>
  <c r="T544" i="3"/>
  <c r="S544" i="3"/>
  <c r="R544" i="3"/>
  <c r="Q544" i="3"/>
  <c r="T543" i="3"/>
  <c r="S543" i="3"/>
  <c r="R543" i="3"/>
  <c r="Q543" i="3"/>
  <c r="T542" i="3"/>
  <c r="S542" i="3"/>
  <c r="R542" i="3"/>
  <c r="Q542" i="3"/>
  <c r="T541" i="3"/>
  <c r="S541" i="3"/>
  <c r="R541" i="3"/>
  <c r="Q541" i="3"/>
  <c r="T540" i="3"/>
  <c r="S540" i="3"/>
  <c r="R540" i="3"/>
  <c r="Q540" i="3"/>
  <c r="T539" i="3"/>
  <c r="S539" i="3"/>
  <c r="R539" i="3"/>
  <c r="Q539" i="3"/>
  <c r="T538" i="3"/>
  <c r="S538" i="3"/>
  <c r="R538" i="3"/>
  <c r="Q538" i="3"/>
  <c r="T537" i="3"/>
  <c r="S537" i="3"/>
  <c r="R537" i="3"/>
  <c r="Q537" i="3"/>
  <c r="T536" i="3"/>
  <c r="S536" i="3"/>
  <c r="R536" i="3"/>
  <c r="Q536" i="3"/>
  <c r="T535" i="3"/>
  <c r="S535" i="3"/>
  <c r="R535" i="3"/>
  <c r="Q535" i="3"/>
  <c r="T534" i="3"/>
  <c r="S534" i="3"/>
  <c r="R534" i="3"/>
  <c r="Q534" i="3"/>
  <c r="T533" i="3"/>
  <c r="S533" i="3"/>
  <c r="R533" i="3"/>
  <c r="Q533" i="3"/>
  <c r="T532" i="3"/>
  <c r="S532" i="3"/>
  <c r="R532" i="3"/>
  <c r="Q532" i="3"/>
  <c r="T531" i="3"/>
  <c r="S531" i="3"/>
  <c r="R531" i="3"/>
  <c r="Q531" i="3"/>
  <c r="T530" i="3"/>
  <c r="S530" i="3"/>
  <c r="R530" i="3"/>
  <c r="Q530" i="3"/>
  <c r="T529" i="3"/>
  <c r="S529" i="3"/>
  <c r="R529" i="3"/>
  <c r="Q529" i="3"/>
  <c r="T528" i="3"/>
  <c r="S528" i="3"/>
  <c r="R528" i="3"/>
  <c r="Q528" i="3"/>
  <c r="T527" i="3"/>
  <c r="S527" i="3"/>
  <c r="R527" i="3"/>
  <c r="Q527" i="3"/>
  <c r="T526" i="3"/>
  <c r="S526" i="3"/>
  <c r="R526" i="3"/>
  <c r="Q526" i="3"/>
  <c r="T525" i="3"/>
  <c r="S525" i="3"/>
  <c r="R525" i="3"/>
  <c r="Q525" i="3"/>
  <c r="T524" i="3"/>
  <c r="S524" i="3"/>
  <c r="R524" i="3"/>
  <c r="Q524" i="3"/>
  <c r="T523" i="3"/>
  <c r="S523" i="3"/>
  <c r="R523" i="3"/>
  <c r="Q523" i="3"/>
  <c r="T522" i="3"/>
  <c r="S522" i="3"/>
  <c r="R522" i="3"/>
  <c r="Q522" i="3"/>
  <c r="T521" i="3"/>
  <c r="S521" i="3"/>
  <c r="R521" i="3"/>
  <c r="Q521" i="3"/>
  <c r="T520" i="3"/>
  <c r="S520" i="3"/>
  <c r="R520" i="3"/>
  <c r="Q520" i="3"/>
  <c r="T519" i="3"/>
  <c r="S519" i="3"/>
  <c r="R519" i="3"/>
  <c r="Q519" i="3"/>
  <c r="T518" i="3"/>
  <c r="S518" i="3"/>
  <c r="R518" i="3"/>
  <c r="Q518" i="3"/>
  <c r="T517" i="3"/>
  <c r="S517" i="3"/>
  <c r="R517" i="3"/>
  <c r="Q517" i="3"/>
  <c r="T516" i="3"/>
  <c r="S516" i="3"/>
  <c r="R516" i="3"/>
  <c r="Q516" i="3"/>
  <c r="T515" i="3"/>
  <c r="S515" i="3"/>
  <c r="R515" i="3"/>
  <c r="Q515" i="3"/>
  <c r="T514" i="3"/>
  <c r="S514" i="3"/>
  <c r="R514" i="3"/>
  <c r="Q514" i="3"/>
  <c r="T513" i="3"/>
  <c r="S513" i="3"/>
  <c r="R513" i="3"/>
  <c r="Q513" i="3"/>
  <c r="T512" i="3"/>
  <c r="S512" i="3"/>
  <c r="R512" i="3"/>
  <c r="Q512" i="3"/>
  <c r="T511" i="3"/>
  <c r="S511" i="3"/>
  <c r="R511" i="3"/>
  <c r="Q511" i="3"/>
  <c r="T510" i="3"/>
  <c r="S510" i="3"/>
  <c r="R510" i="3"/>
  <c r="Q510" i="3"/>
  <c r="T509" i="3"/>
  <c r="S509" i="3"/>
  <c r="R509" i="3"/>
  <c r="Q509" i="3"/>
  <c r="T508" i="3"/>
  <c r="S508" i="3"/>
  <c r="R508" i="3"/>
  <c r="Q508" i="3"/>
  <c r="T507" i="3"/>
  <c r="S507" i="3"/>
  <c r="R507" i="3"/>
  <c r="Q507" i="3"/>
  <c r="T506" i="3"/>
  <c r="S506" i="3"/>
  <c r="R506" i="3"/>
  <c r="Q506" i="3"/>
  <c r="T505" i="3"/>
  <c r="S505" i="3"/>
  <c r="R505" i="3"/>
  <c r="Q505" i="3"/>
  <c r="T504" i="3"/>
  <c r="S504" i="3"/>
  <c r="R504" i="3"/>
  <c r="Q504" i="3"/>
  <c r="T503" i="3"/>
  <c r="S503" i="3"/>
  <c r="R503" i="3"/>
  <c r="Q503" i="3"/>
  <c r="T502" i="3"/>
  <c r="S502" i="3"/>
  <c r="R502" i="3"/>
  <c r="Q502" i="3"/>
  <c r="T501" i="3"/>
  <c r="S501" i="3"/>
  <c r="R501" i="3"/>
  <c r="Q501" i="3"/>
  <c r="T500" i="3"/>
  <c r="S500" i="3"/>
  <c r="R500" i="3"/>
  <c r="Q500" i="3"/>
  <c r="T499" i="3"/>
  <c r="S499" i="3"/>
  <c r="R499" i="3"/>
  <c r="Q499" i="3"/>
  <c r="T498" i="3"/>
  <c r="S498" i="3"/>
  <c r="R498" i="3"/>
  <c r="Q498" i="3"/>
  <c r="T497" i="3"/>
  <c r="S497" i="3"/>
  <c r="R497" i="3"/>
  <c r="Q497" i="3"/>
  <c r="T496" i="3"/>
  <c r="S496" i="3"/>
  <c r="R496" i="3"/>
  <c r="Q496" i="3"/>
  <c r="T495" i="3"/>
  <c r="S495" i="3"/>
  <c r="R495" i="3"/>
  <c r="Q495" i="3"/>
  <c r="T494" i="3"/>
  <c r="S494" i="3"/>
  <c r="R494" i="3"/>
  <c r="Q494" i="3"/>
  <c r="T493" i="3"/>
  <c r="S493" i="3"/>
  <c r="R493" i="3"/>
  <c r="Q493" i="3"/>
  <c r="T492" i="3"/>
  <c r="S492" i="3"/>
  <c r="R492" i="3"/>
  <c r="Q492" i="3"/>
  <c r="T491" i="3"/>
  <c r="S491" i="3"/>
  <c r="R491" i="3"/>
  <c r="Q491" i="3"/>
  <c r="T490" i="3"/>
  <c r="S490" i="3"/>
  <c r="R490" i="3"/>
  <c r="Q490" i="3"/>
  <c r="T489" i="3"/>
  <c r="S489" i="3"/>
  <c r="R489" i="3"/>
  <c r="Q489" i="3"/>
  <c r="T488" i="3"/>
  <c r="S488" i="3"/>
  <c r="R488" i="3"/>
  <c r="Q488" i="3"/>
  <c r="T487" i="3"/>
  <c r="S487" i="3"/>
  <c r="R487" i="3"/>
  <c r="Q487" i="3"/>
  <c r="T486" i="3"/>
  <c r="S486" i="3"/>
  <c r="R486" i="3"/>
  <c r="Q486" i="3"/>
  <c r="T485" i="3"/>
  <c r="S485" i="3"/>
  <c r="R485" i="3"/>
  <c r="Q485" i="3"/>
  <c r="T484" i="3"/>
  <c r="S484" i="3"/>
  <c r="R484" i="3"/>
  <c r="Q484" i="3"/>
  <c r="T483" i="3"/>
  <c r="S483" i="3"/>
  <c r="R483" i="3"/>
  <c r="Q483" i="3"/>
  <c r="T482" i="3"/>
  <c r="S482" i="3"/>
  <c r="R482" i="3"/>
  <c r="Q482" i="3"/>
  <c r="T481" i="3"/>
  <c r="S481" i="3"/>
  <c r="R481" i="3"/>
  <c r="Q481" i="3"/>
  <c r="T480" i="3"/>
  <c r="S480" i="3"/>
  <c r="R480" i="3"/>
  <c r="Q480" i="3"/>
  <c r="T479" i="3"/>
  <c r="S479" i="3"/>
  <c r="R479" i="3"/>
  <c r="Q479" i="3"/>
  <c r="T478" i="3"/>
  <c r="S478" i="3"/>
  <c r="R478" i="3"/>
  <c r="Q478" i="3"/>
  <c r="T477" i="3"/>
  <c r="S477" i="3"/>
  <c r="R477" i="3"/>
  <c r="Q477" i="3"/>
  <c r="T476" i="3"/>
  <c r="S476" i="3"/>
  <c r="R476" i="3"/>
  <c r="Q476" i="3"/>
  <c r="T475" i="3"/>
  <c r="S475" i="3"/>
  <c r="R475" i="3"/>
  <c r="Q475" i="3"/>
  <c r="T474" i="3"/>
  <c r="S474" i="3"/>
  <c r="R474" i="3"/>
  <c r="Q474" i="3"/>
  <c r="T473" i="3"/>
  <c r="S473" i="3"/>
  <c r="R473" i="3"/>
  <c r="Q473" i="3"/>
  <c r="T472" i="3"/>
  <c r="S472" i="3"/>
  <c r="R472" i="3"/>
  <c r="Q472" i="3"/>
  <c r="T471" i="3"/>
  <c r="S471" i="3"/>
  <c r="R471" i="3"/>
  <c r="Q471" i="3"/>
  <c r="T470" i="3"/>
  <c r="S470" i="3"/>
  <c r="R470" i="3"/>
  <c r="Q470" i="3"/>
  <c r="T469" i="3"/>
  <c r="S469" i="3"/>
  <c r="R469" i="3"/>
  <c r="Q469" i="3"/>
  <c r="T468" i="3"/>
  <c r="S468" i="3"/>
  <c r="R468" i="3"/>
  <c r="Q468" i="3"/>
  <c r="T467" i="3"/>
  <c r="S467" i="3"/>
  <c r="R467" i="3"/>
  <c r="Q467" i="3"/>
  <c r="T466" i="3"/>
  <c r="S466" i="3"/>
  <c r="R466" i="3"/>
  <c r="Q466" i="3"/>
  <c r="T465" i="3"/>
  <c r="S465" i="3"/>
  <c r="R465" i="3"/>
  <c r="Q465" i="3"/>
  <c r="T464" i="3"/>
  <c r="S464" i="3"/>
  <c r="R464" i="3"/>
  <c r="Q464" i="3"/>
  <c r="T463" i="3"/>
  <c r="S463" i="3"/>
  <c r="R463" i="3"/>
  <c r="Q463" i="3"/>
  <c r="T462" i="3"/>
  <c r="S462" i="3"/>
  <c r="R462" i="3"/>
  <c r="Q462" i="3"/>
  <c r="T461" i="3"/>
  <c r="S461" i="3"/>
  <c r="R461" i="3"/>
  <c r="Q461" i="3"/>
  <c r="T460" i="3"/>
  <c r="S460" i="3"/>
  <c r="R460" i="3"/>
  <c r="Q460" i="3"/>
  <c r="T459" i="3"/>
  <c r="S459" i="3"/>
  <c r="R459" i="3"/>
  <c r="Q459" i="3"/>
  <c r="T458" i="3"/>
  <c r="S458" i="3"/>
  <c r="R458" i="3"/>
  <c r="Q458" i="3"/>
  <c r="T457" i="3"/>
  <c r="S457" i="3"/>
  <c r="R457" i="3"/>
  <c r="Q457" i="3"/>
  <c r="T456" i="3"/>
  <c r="S456" i="3"/>
  <c r="R456" i="3"/>
  <c r="Q456" i="3"/>
  <c r="T455" i="3"/>
  <c r="S455" i="3"/>
  <c r="R455" i="3"/>
  <c r="Q455" i="3"/>
  <c r="T454" i="3"/>
  <c r="S454" i="3"/>
  <c r="R454" i="3"/>
  <c r="Q454" i="3"/>
  <c r="T453" i="3"/>
  <c r="S453" i="3"/>
  <c r="R453" i="3"/>
  <c r="Q453" i="3"/>
  <c r="T452" i="3"/>
  <c r="S452" i="3"/>
  <c r="R452" i="3"/>
  <c r="Q452" i="3"/>
  <c r="T451" i="3"/>
  <c r="S451" i="3"/>
  <c r="R451" i="3"/>
  <c r="Q451" i="3"/>
  <c r="T450" i="3"/>
  <c r="S450" i="3"/>
  <c r="R450" i="3"/>
  <c r="Q450" i="3"/>
  <c r="T449" i="3"/>
  <c r="S449" i="3"/>
  <c r="R449" i="3"/>
  <c r="Q449" i="3"/>
  <c r="T448" i="3"/>
  <c r="S448" i="3"/>
  <c r="R448" i="3"/>
  <c r="Q448" i="3"/>
  <c r="T447" i="3"/>
  <c r="S447" i="3"/>
  <c r="R447" i="3"/>
  <c r="Q447" i="3"/>
  <c r="T446" i="3"/>
  <c r="S446" i="3"/>
  <c r="R446" i="3"/>
  <c r="Q446" i="3"/>
  <c r="T445" i="3"/>
  <c r="S445" i="3"/>
  <c r="R445" i="3"/>
  <c r="Q445" i="3"/>
  <c r="T444" i="3"/>
  <c r="S444" i="3"/>
  <c r="R444" i="3"/>
  <c r="Q444" i="3"/>
  <c r="T443" i="3"/>
  <c r="S443" i="3"/>
  <c r="R443" i="3"/>
  <c r="Q443" i="3"/>
  <c r="T442" i="3"/>
  <c r="S442" i="3"/>
  <c r="R442" i="3"/>
  <c r="Q442" i="3"/>
  <c r="T441" i="3"/>
  <c r="S441" i="3"/>
  <c r="R441" i="3"/>
  <c r="Q441" i="3"/>
  <c r="T440" i="3"/>
  <c r="S440" i="3"/>
  <c r="R440" i="3"/>
  <c r="Q440" i="3"/>
  <c r="T439" i="3"/>
  <c r="S439" i="3"/>
  <c r="R439" i="3"/>
  <c r="Q439" i="3"/>
  <c r="T438" i="3"/>
  <c r="S438" i="3"/>
  <c r="R438" i="3"/>
  <c r="Q438" i="3"/>
  <c r="T437" i="3"/>
  <c r="S437" i="3"/>
  <c r="R437" i="3"/>
  <c r="Q437" i="3"/>
  <c r="T436" i="3"/>
  <c r="S436" i="3"/>
  <c r="R436" i="3"/>
  <c r="Q436" i="3"/>
  <c r="T435" i="3"/>
  <c r="S435" i="3"/>
  <c r="R435" i="3"/>
  <c r="Q435" i="3"/>
  <c r="T434" i="3"/>
  <c r="S434" i="3"/>
  <c r="R434" i="3"/>
  <c r="Q434" i="3"/>
  <c r="T433" i="3"/>
  <c r="S433" i="3"/>
  <c r="R433" i="3"/>
  <c r="Q433" i="3"/>
  <c r="T432" i="3"/>
  <c r="S432" i="3"/>
  <c r="R432" i="3"/>
  <c r="Q432" i="3"/>
  <c r="T431" i="3"/>
  <c r="S431" i="3"/>
  <c r="R431" i="3"/>
  <c r="Q431" i="3"/>
  <c r="T430" i="3"/>
  <c r="S430" i="3"/>
  <c r="R430" i="3"/>
  <c r="Q430" i="3"/>
  <c r="T429" i="3"/>
  <c r="S429" i="3"/>
  <c r="R429" i="3"/>
  <c r="Q429" i="3"/>
  <c r="T428" i="3"/>
  <c r="S428" i="3"/>
  <c r="R428" i="3"/>
  <c r="Q428" i="3"/>
  <c r="T427" i="3"/>
  <c r="S427" i="3"/>
  <c r="R427" i="3"/>
  <c r="Q427" i="3"/>
  <c r="T426" i="3"/>
  <c r="S426" i="3"/>
  <c r="R426" i="3"/>
  <c r="Q426" i="3"/>
  <c r="T425" i="3"/>
  <c r="S425" i="3"/>
  <c r="R425" i="3"/>
  <c r="Q425" i="3"/>
  <c r="T424" i="3"/>
  <c r="S424" i="3"/>
  <c r="R424" i="3"/>
  <c r="Q424" i="3"/>
  <c r="T423" i="3"/>
  <c r="S423" i="3"/>
  <c r="R423" i="3"/>
  <c r="Q423" i="3"/>
  <c r="T422" i="3"/>
  <c r="S422" i="3"/>
  <c r="R422" i="3"/>
  <c r="Q422" i="3"/>
  <c r="T421" i="3"/>
  <c r="S421" i="3"/>
  <c r="R421" i="3"/>
  <c r="Q421" i="3"/>
  <c r="T420" i="3"/>
  <c r="S420" i="3"/>
  <c r="R420" i="3"/>
  <c r="Q420" i="3"/>
  <c r="T419" i="3"/>
  <c r="S419" i="3"/>
  <c r="R419" i="3"/>
  <c r="Q419" i="3"/>
  <c r="T416" i="3"/>
  <c r="S416" i="3"/>
  <c r="R416" i="3"/>
  <c r="Q416" i="3"/>
  <c r="T415" i="3"/>
  <c r="S415" i="3"/>
  <c r="R415" i="3"/>
  <c r="Q415" i="3"/>
  <c r="T414" i="3"/>
  <c r="S414" i="3"/>
  <c r="R414" i="3"/>
  <c r="Q414" i="3"/>
  <c r="T413" i="3"/>
  <c r="S413" i="3"/>
  <c r="R413" i="3"/>
  <c r="Q413" i="3"/>
  <c r="T410" i="3"/>
  <c r="S410" i="3"/>
  <c r="R410" i="3"/>
  <c r="Q410" i="3"/>
  <c r="T409" i="3"/>
  <c r="S409" i="3"/>
  <c r="R409" i="3"/>
  <c r="Q409" i="3"/>
  <c r="T408" i="3"/>
  <c r="S408" i="3"/>
  <c r="R408" i="3"/>
  <c r="Q408" i="3"/>
  <c r="T407" i="3"/>
  <c r="S407" i="3"/>
  <c r="R407" i="3"/>
  <c r="Q407" i="3"/>
  <c r="T406" i="3"/>
  <c r="S406" i="3"/>
  <c r="R406" i="3"/>
  <c r="Q406" i="3"/>
  <c r="T405" i="3"/>
  <c r="S405" i="3"/>
  <c r="R405" i="3"/>
  <c r="Q405" i="3"/>
  <c r="T404" i="3"/>
  <c r="S404" i="3"/>
  <c r="R404" i="3"/>
  <c r="Q404" i="3"/>
  <c r="T400" i="3"/>
  <c r="S400" i="3"/>
  <c r="R400" i="3"/>
  <c r="Q400" i="3"/>
  <c r="T399" i="3"/>
  <c r="S399" i="3"/>
  <c r="R399" i="3"/>
  <c r="Q399" i="3"/>
  <c r="T398" i="3"/>
  <c r="S398" i="3"/>
  <c r="R398" i="3"/>
  <c r="Q398" i="3"/>
  <c r="T397" i="3"/>
  <c r="S397" i="3"/>
  <c r="R397" i="3"/>
  <c r="Q397" i="3"/>
  <c r="T394" i="3"/>
  <c r="S394" i="3"/>
  <c r="R394" i="3"/>
  <c r="Q394" i="3"/>
  <c r="T390" i="3"/>
  <c r="S390" i="3"/>
  <c r="R390" i="3"/>
  <c r="Q390" i="3"/>
  <c r="T389" i="3"/>
  <c r="S389" i="3"/>
  <c r="R389" i="3"/>
  <c r="Q389" i="3"/>
  <c r="T384" i="3"/>
  <c r="S384" i="3"/>
  <c r="R384" i="3"/>
  <c r="Q384" i="3"/>
  <c r="T381" i="3"/>
  <c r="S381" i="3"/>
  <c r="R381" i="3"/>
  <c r="Q381" i="3"/>
  <c r="T378" i="3"/>
  <c r="S378" i="3"/>
  <c r="R378" i="3"/>
  <c r="Q378" i="3"/>
  <c r="T377" i="3"/>
  <c r="S377" i="3"/>
  <c r="R377" i="3"/>
  <c r="Q377" i="3"/>
  <c r="T376" i="3"/>
  <c r="S376" i="3"/>
  <c r="R376" i="3"/>
  <c r="Q376" i="3"/>
  <c r="T375" i="3"/>
  <c r="S375" i="3"/>
  <c r="R375" i="3"/>
  <c r="Q375" i="3"/>
  <c r="T371" i="3"/>
  <c r="S371" i="3"/>
  <c r="R371" i="3"/>
  <c r="Q371" i="3"/>
  <c r="T367" i="3"/>
  <c r="S367" i="3"/>
  <c r="R367" i="3"/>
  <c r="Q367" i="3"/>
  <c r="T362" i="3"/>
  <c r="S362" i="3"/>
  <c r="R362" i="3"/>
  <c r="Q362" i="3"/>
  <c r="T360" i="3"/>
  <c r="S360" i="3"/>
  <c r="R360" i="3"/>
  <c r="Q360" i="3"/>
  <c r="T357" i="3"/>
  <c r="S357" i="3"/>
  <c r="R357" i="3"/>
  <c r="Q357" i="3"/>
  <c r="T356" i="3"/>
  <c r="S356" i="3"/>
  <c r="R356" i="3"/>
  <c r="Q356" i="3"/>
  <c r="T354" i="3"/>
  <c r="S354" i="3"/>
  <c r="R354" i="3"/>
  <c r="Q354" i="3"/>
  <c r="T353" i="3"/>
  <c r="S353" i="3"/>
  <c r="R353" i="3"/>
  <c r="Q353" i="3"/>
  <c r="T352" i="3"/>
  <c r="S352" i="3"/>
  <c r="R352" i="3"/>
  <c r="Q352" i="3"/>
  <c r="T351" i="3"/>
  <c r="S351" i="3"/>
  <c r="R351" i="3"/>
  <c r="Q351" i="3"/>
  <c r="T350" i="3"/>
  <c r="S350" i="3"/>
  <c r="R350" i="3"/>
  <c r="Q350" i="3"/>
  <c r="T349" i="3"/>
  <c r="S349" i="3"/>
  <c r="R349" i="3"/>
  <c r="Q349" i="3"/>
  <c r="T348" i="3"/>
  <c r="S348" i="3"/>
  <c r="R348" i="3"/>
  <c r="Q348" i="3"/>
  <c r="T347" i="3"/>
  <c r="S347" i="3"/>
  <c r="R347" i="3"/>
  <c r="Q347" i="3"/>
  <c r="T346" i="3"/>
  <c r="S346" i="3"/>
  <c r="R346" i="3"/>
  <c r="Q346" i="3"/>
  <c r="T345" i="3"/>
  <c r="S345" i="3"/>
  <c r="R345" i="3"/>
  <c r="Q345" i="3"/>
  <c r="T344" i="3"/>
  <c r="S344" i="3"/>
  <c r="R344" i="3"/>
  <c r="Q344" i="3"/>
  <c r="T343" i="3"/>
  <c r="S343" i="3"/>
  <c r="R343" i="3"/>
  <c r="Q343" i="3"/>
  <c r="T342" i="3"/>
  <c r="S342" i="3"/>
  <c r="R342" i="3"/>
  <c r="Q342" i="3"/>
  <c r="T341" i="3"/>
  <c r="S341" i="3"/>
  <c r="R341" i="3"/>
  <c r="Q341" i="3"/>
  <c r="T340" i="3"/>
  <c r="S340" i="3"/>
  <c r="R340" i="3"/>
  <c r="Q340" i="3"/>
  <c r="T339" i="3"/>
  <c r="S339" i="3"/>
  <c r="R339" i="3"/>
  <c r="Q339" i="3"/>
  <c r="T335" i="3"/>
  <c r="S335" i="3"/>
  <c r="R335" i="3"/>
  <c r="Q335" i="3"/>
  <c r="T334" i="3"/>
  <c r="S334" i="3"/>
  <c r="R334" i="3"/>
  <c r="Q334" i="3"/>
  <c r="T329" i="3"/>
  <c r="S329" i="3"/>
  <c r="R329" i="3"/>
  <c r="Q329" i="3"/>
  <c r="T326" i="3"/>
  <c r="S326" i="3"/>
  <c r="R326" i="3"/>
  <c r="Q326" i="3"/>
  <c r="T323" i="3"/>
  <c r="S323" i="3"/>
  <c r="R323" i="3"/>
  <c r="Q323" i="3"/>
  <c r="T322" i="3"/>
  <c r="S322" i="3"/>
  <c r="R322" i="3"/>
  <c r="Q322" i="3"/>
  <c r="T321" i="3"/>
  <c r="S321" i="3"/>
  <c r="R321" i="3"/>
  <c r="Q321" i="3"/>
  <c r="T320" i="3"/>
  <c r="S320" i="3"/>
  <c r="R320" i="3"/>
  <c r="Q320" i="3"/>
  <c r="T318" i="3"/>
  <c r="S318" i="3"/>
  <c r="R318" i="3"/>
  <c r="Q318" i="3"/>
  <c r="T317" i="3"/>
  <c r="S317" i="3"/>
  <c r="R317" i="3"/>
  <c r="Q317" i="3"/>
  <c r="T316" i="3"/>
  <c r="S316" i="3"/>
  <c r="R316" i="3"/>
  <c r="Q316" i="3"/>
  <c r="T315" i="3"/>
  <c r="S315" i="3"/>
  <c r="R315" i="3"/>
  <c r="Q315" i="3"/>
  <c r="T312" i="3"/>
  <c r="S312" i="3"/>
  <c r="R312" i="3"/>
  <c r="Q312" i="3"/>
  <c r="T311" i="3"/>
  <c r="S311" i="3"/>
  <c r="R311" i="3"/>
  <c r="Q311" i="3"/>
  <c r="T310" i="3"/>
  <c r="S310" i="3"/>
  <c r="R310" i="3"/>
  <c r="Q310" i="3"/>
  <c r="T309" i="3"/>
  <c r="S309" i="3"/>
  <c r="R309" i="3"/>
  <c r="Q309" i="3"/>
  <c r="T308" i="3"/>
  <c r="S308" i="3"/>
  <c r="R308" i="3"/>
  <c r="Q308" i="3"/>
  <c r="T307" i="3"/>
  <c r="S307" i="3"/>
  <c r="R307" i="3"/>
  <c r="Q307" i="3"/>
  <c r="T306" i="3"/>
  <c r="S306" i="3"/>
  <c r="R306" i="3"/>
  <c r="Q306" i="3"/>
  <c r="T305" i="3"/>
  <c r="S305" i="3"/>
  <c r="R305" i="3"/>
  <c r="Q305" i="3"/>
  <c r="T304" i="3"/>
  <c r="S304" i="3"/>
  <c r="R304" i="3"/>
  <c r="Q304" i="3"/>
  <c r="T303" i="3"/>
  <c r="S303" i="3"/>
  <c r="R303" i="3"/>
  <c r="Q303" i="3"/>
  <c r="T302" i="3"/>
  <c r="S302" i="3"/>
  <c r="R302" i="3"/>
  <c r="Q302" i="3"/>
  <c r="T301" i="3"/>
  <c r="S301" i="3"/>
  <c r="R301" i="3"/>
  <c r="Q301" i="3"/>
  <c r="T300" i="3"/>
  <c r="S300" i="3"/>
  <c r="R300" i="3"/>
  <c r="Q300" i="3"/>
  <c r="T296" i="3"/>
  <c r="S296" i="3"/>
  <c r="R296" i="3"/>
  <c r="Q296" i="3"/>
  <c r="T293" i="3"/>
  <c r="S293" i="3"/>
  <c r="R293" i="3"/>
  <c r="Q293" i="3"/>
  <c r="T292" i="3"/>
  <c r="S292" i="3"/>
  <c r="R292" i="3"/>
  <c r="Q292" i="3"/>
  <c r="T287" i="3"/>
  <c r="S287" i="3"/>
  <c r="R287" i="3"/>
  <c r="Q287" i="3"/>
  <c r="T286" i="3"/>
  <c r="S286" i="3"/>
  <c r="R286" i="3"/>
  <c r="Q286" i="3"/>
  <c r="T285" i="3"/>
  <c r="S285" i="3"/>
  <c r="R285" i="3"/>
  <c r="Q285" i="3"/>
  <c r="T284" i="3"/>
  <c r="S284" i="3"/>
  <c r="R284" i="3"/>
  <c r="Q284" i="3"/>
  <c r="T283" i="3"/>
  <c r="S283" i="3"/>
  <c r="R283" i="3"/>
  <c r="Q283" i="3"/>
  <c r="T280" i="3"/>
  <c r="S280" i="3"/>
  <c r="R280" i="3"/>
  <c r="Q280" i="3"/>
  <c r="T279" i="3"/>
  <c r="S279" i="3"/>
  <c r="R279" i="3"/>
  <c r="Q279" i="3"/>
  <c r="T278" i="3"/>
  <c r="S278" i="3"/>
  <c r="R278" i="3"/>
  <c r="Q278" i="3"/>
  <c r="T277" i="3"/>
  <c r="S277" i="3"/>
  <c r="R277" i="3"/>
  <c r="Q277" i="3"/>
  <c r="T276" i="3"/>
  <c r="S276" i="3"/>
  <c r="R276" i="3"/>
  <c r="Q276" i="3"/>
  <c r="T275" i="3"/>
  <c r="S275" i="3"/>
  <c r="R275" i="3"/>
  <c r="Q275" i="3"/>
  <c r="T274" i="3"/>
  <c r="S274" i="3"/>
  <c r="R274" i="3"/>
  <c r="Q274" i="3"/>
  <c r="T273" i="3"/>
  <c r="S273" i="3"/>
  <c r="R273" i="3"/>
  <c r="Q273" i="3"/>
  <c r="T272" i="3"/>
  <c r="S272" i="3"/>
  <c r="R272" i="3"/>
  <c r="Q272" i="3"/>
  <c r="T271" i="3"/>
  <c r="S271" i="3"/>
  <c r="R271" i="3"/>
  <c r="Q271" i="3"/>
  <c r="T270" i="3"/>
  <c r="S270" i="3"/>
  <c r="R270" i="3"/>
  <c r="Q270" i="3"/>
  <c r="T269" i="3"/>
  <c r="S269" i="3"/>
  <c r="R269" i="3"/>
  <c r="Q269" i="3"/>
  <c r="T266" i="3"/>
  <c r="S266" i="3"/>
  <c r="R266" i="3"/>
  <c r="Q266" i="3"/>
  <c r="T265" i="3"/>
  <c r="S265" i="3"/>
  <c r="R265" i="3"/>
  <c r="Q265" i="3"/>
  <c r="T264" i="3"/>
  <c r="S264" i="3"/>
  <c r="R264" i="3"/>
  <c r="Q264" i="3"/>
  <c r="T261" i="3"/>
  <c r="S261" i="3"/>
  <c r="R261" i="3"/>
  <c r="Q261" i="3"/>
  <c r="T258" i="3"/>
  <c r="S258" i="3"/>
  <c r="R258" i="3"/>
  <c r="Q258" i="3"/>
  <c r="T257" i="3"/>
  <c r="S257" i="3"/>
  <c r="R257" i="3"/>
  <c r="Q257" i="3"/>
  <c r="T256" i="3"/>
  <c r="S256" i="3"/>
  <c r="R256" i="3"/>
  <c r="Q256" i="3"/>
  <c r="T254" i="3"/>
  <c r="S254" i="3"/>
  <c r="R254" i="3"/>
  <c r="Q254" i="3"/>
  <c r="T253" i="3"/>
  <c r="S253" i="3"/>
  <c r="R253" i="3"/>
  <c r="Q253" i="3"/>
  <c r="T252" i="3"/>
  <c r="S252" i="3"/>
  <c r="R252" i="3"/>
  <c r="Q252" i="3"/>
  <c r="T251" i="3"/>
  <c r="S251" i="3"/>
  <c r="R251" i="3"/>
  <c r="Q251" i="3"/>
  <c r="T250" i="3"/>
  <c r="S250" i="3"/>
  <c r="R250" i="3"/>
  <c r="Q250" i="3"/>
  <c r="T249" i="3"/>
  <c r="S249" i="3"/>
  <c r="R249" i="3"/>
  <c r="Q249" i="3"/>
  <c r="T248" i="3"/>
  <c r="S248" i="3"/>
  <c r="R248" i="3"/>
  <c r="Q248" i="3"/>
  <c r="T247" i="3"/>
  <c r="S247" i="3"/>
  <c r="R247" i="3"/>
  <c r="Q247" i="3"/>
  <c r="T244" i="3"/>
  <c r="S244" i="3"/>
  <c r="R244" i="3"/>
  <c r="Q244" i="3"/>
  <c r="T242" i="3"/>
  <c r="S242" i="3"/>
  <c r="R242" i="3"/>
  <c r="Q242" i="3"/>
  <c r="T241" i="3"/>
  <c r="S241" i="3"/>
  <c r="R241" i="3"/>
  <c r="Q241" i="3"/>
  <c r="T240" i="3"/>
  <c r="S240" i="3"/>
  <c r="R240" i="3"/>
  <c r="Q240" i="3"/>
  <c r="T239" i="3"/>
  <c r="S239" i="3"/>
  <c r="R239" i="3"/>
  <c r="Q239" i="3"/>
  <c r="T238" i="3"/>
  <c r="S238" i="3"/>
  <c r="R238" i="3"/>
  <c r="Q238" i="3"/>
  <c r="T237" i="3"/>
  <c r="S237" i="3"/>
  <c r="R237" i="3"/>
  <c r="Q237" i="3"/>
  <c r="T233" i="3"/>
  <c r="S233" i="3"/>
  <c r="R233" i="3"/>
  <c r="Q233" i="3"/>
  <c r="T228" i="3"/>
  <c r="S228" i="3"/>
  <c r="R228" i="3"/>
  <c r="Q228" i="3"/>
  <c r="T227" i="3"/>
  <c r="S227" i="3"/>
  <c r="R227" i="3"/>
  <c r="Q227" i="3"/>
  <c r="T226" i="3"/>
  <c r="S226" i="3"/>
  <c r="R226" i="3"/>
  <c r="Q226" i="3"/>
  <c r="T225" i="3"/>
  <c r="S225" i="3"/>
  <c r="R225" i="3"/>
  <c r="Q225" i="3"/>
  <c r="T224" i="3"/>
  <c r="S224" i="3"/>
  <c r="R224" i="3"/>
  <c r="Q224" i="3"/>
  <c r="T223" i="3"/>
  <c r="S223" i="3"/>
  <c r="R223" i="3"/>
  <c r="Q223" i="3"/>
  <c r="T222" i="3"/>
  <c r="S222" i="3"/>
  <c r="R222" i="3"/>
  <c r="Q222" i="3"/>
  <c r="T221" i="3"/>
  <c r="S221" i="3"/>
  <c r="R221" i="3"/>
  <c r="Q221" i="3"/>
  <c r="T220" i="3"/>
  <c r="S220" i="3"/>
  <c r="R220" i="3"/>
  <c r="Q220" i="3"/>
  <c r="T219" i="3"/>
  <c r="S219" i="3"/>
  <c r="R219" i="3"/>
  <c r="Q219" i="3"/>
  <c r="T218" i="3"/>
  <c r="S218" i="3"/>
  <c r="R218" i="3"/>
  <c r="Q218" i="3"/>
  <c r="T215" i="3"/>
  <c r="S215" i="3"/>
  <c r="R215" i="3"/>
  <c r="Q215" i="3"/>
  <c r="T213" i="3"/>
  <c r="S213" i="3"/>
  <c r="R213" i="3"/>
  <c r="Q213" i="3"/>
  <c r="T211" i="3"/>
  <c r="S211" i="3"/>
  <c r="R211" i="3"/>
  <c r="Q211" i="3"/>
  <c r="T210" i="3"/>
  <c r="S210" i="3"/>
  <c r="R210" i="3"/>
  <c r="Q210" i="3"/>
  <c r="T209" i="3"/>
  <c r="S209" i="3"/>
  <c r="R209" i="3"/>
  <c r="Q209" i="3"/>
  <c r="T208" i="3"/>
  <c r="S208" i="3"/>
  <c r="R208" i="3"/>
  <c r="Q208" i="3"/>
  <c r="T207" i="3"/>
  <c r="S207" i="3"/>
  <c r="R207" i="3"/>
  <c r="Q207" i="3"/>
  <c r="T206" i="3"/>
  <c r="S206" i="3"/>
  <c r="R206" i="3"/>
  <c r="Q206" i="3"/>
  <c r="T205" i="3"/>
  <c r="S205" i="3"/>
  <c r="R205" i="3"/>
  <c r="Q205" i="3"/>
  <c r="T204" i="3"/>
  <c r="S204" i="3"/>
  <c r="R204" i="3"/>
  <c r="Q204" i="3"/>
  <c r="T203" i="3"/>
  <c r="S203" i="3"/>
  <c r="R203" i="3"/>
  <c r="Q203" i="3"/>
  <c r="T202" i="3"/>
  <c r="S202" i="3"/>
  <c r="R202" i="3"/>
  <c r="Q202" i="3"/>
  <c r="T201" i="3"/>
  <c r="S201" i="3"/>
  <c r="R201" i="3"/>
  <c r="Q201" i="3"/>
  <c r="T200" i="3"/>
  <c r="S200" i="3"/>
  <c r="R200" i="3"/>
  <c r="Q200" i="3"/>
  <c r="T199" i="3"/>
  <c r="S199" i="3"/>
  <c r="R199" i="3"/>
  <c r="Q199" i="3"/>
  <c r="T198" i="3"/>
  <c r="S198" i="3"/>
  <c r="R198" i="3"/>
  <c r="Q198" i="3"/>
  <c r="T197" i="3"/>
  <c r="S197" i="3"/>
  <c r="R197" i="3"/>
  <c r="Q197" i="3"/>
  <c r="T196" i="3"/>
  <c r="S196" i="3"/>
  <c r="R196" i="3"/>
  <c r="Q196" i="3"/>
  <c r="T195" i="3"/>
  <c r="S195" i="3"/>
  <c r="R195" i="3"/>
  <c r="Q195" i="3"/>
  <c r="T194" i="3"/>
  <c r="S194" i="3"/>
  <c r="R194" i="3"/>
  <c r="Q194" i="3"/>
  <c r="T193" i="3"/>
  <c r="S193" i="3"/>
  <c r="R193" i="3"/>
  <c r="Q193" i="3"/>
  <c r="T190" i="3"/>
  <c r="S190" i="3"/>
  <c r="R190" i="3"/>
  <c r="Q190" i="3"/>
  <c r="T189" i="3"/>
  <c r="S189" i="3"/>
  <c r="R189" i="3"/>
  <c r="Q189" i="3"/>
  <c r="T188" i="3"/>
  <c r="S188" i="3"/>
  <c r="R188" i="3"/>
  <c r="Q188" i="3"/>
  <c r="T187" i="3"/>
  <c r="S187" i="3"/>
  <c r="R187" i="3"/>
  <c r="Q187" i="3"/>
  <c r="T184" i="3"/>
  <c r="S184" i="3"/>
  <c r="R184" i="3"/>
  <c r="Q184" i="3"/>
  <c r="T183" i="3"/>
  <c r="S183" i="3"/>
  <c r="R183" i="3"/>
  <c r="Q183" i="3"/>
  <c r="T182" i="3"/>
  <c r="S182" i="3"/>
  <c r="R182" i="3"/>
  <c r="Q182" i="3"/>
  <c r="T181" i="3"/>
  <c r="S181" i="3"/>
  <c r="R181" i="3"/>
  <c r="Q181" i="3"/>
  <c r="T180" i="3"/>
  <c r="S180" i="3"/>
  <c r="R180" i="3"/>
  <c r="Q180" i="3"/>
  <c r="T177" i="3"/>
  <c r="S177" i="3"/>
  <c r="R177" i="3"/>
  <c r="Q177" i="3"/>
  <c r="T176" i="3"/>
  <c r="S176" i="3"/>
  <c r="R176" i="3"/>
  <c r="Q176" i="3"/>
  <c r="T175" i="3"/>
  <c r="S175" i="3"/>
  <c r="R175" i="3"/>
  <c r="Q175" i="3"/>
  <c r="T173" i="3"/>
  <c r="S173" i="3"/>
  <c r="R173" i="3"/>
  <c r="Q173" i="3"/>
  <c r="T172" i="3"/>
  <c r="S172" i="3"/>
  <c r="R172" i="3"/>
  <c r="Q172" i="3"/>
  <c r="T171" i="3"/>
  <c r="S171" i="3"/>
  <c r="R171" i="3"/>
  <c r="Q171" i="3"/>
  <c r="T168" i="3"/>
  <c r="S168" i="3"/>
  <c r="R168" i="3"/>
  <c r="Q168" i="3"/>
  <c r="T167" i="3"/>
  <c r="S167" i="3"/>
  <c r="R167" i="3"/>
  <c r="Q167" i="3"/>
  <c r="T165" i="3"/>
  <c r="S165" i="3"/>
  <c r="R165" i="3"/>
  <c r="Q165" i="3"/>
  <c r="T164" i="3"/>
  <c r="S164" i="3"/>
  <c r="R164" i="3"/>
  <c r="Q164" i="3"/>
  <c r="T163" i="3"/>
  <c r="S163" i="3"/>
  <c r="R163" i="3"/>
  <c r="Q163" i="3"/>
  <c r="T162" i="3"/>
  <c r="S162" i="3"/>
  <c r="R162" i="3"/>
  <c r="Q162" i="3"/>
  <c r="T161" i="3"/>
  <c r="S161" i="3"/>
  <c r="R161" i="3"/>
  <c r="Q161" i="3"/>
  <c r="T160" i="3"/>
  <c r="S160" i="3"/>
  <c r="R160" i="3"/>
  <c r="Q160" i="3"/>
  <c r="T159" i="3"/>
  <c r="S159" i="3"/>
  <c r="R159" i="3"/>
  <c r="Q159" i="3"/>
  <c r="T158" i="3"/>
  <c r="S158" i="3"/>
  <c r="R158" i="3"/>
  <c r="Q158" i="3"/>
  <c r="T157" i="3"/>
  <c r="S157" i="3"/>
  <c r="R157" i="3"/>
  <c r="Q157" i="3"/>
  <c r="T156" i="3"/>
  <c r="S156" i="3"/>
  <c r="R156" i="3"/>
  <c r="Q156" i="3"/>
  <c r="T155" i="3"/>
  <c r="S155" i="3"/>
  <c r="R155" i="3"/>
  <c r="Q155" i="3"/>
  <c r="T154" i="3"/>
  <c r="S154" i="3"/>
  <c r="R154" i="3"/>
  <c r="Q154" i="3"/>
  <c r="T153" i="3"/>
  <c r="S153" i="3"/>
  <c r="R153" i="3"/>
  <c r="Q153" i="3"/>
  <c r="T152" i="3"/>
  <c r="S152" i="3"/>
  <c r="R152" i="3"/>
  <c r="Q152" i="3"/>
  <c r="T151" i="3"/>
  <c r="S151" i="3"/>
  <c r="R151" i="3"/>
  <c r="Q151" i="3"/>
  <c r="T150" i="3"/>
  <c r="S150" i="3"/>
  <c r="R150" i="3"/>
  <c r="Q150" i="3"/>
  <c r="T146" i="3"/>
  <c r="S146" i="3"/>
  <c r="R146" i="3"/>
  <c r="Q146" i="3"/>
  <c r="T143" i="3"/>
  <c r="S143" i="3"/>
  <c r="R143" i="3"/>
  <c r="Q143" i="3"/>
  <c r="T142" i="3"/>
  <c r="S142" i="3"/>
  <c r="R142" i="3"/>
  <c r="Q142" i="3"/>
  <c r="T140" i="3"/>
  <c r="S140" i="3"/>
  <c r="R140" i="3"/>
  <c r="Q140" i="3"/>
  <c r="T136" i="3"/>
  <c r="S136" i="3"/>
  <c r="R136" i="3"/>
  <c r="Q136" i="3"/>
  <c r="T135" i="3"/>
  <c r="S135" i="3"/>
  <c r="R135" i="3"/>
  <c r="Q135" i="3"/>
  <c r="T132" i="3"/>
  <c r="S132" i="3"/>
  <c r="R132" i="3"/>
  <c r="Q132" i="3"/>
  <c r="T131" i="3"/>
  <c r="S131" i="3"/>
  <c r="R131" i="3"/>
  <c r="Q131" i="3"/>
  <c r="T128" i="3"/>
  <c r="S128" i="3"/>
  <c r="R128" i="3"/>
  <c r="Q128" i="3"/>
  <c r="T123" i="3"/>
  <c r="S123" i="3"/>
  <c r="R123" i="3"/>
  <c r="Q123" i="3"/>
  <c r="T122" i="3"/>
  <c r="S122" i="3"/>
  <c r="R122" i="3"/>
  <c r="Q122" i="3"/>
  <c r="T121" i="3"/>
  <c r="S121" i="3"/>
  <c r="R121" i="3"/>
  <c r="Q121" i="3"/>
  <c r="T118" i="3"/>
  <c r="S118" i="3"/>
  <c r="R118" i="3"/>
  <c r="Q118" i="3"/>
  <c r="T117" i="3"/>
  <c r="S117" i="3"/>
  <c r="R117" i="3"/>
  <c r="Q117" i="3"/>
  <c r="T116" i="3"/>
  <c r="S116" i="3"/>
  <c r="R116" i="3"/>
  <c r="Q116" i="3"/>
  <c r="T115" i="3"/>
  <c r="S115" i="3"/>
  <c r="R115" i="3"/>
  <c r="Q115" i="3"/>
  <c r="T114" i="3"/>
  <c r="S114" i="3"/>
  <c r="R114" i="3"/>
  <c r="Q114" i="3"/>
  <c r="T113" i="3"/>
  <c r="S113" i="3"/>
  <c r="R113" i="3"/>
  <c r="Q113" i="3"/>
  <c r="T112" i="3"/>
  <c r="S112" i="3"/>
  <c r="R112" i="3"/>
  <c r="Q112" i="3"/>
  <c r="T111" i="3"/>
  <c r="S111" i="3"/>
  <c r="R111" i="3"/>
  <c r="Q111" i="3"/>
  <c r="T110" i="3"/>
  <c r="S110" i="3"/>
  <c r="R110" i="3"/>
  <c r="Q110" i="3"/>
  <c r="T107" i="3"/>
  <c r="S107" i="3"/>
  <c r="R107" i="3"/>
  <c r="Q107" i="3"/>
  <c r="T106" i="3"/>
  <c r="S106" i="3"/>
  <c r="R106" i="3"/>
  <c r="Q106" i="3"/>
  <c r="T105" i="3"/>
  <c r="S105" i="3"/>
  <c r="R105" i="3"/>
  <c r="Q105" i="3"/>
  <c r="T104" i="3"/>
  <c r="S104" i="3"/>
  <c r="R104" i="3"/>
  <c r="Q104" i="3"/>
  <c r="T101" i="3"/>
  <c r="S101" i="3"/>
  <c r="R101" i="3"/>
  <c r="Q101" i="3"/>
  <c r="T97" i="3"/>
  <c r="S97" i="3"/>
  <c r="R97" i="3"/>
  <c r="Q97" i="3"/>
  <c r="T96" i="3"/>
  <c r="S96" i="3"/>
  <c r="R96" i="3"/>
  <c r="Q96" i="3"/>
  <c r="T95" i="3"/>
  <c r="S95" i="3"/>
  <c r="R95" i="3"/>
  <c r="Q95" i="3"/>
  <c r="T94" i="3"/>
  <c r="S94" i="3"/>
  <c r="R94" i="3"/>
  <c r="Q94" i="3"/>
  <c r="T93" i="3"/>
  <c r="S93" i="3"/>
  <c r="R93" i="3"/>
  <c r="Q93" i="3"/>
  <c r="T92" i="3"/>
  <c r="S92" i="3"/>
  <c r="R92" i="3"/>
  <c r="Q92" i="3"/>
  <c r="T91" i="3"/>
  <c r="S91" i="3"/>
  <c r="R91" i="3"/>
  <c r="Q91" i="3"/>
  <c r="T90" i="3"/>
  <c r="S90" i="3"/>
  <c r="R90" i="3"/>
  <c r="Q90" i="3"/>
  <c r="T86" i="3"/>
  <c r="S86" i="3"/>
  <c r="R86" i="3"/>
  <c r="Q86" i="3"/>
  <c r="T85" i="3"/>
  <c r="S85" i="3"/>
  <c r="R85" i="3"/>
  <c r="Q85" i="3"/>
  <c r="T84" i="3"/>
  <c r="S84" i="3"/>
  <c r="R84" i="3"/>
  <c r="Q84" i="3"/>
  <c r="T83" i="3"/>
  <c r="S83" i="3"/>
  <c r="R83" i="3"/>
  <c r="Q83" i="3"/>
  <c r="T82" i="3"/>
  <c r="S82" i="3"/>
  <c r="R82" i="3"/>
  <c r="Q82" i="3"/>
  <c r="T79" i="3"/>
  <c r="S79" i="3"/>
  <c r="R79" i="3"/>
  <c r="Q79" i="3"/>
  <c r="T78" i="3"/>
  <c r="S78" i="3"/>
  <c r="R78" i="3"/>
  <c r="Q78" i="3"/>
  <c r="T77" i="3"/>
  <c r="S77" i="3"/>
  <c r="R77" i="3"/>
  <c r="Q77" i="3"/>
  <c r="T76" i="3"/>
  <c r="S76" i="3"/>
  <c r="R76" i="3"/>
  <c r="Q76" i="3"/>
  <c r="T69" i="3"/>
  <c r="S69" i="3"/>
  <c r="R69" i="3"/>
  <c r="Q69" i="3"/>
  <c r="T68" i="3"/>
  <c r="S68" i="3"/>
  <c r="R68" i="3"/>
  <c r="Q68" i="3"/>
  <c r="T67" i="3"/>
  <c r="S67" i="3"/>
  <c r="R67" i="3"/>
  <c r="Q67" i="3"/>
  <c r="T66" i="3"/>
  <c r="S66" i="3"/>
  <c r="R66" i="3"/>
  <c r="Q66" i="3"/>
  <c r="T65" i="3"/>
  <c r="S65" i="3"/>
  <c r="R65" i="3"/>
  <c r="Q65" i="3"/>
  <c r="T64" i="3"/>
  <c r="S64" i="3"/>
  <c r="R64" i="3"/>
  <c r="Q64" i="3"/>
  <c r="T63" i="3"/>
  <c r="S63" i="3"/>
  <c r="R63" i="3"/>
  <c r="Q63" i="3"/>
  <c r="T62" i="3"/>
  <c r="S62" i="3"/>
  <c r="R62" i="3"/>
  <c r="Q62" i="3"/>
  <c r="T61" i="3"/>
  <c r="S61" i="3"/>
  <c r="R61" i="3"/>
  <c r="Q61" i="3"/>
  <c r="T60" i="3"/>
  <c r="S60" i="3"/>
  <c r="R60" i="3"/>
  <c r="Q60" i="3"/>
  <c r="T59" i="3"/>
  <c r="S59" i="3"/>
  <c r="R59" i="3"/>
  <c r="Q59" i="3"/>
  <c r="T58" i="3"/>
  <c r="S58" i="3"/>
  <c r="R58" i="3"/>
  <c r="Q58" i="3"/>
  <c r="T57" i="3"/>
  <c r="S57" i="3"/>
  <c r="R57" i="3"/>
  <c r="Q57" i="3"/>
  <c r="T56" i="3"/>
  <c r="S56" i="3"/>
  <c r="R56" i="3"/>
  <c r="Q56" i="3"/>
  <c r="T55" i="3"/>
  <c r="S55" i="3"/>
  <c r="R55" i="3"/>
  <c r="Q55" i="3"/>
  <c r="T54" i="3"/>
  <c r="S54" i="3"/>
  <c r="R54" i="3"/>
  <c r="Q54" i="3"/>
  <c r="T53" i="3"/>
  <c r="S53" i="3"/>
  <c r="R53" i="3"/>
  <c r="Q53" i="3"/>
  <c r="T52" i="3"/>
  <c r="S52" i="3"/>
  <c r="R52" i="3"/>
  <c r="Q52" i="3"/>
  <c r="T51" i="3"/>
  <c r="S51" i="3"/>
  <c r="R51" i="3"/>
  <c r="Q51" i="3"/>
  <c r="T50" i="3"/>
  <c r="S50" i="3"/>
  <c r="R50" i="3"/>
  <c r="Q50" i="3"/>
  <c r="T49" i="3"/>
  <c r="S49" i="3"/>
  <c r="R49" i="3"/>
  <c r="Q49" i="3"/>
  <c r="T48" i="3"/>
  <c r="S48" i="3"/>
  <c r="R48" i="3"/>
  <c r="Q48" i="3"/>
  <c r="T47" i="3"/>
  <c r="S47" i="3"/>
  <c r="R47" i="3"/>
  <c r="Q47" i="3"/>
  <c r="T42" i="3"/>
  <c r="S42" i="3"/>
  <c r="R42" i="3"/>
  <c r="Q42" i="3"/>
  <c r="T41" i="3"/>
  <c r="S41" i="3"/>
  <c r="R41" i="3"/>
  <c r="Q41" i="3"/>
  <c r="T40" i="3"/>
  <c r="S40" i="3"/>
  <c r="R40" i="3"/>
  <c r="Q40" i="3"/>
  <c r="T34" i="3"/>
  <c r="S34" i="3"/>
  <c r="R34" i="3"/>
  <c r="Q34" i="3"/>
  <c r="T33" i="3"/>
  <c r="S33" i="3"/>
  <c r="R33" i="3"/>
  <c r="Q33" i="3"/>
  <c r="T32" i="3"/>
  <c r="S32" i="3"/>
  <c r="R32" i="3"/>
  <c r="Q32" i="3"/>
  <c r="T31" i="3"/>
  <c r="S31" i="3"/>
  <c r="R31" i="3"/>
  <c r="Q31" i="3"/>
  <c r="T27" i="3"/>
  <c r="S27" i="3"/>
  <c r="R27" i="3"/>
  <c r="Q27" i="3"/>
  <c r="T25" i="3"/>
  <c r="S25" i="3"/>
  <c r="R25" i="3"/>
  <c r="Q25" i="3"/>
  <c r="T20" i="3"/>
  <c r="S20" i="3"/>
  <c r="R20" i="3"/>
  <c r="Q20" i="3"/>
  <c r="M1069" i="3"/>
  <c r="M1068" i="3"/>
  <c r="M1067" i="3"/>
  <c r="M1066" i="3"/>
  <c r="M1065" i="3"/>
  <c r="M1063" i="3"/>
  <c r="M1062" i="3"/>
  <c r="M1061" i="3"/>
  <c r="M1060" i="3"/>
  <c r="M1059" i="3"/>
  <c r="M1056" i="3"/>
  <c r="M1055" i="3"/>
  <c r="M1054" i="3"/>
  <c r="M1050" i="3"/>
  <c r="M1047" i="3"/>
  <c r="M1044" i="3"/>
  <c r="M1040" i="3"/>
  <c r="M1035" i="3"/>
  <c r="M1033" i="3"/>
  <c r="M1031" i="3"/>
  <c r="M1028" i="3"/>
  <c r="M1026" i="3"/>
  <c r="M1025" i="3"/>
  <c r="M1024" i="3"/>
  <c r="M1023" i="3"/>
  <c r="M1022" i="3"/>
  <c r="M1021" i="3"/>
  <c r="M1017" i="3"/>
  <c r="M1015" i="3"/>
  <c r="M1014" i="3"/>
  <c r="M1009" i="3"/>
  <c r="M1006" i="3"/>
  <c r="M1005" i="3"/>
  <c r="M1004" i="3"/>
  <c r="M1003" i="3"/>
  <c r="M1002" i="3"/>
  <c r="M1001" i="3"/>
  <c r="M997" i="3"/>
  <c r="M994" i="3"/>
  <c r="M993" i="3"/>
  <c r="M990" i="3"/>
  <c r="M988" i="3"/>
  <c r="M983" i="3"/>
  <c r="M982" i="3"/>
  <c r="M980" i="3"/>
  <c r="M979" i="3"/>
  <c r="M978" i="3"/>
  <c r="M975" i="3"/>
  <c r="M972" i="3"/>
  <c r="M971" i="3"/>
  <c r="M969" i="3"/>
  <c r="M966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6" i="3"/>
  <c r="M943" i="3"/>
  <c r="M940" i="3"/>
  <c r="M938" i="3"/>
  <c r="M937" i="3"/>
  <c r="M933" i="3"/>
  <c r="M930" i="3"/>
  <c r="M928" i="3"/>
  <c r="M921" i="3"/>
  <c r="M920" i="3"/>
  <c r="M918" i="3"/>
  <c r="M917" i="3"/>
  <c r="M916" i="3"/>
  <c r="M915" i="3"/>
  <c r="M914" i="3"/>
  <c r="M913" i="3"/>
  <c r="M912" i="3"/>
  <c r="M911" i="3"/>
  <c r="M909" i="3"/>
  <c r="M906" i="3"/>
  <c r="M903" i="3"/>
  <c r="M902" i="3"/>
  <c r="M901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4" i="3"/>
  <c r="M882" i="3"/>
  <c r="M879" i="3"/>
  <c r="M877" i="3"/>
  <c r="M876" i="3"/>
  <c r="M875" i="3"/>
  <c r="M874" i="3"/>
  <c r="M873" i="3"/>
  <c r="M872" i="3"/>
  <c r="M871" i="3"/>
  <c r="M867" i="3"/>
  <c r="M864" i="3"/>
  <c r="M862" i="3"/>
  <c r="M858" i="3"/>
  <c r="M853" i="3"/>
  <c r="M852" i="3"/>
  <c r="M851" i="3"/>
  <c r="M849" i="3"/>
  <c r="M848" i="3"/>
  <c r="M846" i="3"/>
  <c r="M845" i="3"/>
  <c r="M844" i="3"/>
  <c r="M843" i="3"/>
  <c r="M842" i="3"/>
  <c r="M841" i="3"/>
  <c r="M840" i="3"/>
  <c r="M839" i="3"/>
  <c r="M838" i="3"/>
  <c r="M837" i="3"/>
  <c r="M836" i="3"/>
  <c r="M834" i="3"/>
  <c r="M833" i="3"/>
  <c r="M831" i="3"/>
  <c r="M828" i="3"/>
  <c r="M827" i="3"/>
  <c r="M826" i="3"/>
  <c r="M825" i="3"/>
  <c r="M824" i="3"/>
  <c r="M823" i="3"/>
  <c r="M822" i="3"/>
  <c r="M821" i="3"/>
  <c r="M818" i="3"/>
  <c r="M816" i="3"/>
  <c r="M814" i="3"/>
  <c r="M811" i="3"/>
  <c r="M810" i="3"/>
  <c r="M809" i="3"/>
  <c r="M808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6" i="3"/>
  <c r="M785" i="3"/>
  <c r="M784" i="3"/>
  <c r="M781" i="3"/>
  <c r="M780" i="3"/>
  <c r="M779" i="3"/>
  <c r="M778" i="3"/>
  <c r="M777" i="3"/>
  <c r="M776" i="3"/>
  <c r="M775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5" i="3"/>
  <c r="M754" i="3"/>
  <c r="M753" i="3"/>
  <c r="M750" i="3"/>
  <c r="M746" i="3"/>
  <c r="M744" i="3"/>
  <c r="M741" i="3"/>
  <c r="M739" i="3"/>
  <c r="M738" i="3"/>
  <c r="M737" i="3"/>
  <c r="M734" i="3"/>
  <c r="M731" i="3"/>
  <c r="M728" i="3"/>
  <c r="M721" i="3"/>
  <c r="M720" i="3"/>
  <c r="M719" i="3"/>
  <c r="M718" i="3"/>
  <c r="M712" i="3"/>
  <c r="M711" i="3"/>
  <c r="M710" i="3"/>
  <c r="M707" i="3"/>
  <c r="M705" i="3"/>
  <c r="M704" i="3"/>
  <c r="M703" i="3"/>
  <c r="M702" i="3"/>
  <c r="M699" i="3"/>
  <c r="M697" i="3"/>
  <c r="M696" i="3"/>
  <c r="M695" i="3"/>
  <c r="M694" i="3"/>
  <c r="M693" i="3"/>
  <c r="M691" i="3"/>
  <c r="M688" i="3"/>
  <c r="M687" i="3"/>
  <c r="M685" i="3"/>
  <c r="M684" i="3"/>
  <c r="M683" i="3"/>
  <c r="M682" i="3"/>
  <c r="M681" i="3"/>
  <c r="M680" i="3"/>
  <c r="M679" i="3"/>
  <c r="M678" i="3"/>
  <c r="M677" i="3"/>
  <c r="M673" i="3"/>
  <c r="M670" i="3"/>
  <c r="M667" i="3"/>
  <c r="M664" i="3"/>
  <c r="M660" i="3"/>
  <c r="M657" i="3"/>
  <c r="M651" i="3"/>
  <c r="M649" i="3"/>
  <c r="M647" i="3"/>
  <c r="M644" i="3"/>
  <c r="M642" i="3"/>
  <c r="M638" i="3"/>
  <c r="M637" i="3"/>
  <c r="M635" i="3"/>
  <c r="M634" i="3"/>
  <c r="M633" i="3"/>
  <c r="M626" i="3"/>
  <c r="M625" i="3"/>
  <c r="M624" i="3"/>
  <c r="M623" i="3"/>
  <c r="M619" i="3"/>
  <c r="M614" i="3"/>
  <c r="M612" i="3"/>
  <c r="M609" i="3"/>
  <c r="M607" i="3"/>
  <c r="M606" i="3"/>
  <c r="M605" i="3"/>
  <c r="M604" i="3"/>
  <c r="M601" i="3"/>
  <c r="M598" i="3"/>
  <c r="M597" i="3"/>
  <c r="M596" i="3"/>
  <c r="M595" i="3"/>
  <c r="M594" i="3"/>
  <c r="M593" i="3"/>
  <c r="M592" i="3"/>
  <c r="M591" i="3"/>
  <c r="M590" i="3"/>
  <c r="M589" i="3"/>
  <c r="M586" i="3"/>
  <c r="M584" i="3"/>
  <c r="M581" i="3"/>
  <c r="M579" i="3"/>
  <c r="M578" i="3"/>
  <c r="M577" i="3"/>
  <c r="M573" i="3"/>
  <c r="M572" i="3"/>
  <c r="M571" i="3"/>
  <c r="M570" i="3"/>
  <c r="M569" i="3"/>
  <c r="M568" i="3"/>
  <c r="M561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6" i="3"/>
  <c r="M415" i="3"/>
  <c r="M414" i="3"/>
  <c r="M413" i="3"/>
  <c r="M410" i="3"/>
  <c r="M409" i="3"/>
  <c r="M408" i="3"/>
  <c r="M407" i="3"/>
  <c r="M406" i="3"/>
  <c r="M405" i="3"/>
  <c r="M404" i="3"/>
  <c r="M400" i="3"/>
  <c r="M399" i="3"/>
  <c r="M398" i="3"/>
  <c r="M397" i="3"/>
  <c r="M394" i="3"/>
  <c r="M390" i="3"/>
  <c r="M389" i="3"/>
  <c r="M384" i="3"/>
  <c r="M381" i="3"/>
  <c r="M378" i="3"/>
  <c r="M377" i="3"/>
  <c r="M376" i="3"/>
  <c r="M375" i="3"/>
  <c r="M371" i="3"/>
  <c r="M367" i="3"/>
  <c r="M362" i="3"/>
  <c r="M360" i="3"/>
  <c r="M357" i="3"/>
  <c r="M356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5" i="3"/>
  <c r="M334" i="3"/>
  <c r="M329" i="3"/>
  <c r="M326" i="3"/>
  <c r="M323" i="3"/>
  <c r="M322" i="3"/>
  <c r="M321" i="3"/>
  <c r="M320" i="3"/>
  <c r="M318" i="3"/>
  <c r="M317" i="3"/>
  <c r="M316" i="3"/>
  <c r="M315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6" i="3"/>
  <c r="M293" i="3"/>
  <c r="M292" i="3"/>
  <c r="M287" i="3"/>
  <c r="M286" i="3"/>
  <c r="M285" i="3"/>
  <c r="M284" i="3"/>
  <c r="M283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6" i="3"/>
  <c r="M265" i="3"/>
  <c r="M264" i="3"/>
  <c r="M261" i="3"/>
  <c r="M258" i="3"/>
  <c r="M257" i="3"/>
  <c r="M256" i="3"/>
  <c r="M254" i="3"/>
  <c r="M253" i="3"/>
  <c r="M252" i="3"/>
  <c r="M251" i="3"/>
  <c r="M250" i="3"/>
  <c r="M249" i="3"/>
  <c r="M248" i="3"/>
  <c r="M247" i="3"/>
  <c r="M244" i="3"/>
  <c r="M242" i="3"/>
  <c r="M241" i="3"/>
  <c r="M240" i="3"/>
  <c r="M239" i="3"/>
  <c r="M238" i="3"/>
  <c r="M237" i="3"/>
  <c r="M233" i="3"/>
  <c r="M228" i="3"/>
  <c r="M227" i="3"/>
  <c r="M226" i="3"/>
  <c r="M225" i="3"/>
  <c r="M224" i="3"/>
  <c r="M223" i="3"/>
  <c r="M222" i="3"/>
  <c r="M221" i="3"/>
  <c r="M220" i="3"/>
  <c r="M219" i="3"/>
  <c r="M218" i="3"/>
  <c r="M215" i="3"/>
  <c r="M213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0" i="3"/>
  <c r="M189" i="3"/>
  <c r="M188" i="3"/>
  <c r="M187" i="3"/>
  <c r="M184" i="3"/>
  <c r="M183" i="3"/>
  <c r="M182" i="3"/>
  <c r="M181" i="3"/>
  <c r="M180" i="3"/>
  <c r="M177" i="3"/>
  <c r="M176" i="3"/>
  <c r="M175" i="3"/>
  <c r="M173" i="3"/>
  <c r="M172" i="3"/>
  <c r="M171" i="3"/>
  <c r="M168" i="3"/>
  <c r="M167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6" i="3"/>
  <c r="M143" i="3"/>
  <c r="M142" i="3"/>
  <c r="M140" i="3"/>
  <c r="M136" i="3"/>
  <c r="M135" i="3"/>
  <c r="M132" i="3"/>
  <c r="M131" i="3"/>
  <c r="M128" i="3"/>
  <c r="M123" i="3"/>
  <c r="M122" i="3"/>
  <c r="M121" i="3"/>
  <c r="M118" i="3"/>
  <c r="M117" i="3"/>
  <c r="M116" i="3"/>
  <c r="M115" i="3"/>
  <c r="M114" i="3"/>
  <c r="M113" i="3"/>
  <c r="M112" i="3"/>
  <c r="M111" i="3"/>
  <c r="M110" i="3"/>
  <c r="M107" i="3"/>
  <c r="M106" i="3"/>
  <c r="M105" i="3"/>
  <c r="M104" i="3"/>
  <c r="M101" i="3"/>
  <c r="M97" i="3"/>
  <c r="M96" i="3"/>
  <c r="M95" i="3"/>
  <c r="M94" i="3"/>
  <c r="M93" i="3"/>
  <c r="M92" i="3"/>
  <c r="M91" i="3"/>
  <c r="M90" i="3"/>
  <c r="M86" i="3"/>
  <c r="M85" i="3"/>
  <c r="M84" i="3"/>
  <c r="M83" i="3"/>
  <c r="M82" i="3"/>
  <c r="M79" i="3"/>
  <c r="M78" i="3"/>
  <c r="M77" i="3"/>
  <c r="M76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2" i="3"/>
  <c r="M41" i="3"/>
  <c r="M40" i="3"/>
  <c r="M34" i="3"/>
  <c r="M33" i="3"/>
  <c r="M32" i="3"/>
  <c r="M31" i="3"/>
  <c r="M27" i="3"/>
  <c r="M25" i="3"/>
  <c r="M20" i="3"/>
  <c r="D31" i="4"/>
  <c r="F31" i="4" l="1"/>
  <c r="E376" i="3"/>
  <c r="J375" i="3"/>
  <c r="D284" i="3"/>
  <c r="B284" i="3"/>
  <c r="B285" i="3" s="1"/>
  <c r="B286" i="3" s="1"/>
  <c r="B287" i="3" s="1"/>
  <c r="D271" i="3"/>
  <c r="B271" i="3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D265" i="3"/>
  <c r="B265" i="3"/>
  <c r="B266" i="3" s="1"/>
  <c r="B267" i="3" s="1"/>
  <c r="B268" i="3" s="1"/>
  <c r="B269" i="3" s="1"/>
  <c r="D257" i="3"/>
  <c r="D258" i="3" s="1"/>
  <c r="D262" i="3" s="1"/>
  <c r="D263" i="3" s="1"/>
  <c r="B257" i="3"/>
  <c r="B258" i="3" s="1"/>
  <c r="B262" i="3" s="1"/>
  <c r="B263" i="3" s="1"/>
  <c r="D254" i="3"/>
  <c r="D255" i="3" s="1"/>
  <c r="B254" i="3"/>
  <c r="B255" i="3" s="1"/>
  <c r="D248" i="3"/>
  <c r="B248" i="3"/>
  <c r="B249" i="3" s="1"/>
  <c r="B250" i="3" s="1"/>
  <c r="B251" i="3" s="1"/>
  <c r="B252" i="3" s="1"/>
  <c r="D245" i="3"/>
  <c r="D246" i="3" s="1"/>
  <c r="B245" i="3"/>
  <c r="B246" i="3" s="1"/>
  <c r="D238" i="3"/>
  <c r="B238" i="3"/>
  <c r="B239" i="3" s="1"/>
  <c r="B240" i="3" s="1"/>
  <c r="B241" i="3" s="1"/>
  <c r="B242" i="3" s="1"/>
  <c r="B243" i="3" s="1"/>
  <c r="D231" i="3"/>
  <c r="D232" i="3" s="1"/>
  <c r="B230" i="3"/>
  <c r="B231" i="3" s="1"/>
  <c r="B232" i="3" s="1"/>
  <c r="AB1107" i="2"/>
  <c r="AA1069" i="3" s="1"/>
  <c r="AA1107" i="2"/>
  <c r="Z1069" i="3" s="1"/>
  <c r="V1107" i="2"/>
  <c r="U1069" i="3" s="1"/>
  <c r="B1107" i="2"/>
  <c r="AB1106" i="2"/>
  <c r="AA1068" i="3" s="1"/>
  <c r="AA1106" i="2"/>
  <c r="Z1068" i="3" s="1"/>
  <c r="V1106" i="2"/>
  <c r="U1068" i="3" s="1"/>
  <c r="B1106" i="2"/>
  <c r="AB1105" i="2"/>
  <c r="AA1067" i="3" s="1"/>
  <c r="AA1105" i="2"/>
  <c r="Z1067" i="3" s="1"/>
  <c r="V1105" i="2"/>
  <c r="U1067" i="3" s="1"/>
  <c r="B1105" i="2"/>
  <c r="AB1104" i="2"/>
  <c r="AA1066" i="3" s="1"/>
  <c r="AA1104" i="2"/>
  <c r="Z1066" i="3" s="1"/>
  <c r="V1104" i="2"/>
  <c r="U1066" i="3" s="1"/>
  <c r="B1104" i="2"/>
  <c r="AB1103" i="2"/>
  <c r="AA1065" i="3" s="1"/>
  <c r="AA1103" i="2"/>
  <c r="Z1065" i="3" s="1"/>
  <c r="V1103" i="2"/>
  <c r="U1065" i="3" s="1"/>
  <c r="B1103" i="2"/>
  <c r="U1102" i="2"/>
  <c r="T1064" i="3" s="1"/>
  <c r="T1102" i="2"/>
  <c r="S1064" i="3" s="1"/>
  <c r="S1102" i="2"/>
  <c r="R1064" i="3" s="1"/>
  <c r="R1102" i="2"/>
  <c r="Q1064" i="3" s="1"/>
  <c r="N1102" i="2"/>
  <c r="M1064" i="3" s="1"/>
  <c r="B1102" i="2"/>
  <c r="AB1101" i="2"/>
  <c r="AA1063" i="3" s="1"/>
  <c r="AA1101" i="2"/>
  <c r="Z1063" i="3" s="1"/>
  <c r="V1101" i="2"/>
  <c r="U1063" i="3" s="1"/>
  <c r="B1101" i="2"/>
  <c r="AB1100" i="2"/>
  <c r="AA1062" i="3" s="1"/>
  <c r="AA1100" i="2"/>
  <c r="Z1062" i="3" s="1"/>
  <c r="V1100" i="2"/>
  <c r="U1062" i="3" s="1"/>
  <c r="B1100" i="2"/>
  <c r="AB1099" i="2"/>
  <c r="AA1061" i="3" s="1"/>
  <c r="AA1099" i="2"/>
  <c r="Z1061" i="3" s="1"/>
  <c r="V1099" i="2"/>
  <c r="U1061" i="3" s="1"/>
  <c r="B1099" i="2"/>
  <c r="AB1098" i="2"/>
  <c r="AA1060" i="3" s="1"/>
  <c r="AA1098" i="2"/>
  <c r="Z1060" i="3" s="1"/>
  <c r="V1098" i="2"/>
  <c r="U1060" i="3" s="1"/>
  <c r="B1098" i="2"/>
  <c r="AB1097" i="2"/>
  <c r="AA1059" i="3" s="1"/>
  <c r="AA1097" i="2"/>
  <c r="Z1059" i="3" s="1"/>
  <c r="V1097" i="2"/>
  <c r="B1097" i="2"/>
  <c r="U1096" i="2"/>
  <c r="T1096" i="2"/>
  <c r="S1058" i="3" s="1"/>
  <c r="S1096" i="2"/>
  <c r="R1058" i="3" s="1"/>
  <c r="R1096" i="2"/>
  <c r="N1096" i="2"/>
  <c r="M1058" i="3" s="1"/>
  <c r="B1096" i="2"/>
  <c r="B1095" i="2"/>
  <c r="AB1094" i="2"/>
  <c r="AA1056" i="3" s="1"/>
  <c r="AA1094" i="2"/>
  <c r="Z1056" i="3" s="1"/>
  <c r="V1094" i="2"/>
  <c r="U1056" i="3" s="1"/>
  <c r="B1094" i="2"/>
  <c r="AB1093" i="2"/>
  <c r="AA1055" i="3" s="1"/>
  <c r="AA1093" i="2"/>
  <c r="Z1055" i="3" s="1"/>
  <c r="V1093" i="2"/>
  <c r="B1093" i="2"/>
  <c r="AB1092" i="2"/>
  <c r="AA1054" i="3" s="1"/>
  <c r="AA1092" i="2"/>
  <c r="Z1054" i="3" s="1"/>
  <c r="V1092" i="2"/>
  <c r="U1054" i="3" s="1"/>
  <c r="B1092" i="2"/>
  <c r="U1091" i="2"/>
  <c r="T1091" i="2"/>
  <c r="S1053" i="3" s="1"/>
  <c r="S1091" i="2"/>
  <c r="R1091" i="2"/>
  <c r="N1091" i="2"/>
  <c r="B1091" i="2"/>
  <c r="B1090" i="2"/>
  <c r="B1089" i="2"/>
  <c r="AB1088" i="2"/>
  <c r="AA1050" i="3" s="1"/>
  <c r="AA1088" i="2"/>
  <c r="Z1050" i="3" s="1"/>
  <c r="V1088" i="2"/>
  <c r="B1088" i="2"/>
  <c r="U1087" i="2"/>
  <c r="T1087" i="2"/>
  <c r="S1087" i="2"/>
  <c r="R1049" i="3" s="1"/>
  <c r="R1087" i="2"/>
  <c r="Q1049" i="3" s="1"/>
  <c r="N1087" i="2"/>
  <c r="B1087" i="2"/>
  <c r="B1086" i="2"/>
  <c r="AB1085" i="2"/>
  <c r="AA1047" i="3" s="1"/>
  <c r="AA1085" i="2"/>
  <c r="Z1047" i="3" s="1"/>
  <c r="V1085" i="2"/>
  <c r="U1047" i="3" s="1"/>
  <c r="B1085" i="2"/>
  <c r="U1084" i="2"/>
  <c r="T1046" i="3" s="1"/>
  <c r="T1084" i="2"/>
  <c r="S1084" i="2"/>
  <c r="R1046" i="3" s="1"/>
  <c r="R1084" i="2"/>
  <c r="Q1046" i="3" s="1"/>
  <c r="N1084" i="2"/>
  <c r="B1084" i="2"/>
  <c r="B1083" i="2"/>
  <c r="AB1082" i="2"/>
  <c r="AA1044" i="3" s="1"/>
  <c r="AA1082" i="2"/>
  <c r="Z1044" i="3" s="1"/>
  <c r="V1082" i="2"/>
  <c r="B1082" i="2"/>
  <c r="U1081" i="2"/>
  <c r="T1043" i="3" s="1"/>
  <c r="T1081" i="2"/>
  <c r="S1081" i="2"/>
  <c r="R1081" i="2"/>
  <c r="Q1043" i="3" s="1"/>
  <c r="N1081" i="2"/>
  <c r="M1043" i="3" s="1"/>
  <c r="B1081" i="2"/>
  <c r="B1080" i="2"/>
  <c r="B1079" i="2"/>
  <c r="AB1078" i="2"/>
  <c r="AA1040" i="3" s="1"/>
  <c r="AA1078" i="2"/>
  <c r="Z1040" i="3" s="1"/>
  <c r="V1078" i="2"/>
  <c r="B1078" i="2"/>
  <c r="U1077" i="2"/>
  <c r="T1039" i="3" s="1"/>
  <c r="T1077" i="2"/>
  <c r="S1077" i="2"/>
  <c r="R1077" i="2"/>
  <c r="Q1039" i="3" s="1"/>
  <c r="N1077" i="2"/>
  <c r="M1039" i="3" s="1"/>
  <c r="B1077" i="2"/>
  <c r="B1076" i="2"/>
  <c r="B1075" i="2"/>
  <c r="B1074" i="2"/>
  <c r="AB1073" i="2"/>
  <c r="AA1035" i="3" s="1"/>
  <c r="AA1073" i="2"/>
  <c r="Z1035" i="3" s="1"/>
  <c r="V1073" i="2"/>
  <c r="B1073" i="2"/>
  <c r="U1072" i="2"/>
  <c r="T1034" i="3" s="1"/>
  <c r="T1072" i="2"/>
  <c r="S1034" i="3" s="1"/>
  <c r="S1072" i="2"/>
  <c r="R1034" i="3" s="1"/>
  <c r="R1072" i="2"/>
  <c r="N1072" i="2"/>
  <c r="B1072" i="2"/>
  <c r="AB1071" i="2"/>
  <c r="AA1033" i="3" s="1"/>
  <c r="AA1071" i="2"/>
  <c r="Z1033" i="3" s="1"/>
  <c r="V1071" i="2"/>
  <c r="B1071" i="2"/>
  <c r="U1070" i="2"/>
  <c r="T1070" i="2"/>
  <c r="S1032" i="3" s="1"/>
  <c r="S1070" i="2"/>
  <c r="R1032" i="3" s="1"/>
  <c r="R1070" i="2"/>
  <c r="N1070" i="2"/>
  <c r="M1032" i="3" s="1"/>
  <c r="B1070" i="2"/>
  <c r="AB1069" i="2"/>
  <c r="AA1031" i="3" s="1"/>
  <c r="AA1069" i="2"/>
  <c r="Z1031" i="3" s="1"/>
  <c r="V1069" i="2"/>
  <c r="U1031" i="3" s="1"/>
  <c r="B1069" i="2"/>
  <c r="U1068" i="2"/>
  <c r="T1030" i="3" s="1"/>
  <c r="T1068" i="2"/>
  <c r="S1068" i="2"/>
  <c r="R1030" i="3" s="1"/>
  <c r="R1068" i="2"/>
  <c r="Q1030" i="3" s="1"/>
  <c r="N1068" i="2"/>
  <c r="M1030" i="3" s="1"/>
  <c r="B1068" i="2"/>
  <c r="B1067" i="2"/>
  <c r="AB1066" i="2"/>
  <c r="AA1028" i="3" s="1"/>
  <c r="AA1066" i="2"/>
  <c r="Z1028" i="3" s="1"/>
  <c r="V1066" i="2"/>
  <c r="U1028" i="3" s="1"/>
  <c r="B1066" i="2"/>
  <c r="U1065" i="2"/>
  <c r="T1027" i="3" s="1"/>
  <c r="T1065" i="2"/>
  <c r="S1027" i="3" s="1"/>
  <c r="S1065" i="2"/>
  <c r="R1065" i="2"/>
  <c r="Q1027" i="3" s="1"/>
  <c r="N1065" i="2"/>
  <c r="M1027" i="3" s="1"/>
  <c r="B1065" i="2"/>
  <c r="AB1064" i="2"/>
  <c r="AA1026" i="3" s="1"/>
  <c r="AA1064" i="2"/>
  <c r="Z1026" i="3" s="1"/>
  <c r="V1064" i="2"/>
  <c r="U1026" i="3" s="1"/>
  <c r="B1064" i="2"/>
  <c r="AB1063" i="2"/>
  <c r="AA1025" i="3" s="1"/>
  <c r="AA1063" i="2"/>
  <c r="Z1025" i="3" s="1"/>
  <c r="V1063" i="2"/>
  <c r="B1063" i="2"/>
  <c r="AB1062" i="2"/>
  <c r="AA1024" i="3" s="1"/>
  <c r="AA1062" i="2"/>
  <c r="Z1024" i="3" s="1"/>
  <c r="V1062" i="2"/>
  <c r="U1024" i="3" s="1"/>
  <c r="B1062" i="2"/>
  <c r="AB1061" i="2"/>
  <c r="AA1023" i="3" s="1"/>
  <c r="AA1061" i="2"/>
  <c r="Z1023" i="3" s="1"/>
  <c r="V1061" i="2"/>
  <c r="U1023" i="3" s="1"/>
  <c r="B1061" i="2"/>
  <c r="AB1060" i="2"/>
  <c r="AA1022" i="3" s="1"/>
  <c r="AA1060" i="2"/>
  <c r="Z1022" i="3" s="1"/>
  <c r="V1060" i="2"/>
  <c r="U1022" i="3" s="1"/>
  <c r="B1060" i="2"/>
  <c r="AB1059" i="2"/>
  <c r="AA1021" i="3" s="1"/>
  <c r="AA1059" i="2"/>
  <c r="Z1021" i="3" s="1"/>
  <c r="V1059" i="2"/>
  <c r="U1021" i="3" s="1"/>
  <c r="B1059" i="2"/>
  <c r="U1058" i="2"/>
  <c r="T1020" i="3" s="1"/>
  <c r="T1058" i="2"/>
  <c r="S1058" i="2"/>
  <c r="R1020" i="3" s="1"/>
  <c r="R1058" i="2"/>
  <c r="N1058" i="2"/>
  <c r="B1058" i="2"/>
  <c r="B1057" i="2"/>
  <c r="B1056" i="2"/>
  <c r="AB1055" i="2"/>
  <c r="AA1017" i="3" s="1"/>
  <c r="AA1055" i="2"/>
  <c r="Z1017" i="3" s="1"/>
  <c r="V1055" i="2"/>
  <c r="B1055" i="2"/>
  <c r="U1054" i="2"/>
  <c r="T1016" i="3" s="1"/>
  <c r="T1054" i="2"/>
  <c r="S1016" i="3" s="1"/>
  <c r="S1054" i="2"/>
  <c r="R1016" i="3" s="1"/>
  <c r="R1054" i="2"/>
  <c r="N1054" i="2"/>
  <c r="M1016" i="3" s="1"/>
  <c r="B1054" i="2"/>
  <c r="AB1053" i="2"/>
  <c r="AA1015" i="3" s="1"/>
  <c r="AA1053" i="2"/>
  <c r="Z1015" i="3" s="1"/>
  <c r="V1053" i="2"/>
  <c r="U1015" i="3" s="1"/>
  <c r="B1053" i="2"/>
  <c r="AB1052" i="2"/>
  <c r="AA1014" i="3" s="1"/>
  <c r="AA1052" i="2"/>
  <c r="Z1014" i="3" s="1"/>
  <c r="V1052" i="2"/>
  <c r="U1014" i="3" s="1"/>
  <c r="B1052" i="2"/>
  <c r="U1051" i="2"/>
  <c r="T1051" i="2"/>
  <c r="S1013" i="3" s="1"/>
  <c r="S1051" i="2"/>
  <c r="R1051" i="2"/>
  <c r="Q1013" i="3" s="1"/>
  <c r="N1051" i="2"/>
  <c r="B1051" i="2"/>
  <c r="B1050" i="2"/>
  <c r="B1049" i="2"/>
  <c r="B1048" i="2"/>
  <c r="AB1047" i="2"/>
  <c r="AA1009" i="3" s="1"/>
  <c r="AA1047" i="2"/>
  <c r="Z1009" i="3" s="1"/>
  <c r="V1047" i="2"/>
  <c r="B1047" i="2"/>
  <c r="U1046" i="2"/>
  <c r="T1008" i="3" s="1"/>
  <c r="T1046" i="2"/>
  <c r="S1008" i="3" s="1"/>
  <c r="S1046" i="2"/>
  <c r="R1008" i="3" s="1"/>
  <c r="R1046" i="2"/>
  <c r="N1046" i="2"/>
  <c r="M1008" i="3" s="1"/>
  <c r="B1046" i="2"/>
  <c r="B1045" i="2"/>
  <c r="AB1044" i="2"/>
  <c r="AA1006" i="3" s="1"/>
  <c r="AA1044" i="2"/>
  <c r="Z1006" i="3" s="1"/>
  <c r="V1044" i="2"/>
  <c r="U1006" i="3" s="1"/>
  <c r="B1044" i="2"/>
  <c r="AB1043" i="2"/>
  <c r="AA1005" i="3" s="1"/>
  <c r="AA1043" i="2"/>
  <c r="Z1005" i="3" s="1"/>
  <c r="V1043" i="2"/>
  <c r="U1005" i="3" s="1"/>
  <c r="B1043" i="2"/>
  <c r="AB1042" i="2"/>
  <c r="AA1004" i="3" s="1"/>
  <c r="AA1042" i="2"/>
  <c r="Z1004" i="3" s="1"/>
  <c r="V1042" i="2"/>
  <c r="B1042" i="2"/>
  <c r="AB1041" i="2"/>
  <c r="AA1003" i="3" s="1"/>
  <c r="AA1041" i="2"/>
  <c r="Z1003" i="3" s="1"/>
  <c r="V1041" i="2"/>
  <c r="U1003" i="3" s="1"/>
  <c r="B1041" i="2"/>
  <c r="AB1040" i="2"/>
  <c r="AA1002" i="3" s="1"/>
  <c r="AA1040" i="2"/>
  <c r="Z1002" i="3" s="1"/>
  <c r="V1040" i="2"/>
  <c r="B1040" i="2"/>
  <c r="AB1039" i="2"/>
  <c r="AA1001" i="3" s="1"/>
  <c r="AA1039" i="2"/>
  <c r="Z1001" i="3" s="1"/>
  <c r="V1039" i="2"/>
  <c r="B1039" i="2"/>
  <c r="U1038" i="2"/>
  <c r="T1000" i="3" s="1"/>
  <c r="T1038" i="2"/>
  <c r="S1000" i="3" s="1"/>
  <c r="S1038" i="2"/>
  <c r="R1000" i="3" s="1"/>
  <c r="R1038" i="2"/>
  <c r="N1038" i="2"/>
  <c r="M1000" i="3" s="1"/>
  <c r="B1038" i="2"/>
  <c r="B1037" i="2"/>
  <c r="B1036" i="2"/>
  <c r="AB1035" i="2"/>
  <c r="AA997" i="3" s="1"/>
  <c r="AA1035" i="2"/>
  <c r="Z997" i="3" s="1"/>
  <c r="V1035" i="2"/>
  <c r="U997" i="3" s="1"/>
  <c r="B1035" i="2"/>
  <c r="U1034" i="2"/>
  <c r="T996" i="3" s="1"/>
  <c r="T1034" i="2"/>
  <c r="S996" i="3" s="1"/>
  <c r="S1034" i="2"/>
  <c r="R1034" i="2"/>
  <c r="N1034" i="2"/>
  <c r="M996" i="3" s="1"/>
  <c r="B1034" i="2"/>
  <c r="B1033" i="2"/>
  <c r="AB1032" i="2"/>
  <c r="AA994" i="3" s="1"/>
  <c r="AA1032" i="2"/>
  <c r="Z994" i="3" s="1"/>
  <c r="V1032" i="2"/>
  <c r="U994" i="3" s="1"/>
  <c r="B1032" i="2"/>
  <c r="AB1031" i="2"/>
  <c r="AA993" i="3" s="1"/>
  <c r="AA1031" i="2"/>
  <c r="Z993" i="3" s="1"/>
  <c r="V1031" i="2"/>
  <c r="U993" i="3" s="1"/>
  <c r="B1031" i="2"/>
  <c r="U1030" i="2"/>
  <c r="T1030" i="2"/>
  <c r="S992" i="3" s="1"/>
  <c r="S1030" i="2"/>
  <c r="R1030" i="2"/>
  <c r="N1030" i="2"/>
  <c r="B1030" i="2"/>
  <c r="B1029" i="2"/>
  <c r="AB1028" i="2"/>
  <c r="AA990" i="3" s="1"/>
  <c r="AA1028" i="2"/>
  <c r="Z990" i="3" s="1"/>
  <c r="V1028" i="2"/>
  <c r="U990" i="3" s="1"/>
  <c r="B1028" i="2"/>
  <c r="U1027" i="2"/>
  <c r="T989" i="3" s="1"/>
  <c r="T1027" i="2"/>
  <c r="S989" i="3" s="1"/>
  <c r="S1027" i="2"/>
  <c r="R989" i="3" s="1"/>
  <c r="R1027" i="2"/>
  <c r="Q989" i="3" s="1"/>
  <c r="N1027" i="2"/>
  <c r="B1027" i="2"/>
  <c r="AB1026" i="2"/>
  <c r="AA988" i="3" s="1"/>
  <c r="AA1026" i="2"/>
  <c r="Z988" i="3" s="1"/>
  <c r="V1026" i="2"/>
  <c r="U988" i="3" s="1"/>
  <c r="B1026" i="2"/>
  <c r="U1025" i="2"/>
  <c r="T987" i="3" s="1"/>
  <c r="T1025" i="2"/>
  <c r="S987" i="3" s="1"/>
  <c r="S1025" i="2"/>
  <c r="R987" i="3" s="1"/>
  <c r="R1025" i="2"/>
  <c r="Q987" i="3" s="1"/>
  <c r="N1025" i="2"/>
  <c r="M987" i="3" s="1"/>
  <c r="B1025" i="2"/>
  <c r="B1024" i="2"/>
  <c r="B1023" i="2"/>
  <c r="B1022" i="2"/>
  <c r="AB1021" i="2"/>
  <c r="AA983" i="3" s="1"/>
  <c r="AA1021" i="2"/>
  <c r="Z983" i="3" s="1"/>
  <c r="V1021" i="2"/>
  <c r="U983" i="3" s="1"/>
  <c r="B1021" i="2"/>
  <c r="AB1020" i="2"/>
  <c r="AA982" i="3" s="1"/>
  <c r="AA1020" i="2"/>
  <c r="Z982" i="3" s="1"/>
  <c r="V1020" i="2"/>
  <c r="B1020" i="2"/>
  <c r="U1019" i="2"/>
  <c r="T981" i="3" s="1"/>
  <c r="T1019" i="2"/>
  <c r="S981" i="3" s="1"/>
  <c r="S1019" i="2"/>
  <c r="R981" i="3" s="1"/>
  <c r="R1019" i="2"/>
  <c r="Q981" i="3" s="1"/>
  <c r="N1019" i="2"/>
  <c r="M981" i="3" s="1"/>
  <c r="B1019" i="2"/>
  <c r="AB1018" i="2"/>
  <c r="AA980" i="3" s="1"/>
  <c r="AA1018" i="2"/>
  <c r="Z980" i="3" s="1"/>
  <c r="V1018" i="2"/>
  <c r="U980" i="3" s="1"/>
  <c r="B1018" i="2"/>
  <c r="AB1017" i="2"/>
  <c r="AA979" i="3" s="1"/>
  <c r="AA1017" i="2"/>
  <c r="Z979" i="3" s="1"/>
  <c r="V1017" i="2"/>
  <c r="U979" i="3" s="1"/>
  <c r="B1017" i="2"/>
  <c r="AB1016" i="2"/>
  <c r="AA978" i="3" s="1"/>
  <c r="AA1016" i="2"/>
  <c r="Z978" i="3" s="1"/>
  <c r="V1016" i="2"/>
  <c r="U978" i="3" s="1"/>
  <c r="B1016" i="2"/>
  <c r="U1015" i="2"/>
  <c r="T977" i="3" s="1"/>
  <c r="T1015" i="2"/>
  <c r="S1015" i="2"/>
  <c r="R977" i="3" s="1"/>
  <c r="R1015" i="2"/>
  <c r="N1015" i="2"/>
  <c r="B1015" i="2"/>
  <c r="B1014" i="2"/>
  <c r="AB1013" i="2"/>
  <c r="AA975" i="3" s="1"/>
  <c r="AA1013" i="2"/>
  <c r="Z975" i="3" s="1"/>
  <c r="V1013" i="2"/>
  <c r="U975" i="3" s="1"/>
  <c r="B1013" i="2"/>
  <c r="U1012" i="2"/>
  <c r="T1012" i="2"/>
  <c r="S1012" i="2"/>
  <c r="R1012" i="2"/>
  <c r="Q974" i="3" s="1"/>
  <c r="N1012" i="2"/>
  <c r="M974" i="3" s="1"/>
  <c r="B1012" i="2"/>
  <c r="B1011" i="2"/>
  <c r="AB1010" i="2"/>
  <c r="AA972" i="3" s="1"/>
  <c r="AA1010" i="2"/>
  <c r="Z972" i="3" s="1"/>
  <c r="V1010" i="2"/>
  <c r="B1010" i="2"/>
  <c r="AB1009" i="2"/>
  <c r="AA971" i="3" s="1"/>
  <c r="AA1009" i="2"/>
  <c r="Z971" i="3" s="1"/>
  <c r="V1009" i="2"/>
  <c r="U971" i="3" s="1"/>
  <c r="B1009" i="2"/>
  <c r="U1008" i="2"/>
  <c r="T970" i="3" s="1"/>
  <c r="T1008" i="2"/>
  <c r="S970" i="3" s="1"/>
  <c r="S1008" i="2"/>
  <c r="R970" i="3" s="1"/>
  <c r="R1008" i="2"/>
  <c r="Q970" i="3" s="1"/>
  <c r="N1008" i="2"/>
  <c r="M970" i="3" s="1"/>
  <c r="B1008" i="2"/>
  <c r="AB1007" i="2"/>
  <c r="AA969" i="3" s="1"/>
  <c r="AA1007" i="2"/>
  <c r="Z969" i="3" s="1"/>
  <c r="V1007" i="2"/>
  <c r="B1007" i="2"/>
  <c r="U1006" i="2"/>
  <c r="T968" i="3" s="1"/>
  <c r="T1006" i="2"/>
  <c r="S1006" i="2"/>
  <c r="R968" i="3" s="1"/>
  <c r="R1006" i="2"/>
  <c r="N1006" i="2"/>
  <c r="M968" i="3" s="1"/>
  <c r="B1006" i="2"/>
  <c r="B1005" i="2"/>
  <c r="AB1004" i="2"/>
  <c r="AA966" i="3" s="1"/>
  <c r="AA1004" i="2"/>
  <c r="Z966" i="3" s="1"/>
  <c r="V1004" i="2"/>
  <c r="U966" i="3" s="1"/>
  <c r="B1004" i="2"/>
  <c r="U1003" i="2"/>
  <c r="T965" i="3" s="1"/>
  <c r="T1003" i="2"/>
  <c r="S965" i="3" s="1"/>
  <c r="S1003" i="2"/>
  <c r="R965" i="3" s="1"/>
  <c r="R1003" i="2"/>
  <c r="N1003" i="2"/>
  <c r="B1003" i="2"/>
  <c r="AB1002" i="2"/>
  <c r="AA964" i="3" s="1"/>
  <c r="AA1002" i="2"/>
  <c r="Z964" i="3" s="1"/>
  <c r="V1002" i="2"/>
  <c r="B1002" i="2"/>
  <c r="AB1001" i="2"/>
  <c r="AA963" i="3" s="1"/>
  <c r="AA1001" i="2"/>
  <c r="Z963" i="3" s="1"/>
  <c r="V1001" i="2"/>
  <c r="U963" i="3" s="1"/>
  <c r="B1001" i="2"/>
  <c r="AB1000" i="2"/>
  <c r="AA962" i="3" s="1"/>
  <c r="AA1000" i="2"/>
  <c r="Z962" i="3" s="1"/>
  <c r="V1000" i="2"/>
  <c r="U962" i="3" s="1"/>
  <c r="B1000" i="2"/>
  <c r="AB999" i="2"/>
  <c r="AA961" i="3" s="1"/>
  <c r="AA999" i="2"/>
  <c r="Z961" i="3" s="1"/>
  <c r="V999" i="2"/>
  <c r="U961" i="3" s="1"/>
  <c r="B999" i="2"/>
  <c r="AB998" i="2"/>
  <c r="AA960" i="3" s="1"/>
  <c r="AA998" i="2"/>
  <c r="Z960" i="3" s="1"/>
  <c r="V998" i="2"/>
  <c r="U960" i="3" s="1"/>
  <c r="B998" i="2"/>
  <c r="AB997" i="2"/>
  <c r="AA959" i="3" s="1"/>
  <c r="AA997" i="2"/>
  <c r="Z959" i="3" s="1"/>
  <c r="V997" i="2"/>
  <c r="U959" i="3" s="1"/>
  <c r="B997" i="2"/>
  <c r="AB996" i="2"/>
  <c r="AA958" i="3" s="1"/>
  <c r="AA996" i="2"/>
  <c r="Z958" i="3" s="1"/>
  <c r="V996" i="2"/>
  <c r="B996" i="2"/>
  <c r="AB995" i="2"/>
  <c r="AA957" i="3" s="1"/>
  <c r="AA995" i="2"/>
  <c r="Z957" i="3" s="1"/>
  <c r="V995" i="2"/>
  <c r="B995" i="2"/>
  <c r="AB994" i="2"/>
  <c r="AA956" i="3" s="1"/>
  <c r="AA994" i="2"/>
  <c r="Z956" i="3" s="1"/>
  <c r="V994" i="2"/>
  <c r="U956" i="3" s="1"/>
  <c r="B994" i="2"/>
  <c r="AB993" i="2"/>
  <c r="AA955" i="3" s="1"/>
  <c r="AA993" i="2"/>
  <c r="Z955" i="3" s="1"/>
  <c r="V993" i="2"/>
  <c r="U955" i="3" s="1"/>
  <c r="B993" i="2"/>
  <c r="AB992" i="2"/>
  <c r="AA954" i="3" s="1"/>
  <c r="AA992" i="2"/>
  <c r="Z954" i="3" s="1"/>
  <c r="V992" i="2"/>
  <c r="U954" i="3" s="1"/>
  <c r="B992" i="2"/>
  <c r="AB991" i="2"/>
  <c r="AA953" i="3" s="1"/>
  <c r="AA991" i="2"/>
  <c r="Z953" i="3" s="1"/>
  <c r="V991" i="2"/>
  <c r="U953" i="3" s="1"/>
  <c r="B991" i="2"/>
  <c r="AB990" i="2"/>
  <c r="AA952" i="3" s="1"/>
  <c r="AA990" i="2"/>
  <c r="Z952" i="3" s="1"/>
  <c r="V990" i="2"/>
  <c r="U952" i="3" s="1"/>
  <c r="B990" i="2"/>
  <c r="AB989" i="2"/>
  <c r="AA951" i="3" s="1"/>
  <c r="AA989" i="2"/>
  <c r="Z951" i="3" s="1"/>
  <c r="V989" i="2"/>
  <c r="U951" i="3" s="1"/>
  <c r="B989" i="2"/>
  <c r="AB988" i="2"/>
  <c r="AA950" i="3" s="1"/>
  <c r="AA988" i="2"/>
  <c r="Z950" i="3" s="1"/>
  <c r="V988" i="2"/>
  <c r="U950" i="3" s="1"/>
  <c r="B988" i="2"/>
  <c r="U987" i="2"/>
  <c r="T987" i="2"/>
  <c r="S949" i="3" s="1"/>
  <c r="S987" i="2"/>
  <c r="R987" i="2"/>
  <c r="Q949" i="3" s="1"/>
  <c r="N987" i="2"/>
  <c r="M949" i="3" s="1"/>
  <c r="B987" i="2"/>
  <c r="B986" i="2"/>
  <c r="B985" i="2"/>
  <c r="AB984" i="2"/>
  <c r="AA946" i="3" s="1"/>
  <c r="AA984" i="2"/>
  <c r="Z946" i="3" s="1"/>
  <c r="V984" i="2"/>
  <c r="B984" i="2"/>
  <c r="U983" i="2"/>
  <c r="T945" i="3" s="1"/>
  <c r="T983" i="2"/>
  <c r="S983" i="2"/>
  <c r="R983" i="2"/>
  <c r="Q945" i="3" s="1"/>
  <c r="N983" i="2"/>
  <c r="B983" i="2"/>
  <c r="B982" i="2"/>
  <c r="AB981" i="2"/>
  <c r="AA943" i="3" s="1"/>
  <c r="AA981" i="2"/>
  <c r="Z943" i="3" s="1"/>
  <c r="V981" i="2"/>
  <c r="U943" i="3" s="1"/>
  <c r="B981" i="2"/>
  <c r="U980" i="2"/>
  <c r="T942" i="3" s="1"/>
  <c r="T980" i="2"/>
  <c r="S980" i="2"/>
  <c r="R980" i="2"/>
  <c r="Q942" i="3" s="1"/>
  <c r="N980" i="2"/>
  <c r="M942" i="3" s="1"/>
  <c r="B980" i="2"/>
  <c r="B979" i="2"/>
  <c r="AB978" i="2"/>
  <c r="AA940" i="3" s="1"/>
  <c r="AA978" i="2"/>
  <c r="Z940" i="3" s="1"/>
  <c r="V978" i="2"/>
  <c r="U940" i="3" s="1"/>
  <c r="B978" i="2"/>
  <c r="U977" i="2"/>
  <c r="T939" i="3" s="1"/>
  <c r="T977" i="2"/>
  <c r="S939" i="3" s="1"/>
  <c r="S977" i="2"/>
  <c r="R939" i="3" s="1"/>
  <c r="R977" i="2"/>
  <c r="Q939" i="3" s="1"/>
  <c r="N977" i="2"/>
  <c r="B977" i="2"/>
  <c r="AB976" i="2"/>
  <c r="AA938" i="3" s="1"/>
  <c r="AA976" i="2"/>
  <c r="Z938" i="3" s="1"/>
  <c r="V976" i="2"/>
  <c r="U938" i="3" s="1"/>
  <c r="B976" i="2"/>
  <c r="AB975" i="2"/>
  <c r="AA937" i="3" s="1"/>
  <c r="AA975" i="2"/>
  <c r="Z937" i="3" s="1"/>
  <c r="V975" i="2"/>
  <c r="U937" i="3" s="1"/>
  <c r="B975" i="2"/>
  <c r="U974" i="2"/>
  <c r="T936" i="3" s="1"/>
  <c r="T974" i="2"/>
  <c r="S974" i="2"/>
  <c r="R936" i="3" s="1"/>
  <c r="R974" i="2"/>
  <c r="Q936" i="3" s="1"/>
  <c r="N974" i="2"/>
  <c r="M936" i="3" s="1"/>
  <c r="B974" i="2"/>
  <c r="B973" i="2"/>
  <c r="B972" i="2"/>
  <c r="AB971" i="2"/>
  <c r="AA933" i="3" s="1"/>
  <c r="AA971" i="2"/>
  <c r="Z933" i="3" s="1"/>
  <c r="V971" i="2"/>
  <c r="U933" i="3" s="1"/>
  <c r="B971" i="2"/>
  <c r="U970" i="2"/>
  <c r="T932" i="3" s="1"/>
  <c r="T970" i="2"/>
  <c r="S932" i="3" s="1"/>
  <c r="S970" i="2"/>
  <c r="R932" i="3" s="1"/>
  <c r="R970" i="2"/>
  <c r="Q932" i="3" s="1"/>
  <c r="N970" i="2"/>
  <c r="M932" i="3" s="1"/>
  <c r="B970" i="2"/>
  <c r="B969" i="2"/>
  <c r="AB968" i="2"/>
  <c r="AA930" i="3" s="1"/>
  <c r="AA968" i="2"/>
  <c r="Z930" i="3" s="1"/>
  <c r="V968" i="2"/>
  <c r="B968" i="2"/>
  <c r="U967" i="2"/>
  <c r="T929" i="3" s="1"/>
  <c r="T967" i="2"/>
  <c r="S929" i="3" s="1"/>
  <c r="S967" i="2"/>
  <c r="R967" i="2"/>
  <c r="N967" i="2"/>
  <c r="M929" i="3" s="1"/>
  <c r="B967" i="2"/>
  <c r="AB966" i="2"/>
  <c r="AA928" i="3" s="1"/>
  <c r="AA966" i="2"/>
  <c r="Z928" i="3" s="1"/>
  <c r="V966" i="2"/>
  <c r="B966" i="2"/>
  <c r="U965" i="2"/>
  <c r="T965" i="2"/>
  <c r="S965" i="2"/>
  <c r="R927" i="3" s="1"/>
  <c r="R965" i="2"/>
  <c r="Q927" i="3" s="1"/>
  <c r="N965" i="2"/>
  <c r="M927" i="3" s="1"/>
  <c r="B965" i="2"/>
  <c r="B964" i="2"/>
  <c r="B963" i="2"/>
  <c r="B962" i="2"/>
  <c r="B961" i="2"/>
  <c r="B960" i="2"/>
  <c r="AB959" i="2"/>
  <c r="AA921" i="3" s="1"/>
  <c r="AA959" i="2"/>
  <c r="Z921" i="3" s="1"/>
  <c r="V959" i="2"/>
  <c r="U921" i="3" s="1"/>
  <c r="B959" i="2"/>
  <c r="AB958" i="2"/>
  <c r="AA920" i="3" s="1"/>
  <c r="AA958" i="2"/>
  <c r="Z920" i="3" s="1"/>
  <c r="V958" i="2"/>
  <c r="U920" i="3" s="1"/>
  <c r="B958" i="2"/>
  <c r="U957" i="2"/>
  <c r="T919" i="3" s="1"/>
  <c r="T957" i="2"/>
  <c r="S919" i="3" s="1"/>
  <c r="S957" i="2"/>
  <c r="R919" i="3" s="1"/>
  <c r="R957" i="2"/>
  <c r="Q919" i="3" s="1"/>
  <c r="N957" i="2"/>
  <c r="M919" i="3" s="1"/>
  <c r="B957" i="2"/>
  <c r="AB956" i="2"/>
  <c r="AA918" i="3" s="1"/>
  <c r="AA956" i="2"/>
  <c r="Z918" i="3" s="1"/>
  <c r="V956" i="2"/>
  <c r="U918" i="3" s="1"/>
  <c r="B956" i="2"/>
  <c r="AB955" i="2"/>
  <c r="AA917" i="3" s="1"/>
  <c r="AA955" i="2"/>
  <c r="Z917" i="3" s="1"/>
  <c r="V955" i="2"/>
  <c r="U917" i="3" s="1"/>
  <c r="B955" i="2"/>
  <c r="AB954" i="2"/>
  <c r="AA916" i="3" s="1"/>
  <c r="AA954" i="2"/>
  <c r="Z916" i="3" s="1"/>
  <c r="V954" i="2"/>
  <c r="B954" i="2"/>
  <c r="AB953" i="2"/>
  <c r="AA915" i="3" s="1"/>
  <c r="AA953" i="2"/>
  <c r="Z915" i="3" s="1"/>
  <c r="V953" i="2"/>
  <c r="U915" i="3" s="1"/>
  <c r="B953" i="2"/>
  <c r="AB952" i="2"/>
  <c r="AA914" i="3" s="1"/>
  <c r="AA952" i="2"/>
  <c r="Z914" i="3" s="1"/>
  <c r="V952" i="2"/>
  <c r="U914" i="3" s="1"/>
  <c r="B952" i="2"/>
  <c r="AB951" i="2"/>
  <c r="AA913" i="3" s="1"/>
  <c r="AA951" i="2"/>
  <c r="Z913" i="3" s="1"/>
  <c r="V951" i="2"/>
  <c r="U913" i="3" s="1"/>
  <c r="B951" i="2"/>
  <c r="AB950" i="2"/>
  <c r="AA912" i="3" s="1"/>
  <c r="AA950" i="2"/>
  <c r="Z912" i="3" s="1"/>
  <c r="V950" i="2"/>
  <c r="U912" i="3" s="1"/>
  <c r="B950" i="2"/>
  <c r="AB949" i="2"/>
  <c r="AA911" i="3" s="1"/>
  <c r="AA949" i="2"/>
  <c r="Z911" i="3" s="1"/>
  <c r="V949" i="2"/>
  <c r="U911" i="3" s="1"/>
  <c r="B949" i="2"/>
  <c r="U948" i="2"/>
  <c r="T948" i="2"/>
  <c r="S910" i="3" s="1"/>
  <c r="S948" i="2"/>
  <c r="R910" i="3" s="1"/>
  <c r="R948" i="2"/>
  <c r="Q910" i="3" s="1"/>
  <c r="N948" i="2"/>
  <c r="B948" i="2"/>
  <c r="AB947" i="2"/>
  <c r="AA909" i="3" s="1"/>
  <c r="AA947" i="2"/>
  <c r="Z909" i="3" s="1"/>
  <c r="V947" i="2"/>
  <c r="U909" i="3" s="1"/>
  <c r="B947" i="2"/>
  <c r="U946" i="2"/>
  <c r="T908" i="3" s="1"/>
  <c r="T946" i="2"/>
  <c r="S908" i="3" s="1"/>
  <c r="S946" i="2"/>
  <c r="R908" i="3" s="1"/>
  <c r="R946" i="2"/>
  <c r="Q908" i="3" s="1"/>
  <c r="N946" i="2"/>
  <c r="M908" i="3" s="1"/>
  <c r="B946" i="2"/>
  <c r="B945" i="2"/>
  <c r="AB944" i="2"/>
  <c r="AA906" i="3" s="1"/>
  <c r="AA944" i="2"/>
  <c r="Z906" i="3" s="1"/>
  <c r="V944" i="2"/>
  <c r="B944" i="2"/>
  <c r="U943" i="2"/>
  <c r="T943" i="2"/>
  <c r="S943" i="2"/>
  <c r="R905" i="3" s="1"/>
  <c r="R943" i="2"/>
  <c r="N943" i="2"/>
  <c r="B943" i="2"/>
  <c r="B942" i="2"/>
  <c r="AB941" i="2"/>
  <c r="AA903" i="3" s="1"/>
  <c r="AA941" i="2"/>
  <c r="Z903" i="3" s="1"/>
  <c r="V941" i="2"/>
  <c r="U903" i="3" s="1"/>
  <c r="B941" i="2"/>
  <c r="AB940" i="2"/>
  <c r="AA902" i="3" s="1"/>
  <c r="AA940" i="2"/>
  <c r="Z902" i="3" s="1"/>
  <c r="V940" i="2"/>
  <c r="U902" i="3" s="1"/>
  <c r="B940" i="2"/>
  <c r="AB939" i="2"/>
  <c r="AA901" i="3" s="1"/>
  <c r="AA939" i="2"/>
  <c r="Z901" i="3" s="1"/>
  <c r="V939" i="2"/>
  <c r="U901" i="3" s="1"/>
  <c r="B939" i="2"/>
  <c r="U938" i="2"/>
  <c r="T900" i="3" s="1"/>
  <c r="T938" i="2"/>
  <c r="S900" i="3" s="1"/>
  <c r="S938" i="2"/>
  <c r="R900" i="3" s="1"/>
  <c r="R938" i="2"/>
  <c r="Q900" i="3" s="1"/>
  <c r="N938" i="2"/>
  <c r="M900" i="3" s="1"/>
  <c r="B938" i="2"/>
  <c r="AB937" i="2"/>
  <c r="AA899" i="3" s="1"/>
  <c r="AA937" i="2"/>
  <c r="Z899" i="3" s="1"/>
  <c r="V937" i="2"/>
  <c r="U899" i="3" s="1"/>
  <c r="B937" i="2"/>
  <c r="AB936" i="2"/>
  <c r="AA898" i="3" s="1"/>
  <c r="AA936" i="2"/>
  <c r="Z898" i="3" s="1"/>
  <c r="V936" i="2"/>
  <c r="U898" i="3" s="1"/>
  <c r="B936" i="2"/>
  <c r="AB935" i="2"/>
  <c r="AA897" i="3" s="1"/>
  <c r="AA935" i="2"/>
  <c r="Z897" i="3" s="1"/>
  <c r="V935" i="2"/>
  <c r="U897" i="3" s="1"/>
  <c r="B935" i="2"/>
  <c r="AB934" i="2"/>
  <c r="AA896" i="3" s="1"/>
  <c r="AA934" i="2"/>
  <c r="Z896" i="3" s="1"/>
  <c r="V934" i="2"/>
  <c r="U896" i="3" s="1"/>
  <c r="B934" i="2"/>
  <c r="AB933" i="2"/>
  <c r="AA895" i="3" s="1"/>
  <c r="AA933" i="2"/>
  <c r="Z895" i="3" s="1"/>
  <c r="V933" i="2"/>
  <c r="U895" i="3" s="1"/>
  <c r="B933" i="2"/>
  <c r="AB932" i="2"/>
  <c r="AA894" i="3" s="1"/>
  <c r="AA932" i="2"/>
  <c r="Z894" i="3" s="1"/>
  <c r="V932" i="2"/>
  <c r="U894" i="3" s="1"/>
  <c r="B932" i="2"/>
  <c r="AB931" i="2"/>
  <c r="AA893" i="3" s="1"/>
  <c r="AA931" i="2"/>
  <c r="Z893" i="3" s="1"/>
  <c r="V931" i="2"/>
  <c r="U893" i="3" s="1"/>
  <c r="B931" i="2"/>
  <c r="AB930" i="2"/>
  <c r="AA892" i="3" s="1"/>
  <c r="AA930" i="2"/>
  <c r="Z892" i="3" s="1"/>
  <c r="V930" i="2"/>
  <c r="B930" i="2"/>
  <c r="AB929" i="2"/>
  <c r="AA891" i="3" s="1"/>
  <c r="AA929" i="2"/>
  <c r="Z891" i="3" s="1"/>
  <c r="V929" i="2"/>
  <c r="U891" i="3" s="1"/>
  <c r="B929" i="2"/>
  <c r="AB928" i="2"/>
  <c r="AA890" i="3" s="1"/>
  <c r="AA928" i="2"/>
  <c r="Z890" i="3" s="1"/>
  <c r="V928" i="2"/>
  <c r="U890" i="3" s="1"/>
  <c r="B928" i="2"/>
  <c r="AB927" i="2"/>
  <c r="AA889" i="3" s="1"/>
  <c r="AA927" i="2"/>
  <c r="Z889" i="3" s="1"/>
  <c r="V927" i="2"/>
  <c r="U889" i="3" s="1"/>
  <c r="B927" i="2"/>
  <c r="AB926" i="2"/>
  <c r="AA888" i="3" s="1"/>
  <c r="AA926" i="2"/>
  <c r="Z888" i="3" s="1"/>
  <c r="V926" i="2"/>
  <c r="U888" i="3" s="1"/>
  <c r="B926" i="2"/>
  <c r="AB925" i="2"/>
  <c r="AA887" i="3" s="1"/>
  <c r="AA925" i="2"/>
  <c r="Z887" i="3" s="1"/>
  <c r="V925" i="2"/>
  <c r="U887" i="3" s="1"/>
  <c r="B925" i="2"/>
  <c r="U924" i="2"/>
  <c r="T886" i="3" s="1"/>
  <c r="T924" i="2"/>
  <c r="S924" i="2"/>
  <c r="R886" i="3" s="1"/>
  <c r="R924" i="2"/>
  <c r="Q886" i="3" s="1"/>
  <c r="N924" i="2"/>
  <c r="M886" i="3" s="1"/>
  <c r="B924" i="2"/>
  <c r="B923" i="2"/>
  <c r="AB922" i="2"/>
  <c r="AA884" i="3" s="1"/>
  <c r="AA922" i="2"/>
  <c r="Z884" i="3" s="1"/>
  <c r="V922" i="2"/>
  <c r="U884" i="3" s="1"/>
  <c r="B922" i="2"/>
  <c r="U921" i="2"/>
  <c r="T883" i="3" s="1"/>
  <c r="T921" i="2"/>
  <c r="S883" i="3" s="1"/>
  <c r="S921" i="2"/>
  <c r="R921" i="2"/>
  <c r="N921" i="2"/>
  <c r="M883" i="3" s="1"/>
  <c r="B921" i="2"/>
  <c r="AB920" i="2"/>
  <c r="AA882" i="3" s="1"/>
  <c r="AA920" i="2"/>
  <c r="Z882" i="3" s="1"/>
  <c r="V920" i="2"/>
  <c r="B920" i="2"/>
  <c r="U919" i="2"/>
  <c r="T881" i="3" s="1"/>
  <c r="T919" i="2"/>
  <c r="S881" i="3" s="1"/>
  <c r="S919" i="2"/>
  <c r="R881" i="3" s="1"/>
  <c r="R919" i="2"/>
  <c r="N919" i="2"/>
  <c r="B919" i="2"/>
  <c r="B918" i="2"/>
  <c r="AB917" i="2"/>
  <c r="AA879" i="3" s="1"/>
  <c r="AA917" i="2"/>
  <c r="Z879" i="3" s="1"/>
  <c r="V917" i="2"/>
  <c r="B917" i="2"/>
  <c r="U916" i="2"/>
  <c r="T916" i="2"/>
  <c r="S878" i="3" s="1"/>
  <c r="S916" i="2"/>
  <c r="R878" i="3" s="1"/>
  <c r="R916" i="2"/>
  <c r="Q878" i="3" s="1"/>
  <c r="N916" i="2"/>
  <c r="M878" i="3" s="1"/>
  <c r="B916" i="2"/>
  <c r="AB915" i="2"/>
  <c r="AA877" i="3" s="1"/>
  <c r="AA915" i="2"/>
  <c r="Z877" i="3" s="1"/>
  <c r="V915" i="2"/>
  <c r="U877" i="3" s="1"/>
  <c r="B915" i="2"/>
  <c r="AB914" i="2"/>
  <c r="AA876" i="3" s="1"/>
  <c r="AA914" i="2"/>
  <c r="Z876" i="3" s="1"/>
  <c r="V914" i="2"/>
  <c r="U876" i="3" s="1"/>
  <c r="B914" i="2"/>
  <c r="AB913" i="2"/>
  <c r="AA875" i="3" s="1"/>
  <c r="AA913" i="2"/>
  <c r="Z875" i="3" s="1"/>
  <c r="V913" i="2"/>
  <c r="U875" i="3" s="1"/>
  <c r="B913" i="2"/>
  <c r="AB912" i="2"/>
  <c r="AA874" i="3" s="1"/>
  <c r="AA912" i="2"/>
  <c r="Z874" i="3" s="1"/>
  <c r="V912" i="2"/>
  <c r="U874" i="3" s="1"/>
  <c r="B912" i="2"/>
  <c r="AB911" i="2"/>
  <c r="AA873" i="3" s="1"/>
  <c r="AA911" i="2"/>
  <c r="Z873" i="3" s="1"/>
  <c r="V911" i="2"/>
  <c r="U873" i="3" s="1"/>
  <c r="B911" i="2"/>
  <c r="AB910" i="2"/>
  <c r="AA872" i="3" s="1"/>
  <c r="AA910" i="2"/>
  <c r="Z872" i="3" s="1"/>
  <c r="V910" i="2"/>
  <c r="U872" i="3" s="1"/>
  <c r="B910" i="2"/>
  <c r="AB909" i="2"/>
  <c r="AA871" i="3" s="1"/>
  <c r="AA909" i="2"/>
  <c r="Z871" i="3" s="1"/>
  <c r="V909" i="2"/>
  <c r="U871" i="3" s="1"/>
  <c r="B909" i="2"/>
  <c r="U908" i="2"/>
  <c r="T870" i="3" s="1"/>
  <c r="T908" i="2"/>
  <c r="S870" i="3" s="1"/>
  <c r="S908" i="2"/>
  <c r="R870" i="3" s="1"/>
  <c r="R908" i="2"/>
  <c r="Q870" i="3" s="1"/>
  <c r="N908" i="2"/>
  <c r="M870" i="3" s="1"/>
  <c r="B908" i="2"/>
  <c r="B907" i="2"/>
  <c r="B906" i="2"/>
  <c r="AB905" i="2"/>
  <c r="AA867" i="3" s="1"/>
  <c r="AA905" i="2"/>
  <c r="Z867" i="3" s="1"/>
  <c r="V905" i="2"/>
  <c r="U867" i="3" s="1"/>
  <c r="B905" i="2"/>
  <c r="U904" i="2"/>
  <c r="T866" i="3" s="1"/>
  <c r="T904" i="2"/>
  <c r="S904" i="2"/>
  <c r="R904" i="2"/>
  <c r="N904" i="2"/>
  <c r="M866" i="3" s="1"/>
  <c r="B904" i="2"/>
  <c r="B903" i="2"/>
  <c r="AB902" i="2"/>
  <c r="AA864" i="3" s="1"/>
  <c r="AA902" i="2"/>
  <c r="Z864" i="3" s="1"/>
  <c r="V902" i="2"/>
  <c r="U864" i="3" s="1"/>
  <c r="B902" i="2"/>
  <c r="U901" i="2"/>
  <c r="T863" i="3" s="1"/>
  <c r="T901" i="2"/>
  <c r="S863" i="3" s="1"/>
  <c r="S901" i="2"/>
  <c r="R901" i="2"/>
  <c r="Q863" i="3" s="1"/>
  <c r="N901" i="2"/>
  <c r="M863" i="3" s="1"/>
  <c r="B901" i="2"/>
  <c r="AB900" i="2"/>
  <c r="AA862" i="3" s="1"/>
  <c r="AA900" i="2"/>
  <c r="Z862" i="3" s="1"/>
  <c r="V900" i="2"/>
  <c r="B900" i="2"/>
  <c r="U899" i="2"/>
  <c r="T861" i="3" s="1"/>
  <c r="T899" i="2"/>
  <c r="S861" i="3" s="1"/>
  <c r="S899" i="2"/>
  <c r="R861" i="3" s="1"/>
  <c r="R899" i="2"/>
  <c r="Q861" i="3" s="1"/>
  <c r="N899" i="2"/>
  <c r="M861" i="3" s="1"/>
  <c r="B899" i="2"/>
  <c r="B898" i="2"/>
  <c r="B897" i="2"/>
  <c r="AB896" i="2"/>
  <c r="AA858" i="3" s="1"/>
  <c r="AA896" i="2"/>
  <c r="Z858" i="3" s="1"/>
  <c r="V896" i="2"/>
  <c r="U858" i="3" s="1"/>
  <c r="B896" i="2"/>
  <c r="U895" i="2"/>
  <c r="T895" i="2"/>
  <c r="S895" i="2"/>
  <c r="R895" i="2"/>
  <c r="Q857" i="3" s="1"/>
  <c r="N895" i="2"/>
  <c r="M857" i="3" s="1"/>
  <c r="B895" i="2"/>
  <c r="B894" i="2"/>
  <c r="B893" i="2"/>
  <c r="B892" i="2"/>
  <c r="AB891" i="2"/>
  <c r="AA853" i="3" s="1"/>
  <c r="AA891" i="2"/>
  <c r="Z853" i="3" s="1"/>
  <c r="V891" i="2"/>
  <c r="U853" i="3" s="1"/>
  <c r="B891" i="2"/>
  <c r="AB890" i="2"/>
  <c r="AA852" i="3" s="1"/>
  <c r="AA890" i="2"/>
  <c r="Z852" i="3" s="1"/>
  <c r="V890" i="2"/>
  <c r="U852" i="3" s="1"/>
  <c r="B890" i="2"/>
  <c r="AB889" i="2"/>
  <c r="AA851" i="3" s="1"/>
  <c r="AA889" i="2"/>
  <c r="Z851" i="3" s="1"/>
  <c r="V889" i="2"/>
  <c r="U851" i="3" s="1"/>
  <c r="B889" i="2"/>
  <c r="U888" i="2"/>
  <c r="T850" i="3" s="1"/>
  <c r="T888" i="2"/>
  <c r="S850" i="3" s="1"/>
  <c r="S888" i="2"/>
  <c r="R888" i="2"/>
  <c r="Q850" i="3" s="1"/>
  <c r="N888" i="2"/>
  <c r="M850" i="3" s="1"/>
  <c r="B888" i="2"/>
  <c r="AB887" i="2"/>
  <c r="AA849" i="3" s="1"/>
  <c r="AA887" i="2"/>
  <c r="Z849" i="3" s="1"/>
  <c r="V887" i="2"/>
  <c r="U849" i="3" s="1"/>
  <c r="B887" i="2"/>
  <c r="AB886" i="2"/>
  <c r="AA848" i="3" s="1"/>
  <c r="AA886" i="2"/>
  <c r="Z848" i="3" s="1"/>
  <c r="V886" i="2"/>
  <c r="B886" i="2"/>
  <c r="U885" i="2"/>
  <c r="T847" i="3" s="1"/>
  <c r="T885" i="2"/>
  <c r="S847" i="3" s="1"/>
  <c r="S885" i="2"/>
  <c r="R847" i="3" s="1"/>
  <c r="R885" i="2"/>
  <c r="Q847" i="3" s="1"/>
  <c r="N885" i="2"/>
  <c r="M847" i="3" s="1"/>
  <c r="B885" i="2"/>
  <c r="AB884" i="2"/>
  <c r="AA846" i="3" s="1"/>
  <c r="AA884" i="2"/>
  <c r="Z846" i="3" s="1"/>
  <c r="V884" i="2"/>
  <c r="U846" i="3" s="1"/>
  <c r="B884" i="2"/>
  <c r="AB883" i="2"/>
  <c r="AA845" i="3" s="1"/>
  <c r="AA883" i="2"/>
  <c r="Z845" i="3" s="1"/>
  <c r="V883" i="2"/>
  <c r="U845" i="3" s="1"/>
  <c r="B883" i="2"/>
  <c r="AB882" i="2"/>
  <c r="AA844" i="3" s="1"/>
  <c r="AA882" i="2"/>
  <c r="Z844" i="3" s="1"/>
  <c r="V882" i="2"/>
  <c r="U844" i="3" s="1"/>
  <c r="B882" i="2"/>
  <c r="AB881" i="2"/>
  <c r="AA843" i="3" s="1"/>
  <c r="AA881" i="2"/>
  <c r="Z843" i="3" s="1"/>
  <c r="V881" i="2"/>
  <c r="U843" i="3" s="1"/>
  <c r="B881" i="2"/>
  <c r="AB880" i="2"/>
  <c r="AA842" i="3" s="1"/>
  <c r="AA880" i="2"/>
  <c r="Z842" i="3" s="1"/>
  <c r="V880" i="2"/>
  <c r="U842" i="3" s="1"/>
  <c r="B880" i="2"/>
  <c r="AB879" i="2"/>
  <c r="AA841" i="3" s="1"/>
  <c r="AA879" i="2"/>
  <c r="Z841" i="3" s="1"/>
  <c r="V879" i="2"/>
  <c r="U841" i="3" s="1"/>
  <c r="B879" i="2"/>
  <c r="AB878" i="2"/>
  <c r="AA840" i="3" s="1"/>
  <c r="AA878" i="2"/>
  <c r="Z840" i="3" s="1"/>
  <c r="V878" i="2"/>
  <c r="U840" i="3" s="1"/>
  <c r="B878" i="2"/>
  <c r="AB877" i="2"/>
  <c r="AA839" i="3" s="1"/>
  <c r="AA877" i="2"/>
  <c r="Z839" i="3" s="1"/>
  <c r="V877" i="2"/>
  <c r="B877" i="2"/>
  <c r="AB876" i="2"/>
  <c r="AA838" i="3" s="1"/>
  <c r="AA876" i="2"/>
  <c r="Z838" i="3" s="1"/>
  <c r="V876" i="2"/>
  <c r="U838" i="3" s="1"/>
  <c r="B876" i="2"/>
  <c r="AB875" i="2"/>
  <c r="AA837" i="3" s="1"/>
  <c r="AA875" i="2"/>
  <c r="Z837" i="3" s="1"/>
  <c r="V875" i="2"/>
  <c r="U837" i="3" s="1"/>
  <c r="B875" i="2"/>
  <c r="AB874" i="2"/>
  <c r="AA836" i="3" s="1"/>
  <c r="AA874" i="2"/>
  <c r="Z836" i="3" s="1"/>
  <c r="V874" i="2"/>
  <c r="U836" i="3" s="1"/>
  <c r="B874" i="2"/>
  <c r="U873" i="2"/>
  <c r="T835" i="3" s="1"/>
  <c r="T873" i="2"/>
  <c r="S835" i="3" s="1"/>
  <c r="S873" i="2"/>
  <c r="R835" i="3" s="1"/>
  <c r="R873" i="2"/>
  <c r="N873" i="2"/>
  <c r="M835" i="3" s="1"/>
  <c r="B873" i="2"/>
  <c r="AB872" i="2"/>
  <c r="AA834" i="3" s="1"/>
  <c r="AA872" i="2"/>
  <c r="Z834" i="3" s="1"/>
  <c r="V872" i="2"/>
  <c r="U834" i="3" s="1"/>
  <c r="B872" i="2"/>
  <c r="AB871" i="2"/>
  <c r="AA833" i="3" s="1"/>
  <c r="AA871" i="2"/>
  <c r="Z833" i="3" s="1"/>
  <c r="V871" i="2"/>
  <c r="B871" i="2"/>
  <c r="U870" i="2"/>
  <c r="T870" i="2"/>
  <c r="S832" i="3" s="1"/>
  <c r="S870" i="2"/>
  <c r="R832" i="3" s="1"/>
  <c r="R870" i="2"/>
  <c r="Q832" i="3" s="1"/>
  <c r="N870" i="2"/>
  <c r="M832" i="3" s="1"/>
  <c r="B870" i="2"/>
  <c r="AB869" i="2"/>
  <c r="AA831" i="3" s="1"/>
  <c r="AA869" i="2"/>
  <c r="Z831" i="3" s="1"/>
  <c r="V869" i="2"/>
  <c r="U831" i="3" s="1"/>
  <c r="B869" i="2"/>
  <c r="U868" i="2"/>
  <c r="T830" i="3" s="1"/>
  <c r="T868" i="2"/>
  <c r="S830" i="3" s="1"/>
  <c r="S868" i="2"/>
  <c r="R868" i="2"/>
  <c r="Q830" i="3" s="1"/>
  <c r="N868" i="2"/>
  <c r="M830" i="3" s="1"/>
  <c r="B868" i="2"/>
  <c r="B867" i="2"/>
  <c r="AB866" i="2"/>
  <c r="AA828" i="3" s="1"/>
  <c r="AA866" i="2"/>
  <c r="Z828" i="3" s="1"/>
  <c r="V866" i="2"/>
  <c r="U828" i="3" s="1"/>
  <c r="B866" i="2"/>
  <c r="AB865" i="2"/>
  <c r="AA827" i="3" s="1"/>
  <c r="AA865" i="2"/>
  <c r="Z827" i="3" s="1"/>
  <c r="V865" i="2"/>
  <c r="U827" i="3" s="1"/>
  <c r="B865" i="2"/>
  <c r="AB864" i="2"/>
  <c r="AA826" i="3" s="1"/>
  <c r="AA864" i="2"/>
  <c r="Z826" i="3" s="1"/>
  <c r="V864" i="2"/>
  <c r="U826" i="3" s="1"/>
  <c r="B864" i="2"/>
  <c r="AB863" i="2"/>
  <c r="AA825" i="3" s="1"/>
  <c r="AA863" i="2"/>
  <c r="Z825" i="3" s="1"/>
  <c r="V863" i="2"/>
  <c r="U825" i="3" s="1"/>
  <c r="B863" i="2"/>
  <c r="AB862" i="2"/>
  <c r="AA824" i="3" s="1"/>
  <c r="AA862" i="2"/>
  <c r="Z824" i="3" s="1"/>
  <c r="V862" i="2"/>
  <c r="U824" i="3" s="1"/>
  <c r="B862" i="2"/>
  <c r="AB861" i="2"/>
  <c r="AA823" i="3" s="1"/>
  <c r="AA861" i="2"/>
  <c r="Z823" i="3" s="1"/>
  <c r="V861" i="2"/>
  <c r="U823" i="3" s="1"/>
  <c r="B861" i="2"/>
  <c r="AB860" i="2"/>
  <c r="AA822" i="3" s="1"/>
  <c r="AA860" i="2"/>
  <c r="Z822" i="3" s="1"/>
  <c r="V860" i="2"/>
  <c r="U822" i="3" s="1"/>
  <c r="B860" i="2"/>
  <c r="AB859" i="2"/>
  <c r="AA821" i="3" s="1"/>
  <c r="AA859" i="2"/>
  <c r="Z821" i="3" s="1"/>
  <c r="V859" i="2"/>
  <c r="U821" i="3" s="1"/>
  <c r="B859" i="2"/>
  <c r="U858" i="2"/>
  <c r="T858" i="2"/>
  <c r="S820" i="3" s="1"/>
  <c r="S858" i="2"/>
  <c r="R820" i="3" s="1"/>
  <c r="R858" i="2"/>
  <c r="Q820" i="3" s="1"/>
  <c r="N858" i="2"/>
  <c r="B858" i="2"/>
  <c r="B857" i="2"/>
  <c r="AB856" i="2"/>
  <c r="AA818" i="3" s="1"/>
  <c r="AA856" i="2"/>
  <c r="Z818" i="3" s="1"/>
  <c r="V856" i="2"/>
  <c r="B856" i="2"/>
  <c r="U855" i="2"/>
  <c r="T817" i="3" s="1"/>
  <c r="T855" i="2"/>
  <c r="S817" i="3" s="1"/>
  <c r="S855" i="2"/>
  <c r="R817" i="3" s="1"/>
  <c r="R855" i="2"/>
  <c r="N855" i="2"/>
  <c r="M817" i="3" s="1"/>
  <c r="B855" i="2"/>
  <c r="AB854" i="2"/>
  <c r="AA816" i="3" s="1"/>
  <c r="AA854" i="2"/>
  <c r="Z816" i="3" s="1"/>
  <c r="V854" i="2"/>
  <c r="U816" i="3" s="1"/>
  <c r="B854" i="2"/>
  <c r="U853" i="2"/>
  <c r="T815" i="3" s="1"/>
  <c r="T853" i="2"/>
  <c r="S815" i="3" s="1"/>
  <c r="S853" i="2"/>
  <c r="R815" i="3" s="1"/>
  <c r="R853" i="2"/>
  <c r="Q815" i="3" s="1"/>
  <c r="N853" i="2"/>
  <c r="M815" i="3" s="1"/>
  <c r="B853" i="2"/>
  <c r="AB852" i="2"/>
  <c r="AA814" i="3" s="1"/>
  <c r="AA852" i="2"/>
  <c r="Z814" i="3" s="1"/>
  <c r="V852" i="2"/>
  <c r="B852" i="2"/>
  <c r="U851" i="2"/>
  <c r="T851" i="2"/>
  <c r="S851" i="2"/>
  <c r="R813" i="3" s="1"/>
  <c r="R851" i="2"/>
  <c r="Q813" i="3" s="1"/>
  <c r="N851" i="2"/>
  <c r="M813" i="3" s="1"/>
  <c r="B851" i="2"/>
  <c r="B850" i="2"/>
  <c r="AB849" i="2"/>
  <c r="AA811" i="3" s="1"/>
  <c r="AA849" i="2"/>
  <c r="Z811" i="3" s="1"/>
  <c r="V849" i="2"/>
  <c r="U811" i="3" s="1"/>
  <c r="B849" i="2"/>
  <c r="AB848" i="2"/>
  <c r="AA810" i="3" s="1"/>
  <c r="AA848" i="2"/>
  <c r="Z810" i="3" s="1"/>
  <c r="V848" i="2"/>
  <c r="U810" i="3" s="1"/>
  <c r="B848" i="2"/>
  <c r="AB847" i="2"/>
  <c r="AA809" i="3" s="1"/>
  <c r="AA847" i="2"/>
  <c r="Z809" i="3" s="1"/>
  <c r="V847" i="2"/>
  <c r="U809" i="3" s="1"/>
  <c r="B847" i="2"/>
  <c r="AB846" i="2"/>
  <c r="AA808" i="3" s="1"/>
  <c r="AA846" i="2"/>
  <c r="Z808" i="3" s="1"/>
  <c r="V846" i="2"/>
  <c r="U808" i="3" s="1"/>
  <c r="B846" i="2"/>
  <c r="U845" i="2"/>
  <c r="T807" i="3" s="1"/>
  <c r="T845" i="2"/>
  <c r="S807" i="3" s="1"/>
  <c r="S845" i="2"/>
  <c r="R807" i="3" s="1"/>
  <c r="R845" i="2"/>
  <c r="Q807" i="3" s="1"/>
  <c r="N845" i="2"/>
  <c r="M807" i="3" s="1"/>
  <c r="B845" i="2"/>
  <c r="AB844" i="2"/>
  <c r="AA806" i="3" s="1"/>
  <c r="AA844" i="2"/>
  <c r="Z806" i="3" s="1"/>
  <c r="V844" i="2"/>
  <c r="U806" i="3" s="1"/>
  <c r="B844" i="2"/>
  <c r="AB843" i="2"/>
  <c r="AA805" i="3" s="1"/>
  <c r="AA843" i="2"/>
  <c r="Z805" i="3" s="1"/>
  <c r="V843" i="2"/>
  <c r="U805" i="3" s="1"/>
  <c r="B843" i="2"/>
  <c r="AB842" i="2"/>
  <c r="AA804" i="3" s="1"/>
  <c r="AA842" i="2"/>
  <c r="Z804" i="3" s="1"/>
  <c r="V842" i="2"/>
  <c r="U804" i="3" s="1"/>
  <c r="B842" i="2"/>
  <c r="AB841" i="2"/>
  <c r="AA803" i="3" s="1"/>
  <c r="AA841" i="2"/>
  <c r="Z803" i="3" s="1"/>
  <c r="V841" i="2"/>
  <c r="U803" i="3" s="1"/>
  <c r="B841" i="2"/>
  <c r="AB840" i="2"/>
  <c r="AA802" i="3" s="1"/>
  <c r="AA840" i="2"/>
  <c r="Z802" i="3" s="1"/>
  <c r="V840" i="2"/>
  <c r="U802" i="3" s="1"/>
  <c r="B840" i="2"/>
  <c r="AB839" i="2"/>
  <c r="AA801" i="3" s="1"/>
  <c r="AA839" i="2"/>
  <c r="Z801" i="3" s="1"/>
  <c r="V839" i="2"/>
  <c r="U801" i="3" s="1"/>
  <c r="B839" i="2"/>
  <c r="AB838" i="2"/>
  <c r="AA800" i="3" s="1"/>
  <c r="AA838" i="2"/>
  <c r="Z800" i="3" s="1"/>
  <c r="V838" i="2"/>
  <c r="U800" i="3" s="1"/>
  <c r="B838" i="2"/>
  <c r="AB837" i="2"/>
  <c r="AA799" i="3" s="1"/>
  <c r="AA837" i="2"/>
  <c r="Z799" i="3" s="1"/>
  <c r="V837" i="2"/>
  <c r="B837" i="2"/>
  <c r="AB836" i="2"/>
  <c r="AA798" i="3" s="1"/>
  <c r="AA836" i="2"/>
  <c r="Z798" i="3" s="1"/>
  <c r="V836" i="2"/>
  <c r="U798" i="3" s="1"/>
  <c r="B836" i="2"/>
  <c r="AB835" i="2"/>
  <c r="AA797" i="3" s="1"/>
  <c r="AA835" i="2"/>
  <c r="Z797" i="3" s="1"/>
  <c r="V835" i="2"/>
  <c r="B835" i="2"/>
  <c r="AB834" i="2"/>
  <c r="AA796" i="3" s="1"/>
  <c r="AA834" i="2"/>
  <c r="Z796" i="3" s="1"/>
  <c r="V834" i="2"/>
  <c r="U796" i="3" s="1"/>
  <c r="B834" i="2"/>
  <c r="AB833" i="2"/>
  <c r="AA795" i="3" s="1"/>
  <c r="AA833" i="2"/>
  <c r="Z795" i="3" s="1"/>
  <c r="V833" i="2"/>
  <c r="U795" i="3" s="1"/>
  <c r="B833" i="2"/>
  <c r="AB832" i="2"/>
  <c r="AA794" i="3" s="1"/>
  <c r="AA832" i="2"/>
  <c r="Z794" i="3" s="1"/>
  <c r="V832" i="2"/>
  <c r="U794" i="3" s="1"/>
  <c r="B832" i="2"/>
  <c r="AB831" i="2"/>
  <c r="AA793" i="3" s="1"/>
  <c r="AA831" i="2"/>
  <c r="Z793" i="3" s="1"/>
  <c r="V831" i="2"/>
  <c r="U793" i="3" s="1"/>
  <c r="B831" i="2"/>
  <c r="AB830" i="2"/>
  <c r="AA792" i="3" s="1"/>
  <c r="AA830" i="2"/>
  <c r="Z792" i="3" s="1"/>
  <c r="V830" i="2"/>
  <c r="U792" i="3" s="1"/>
  <c r="B830" i="2"/>
  <c r="AB829" i="2"/>
  <c r="AA791" i="3" s="1"/>
  <c r="AA829" i="2"/>
  <c r="Z791" i="3" s="1"/>
  <c r="V829" i="2"/>
  <c r="U791" i="3" s="1"/>
  <c r="B829" i="2"/>
  <c r="AB828" i="2"/>
  <c r="AA790" i="3" s="1"/>
  <c r="AA828" i="2"/>
  <c r="Z790" i="3" s="1"/>
  <c r="V828" i="2"/>
  <c r="U790" i="3" s="1"/>
  <c r="B828" i="2"/>
  <c r="AB827" i="2"/>
  <c r="AA789" i="3" s="1"/>
  <c r="AA827" i="2"/>
  <c r="Z789" i="3" s="1"/>
  <c r="V827" i="2"/>
  <c r="U789" i="3" s="1"/>
  <c r="B827" i="2"/>
  <c r="U826" i="2"/>
  <c r="T826" i="2"/>
  <c r="S788" i="3" s="1"/>
  <c r="S826" i="2"/>
  <c r="R788" i="3" s="1"/>
  <c r="R826" i="2"/>
  <c r="Q788" i="3" s="1"/>
  <c r="N826" i="2"/>
  <c r="B826" i="2"/>
  <c r="B825" i="2"/>
  <c r="AB824" i="2"/>
  <c r="AA786" i="3" s="1"/>
  <c r="AA824" i="2"/>
  <c r="Z786" i="3" s="1"/>
  <c r="V824" i="2"/>
  <c r="U786" i="3" s="1"/>
  <c r="B824" i="2"/>
  <c r="AB823" i="2"/>
  <c r="AA785" i="3" s="1"/>
  <c r="AA823" i="2"/>
  <c r="Z785" i="3" s="1"/>
  <c r="V823" i="2"/>
  <c r="U785" i="3" s="1"/>
  <c r="B823" i="2"/>
  <c r="AB822" i="2"/>
  <c r="AA784" i="3" s="1"/>
  <c r="AA822" i="2"/>
  <c r="Z784" i="3" s="1"/>
  <c r="V822" i="2"/>
  <c r="U784" i="3" s="1"/>
  <c r="B822" i="2"/>
  <c r="U821" i="2"/>
  <c r="T783" i="3" s="1"/>
  <c r="T821" i="2"/>
  <c r="S821" i="2"/>
  <c r="R783" i="3" s="1"/>
  <c r="R821" i="2"/>
  <c r="N821" i="2"/>
  <c r="B821" i="2"/>
  <c r="B820" i="2"/>
  <c r="AB819" i="2"/>
  <c r="AA781" i="3" s="1"/>
  <c r="AA819" i="2"/>
  <c r="Z781" i="3" s="1"/>
  <c r="V819" i="2"/>
  <c r="B819" i="2"/>
  <c r="AB818" i="2"/>
  <c r="AA780" i="3" s="1"/>
  <c r="AA818" i="2"/>
  <c r="Z780" i="3" s="1"/>
  <c r="V818" i="2"/>
  <c r="U780" i="3" s="1"/>
  <c r="B818" i="2"/>
  <c r="AB817" i="2"/>
  <c r="AA779" i="3" s="1"/>
  <c r="AA817" i="2"/>
  <c r="Z779" i="3" s="1"/>
  <c r="V817" i="2"/>
  <c r="U779" i="3" s="1"/>
  <c r="B817" i="2"/>
  <c r="AB816" i="2"/>
  <c r="AA778" i="3" s="1"/>
  <c r="AA816" i="2"/>
  <c r="Z778" i="3" s="1"/>
  <c r="V816" i="2"/>
  <c r="U778" i="3" s="1"/>
  <c r="B816" i="2"/>
  <c r="AB815" i="2"/>
  <c r="AA777" i="3" s="1"/>
  <c r="AA815" i="2"/>
  <c r="Z777" i="3" s="1"/>
  <c r="V815" i="2"/>
  <c r="U777" i="3" s="1"/>
  <c r="B815" i="2"/>
  <c r="AB814" i="2"/>
  <c r="AA776" i="3" s="1"/>
  <c r="AA814" i="2"/>
  <c r="Z776" i="3" s="1"/>
  <c r="V814" i="2"/>
  <c r="U776" i="3" s="1"/>
  <c r="B814" i="2"/>
  <c r="AB813" i="2"/>
  <c r="AA775" i="3" s="1"/>
  <c r="AA813" i="2"/>
  <c r="Z775" i="3" s="1"/>
  <c r="V813" i="2"/>
  <c r="U775" i="3" s="1"/>
  <c r="B813" i="2"/>
  <c r="U812" i="2"/>
  <c r="T774" i="3" s="1"/>
  <c r="T812" i="2"/>
  <c r="S774" i="3" s="1"/>
  <c r="S812" i="2"/>
  <c r="R774" i="3" s="1"/>
  <c r="R812" i="2"/>
  <c r="Q774" i="3" s="1"/>
  <c r="N812" i="2"/>
  <c r="M774" i="3" s="1"/>
  <c r="B812" i="2"/>
  <c r="AB811" i="2"/>
  <c r="AA773" i="3" s="1"/>
  <c r="AA811" i="2"/>
  <c r="Z773" i="3" s="1"/>
  <c r="V811" i="2"/>
  <c r="B811" i="2"/>
  <c r="AB810" i="2"/>
  <c r="AA772" i="3" s="1"/>
  <c r="AA810" i="2"/>
  <c r="Z772" i="3" s="1"/>
  <c r="V810" i="2"/>
  <c r="U772" i="3" s="1"/>
  <c r="B810" i="2"/>
  <c r="AB809" i="2"/>
  <c r="AA771" i="3" s="1"/>
  <c r="AA809" i="2"/>
  <c r="Z771" i="3" s="1"/>
  <c r="V809" i="2"/>
  <c r="U771" i="3" s="1"/>
  <c r="B809" i="2"/>
  <c r="AB808" i="2"/>
  <c r="AA770" i="3" s="1"/>
  <c r="AA808" i="2"/>
  <c r="Z770" i="3" s="1"/>
  <c r="V808" i="2"/>
  <c r="U770" i="3" s="1"/>
  <c r="B808" i="2"/>
  <c r="AB807" i="2"/>
  <c r="AA769" i="3" s="1"/>
  <c r="AA807" i="2"/>
  <c r="Z769" i="3" s="1"/>
  <c r="V807" i="2"/>
  <c r="U769" i="3" s="1"/>
  <c r="B807" i="2"/>
  <c r="AB806" i="2"/>
  <c r="AA768" i="3" s="1"/>
  <c r="AA806" i="2"/>
  <c r="Z768" i="3" s="1"/>
  <c r="V806" i="2"/>
  <c r="U768" i="3" s="1"/>
  <c r="B806" i="2"/>
  <c r="AB805" i="2"/>
  <c r="AA767" i="3" s="1"/>
  <c r="AA805" i="2"/>
  <c r="Z767" i="3" s="1"/>
  <c r="V805" i="2"/>
  <c r="U767" i="3" s="1"/>
  <c r="B805" i="2"/>
  <c r="AB804" i="2"/>
  <c r="AA766" i="3" s="1"/>
  <c r="AA804" i="2"/>
  <c r="Z766" i="3" s="1"/>
  <c r="V804" i="2"/>
  <c r="U766" i="3" s="1"/>
  <c r="B804" i="2"/>
  <c r="AB803" i="2"/>
  <c r="AA765" i="3" s="1"/>
  <c r="AA803" i="2"/>
  <c r="Z765" i="3" s="1"/>
  <c r="V803" i="2"/>
  <c r="B803" i="2"/>
  <c r="AB802" i="2"/>
  <c r="AA764" i="3" s="1"/>
  <c r="AA802" i="2"/>
  <c r="Z764" i="3" s="1"/>
  <c r="V802" i="2"/>
  <c r="U764" i="3" s="1"/>
  <c r="B802" i="2"/>
  <c r="AB801" i="2"/>
  <c r="AA763" i="3" s="1"/>
  <c r="AA801" i="2"/>
  <c r="Z763" i="3" s="1"/>
  <c r="V801" i="2"/>
  <c r="U763" i="3" s="1"/>
  <c r="B801" i="2"/>
  <c r="AB800" i="2"/>
  <c r="AA762" i="3" s="1"/>
  <c r="AA800" i="2"/>
  <c r="Z762" i="3" s="1"/>
  <c r="V800" i="2"/>
  <c r="U762" i="3" s="1"/>
  <c r="B800" i="2"/>
  <c r="AB799" i="2"/>
  <c r="AA761" i="3" s="1"/>
  <c r="AA799" i="2"/>
  <c r="Z761" i="3" s="1"/>
  <c r="V799" i="2"/>
  <c r="U761" i="3" s="1"/>
  <c r="B799" i="2"/>
  <c r="AB798" i="2"/>
  <c r="AA760" i="3" s="1"/>
  <c r="AA798" i="2"/>
  <c r="Z760" i="3" s="1"/>
  <c r="V798" i="2"/>
  <c r="U760" i="3" s="1"/>
  <c r="B798" i="2"/>
  <c r="AB797" i="2"/>
  <c r="AA759" i="3" s="1"/>
  <c r="AA797" i="2"/>
  <c r="Z759" i="3" s="1"/>
  <c r="V797" i="2"/>
  <c r="U759" i="3" s="1"/>
  <c r="B797" i="2"/>
  <c r="U796" i="2"/>
  <c r="T796" i="2"/>
  <c r="S758" i="3" s="1"/>
  <c r="S796" i="2"/>
  <c r="R796" i="2"/>
  <c r="N796" i="2"/>
  <c r="M758" i="3" s="1"/>
  <c r="B796" i="2"/>
  <c r="B795" i="2"/>
  <c r="B794" i="2"/>
  <c r="AB793" i="2"/>
  <c r="AA755" i="3" s="1"/>
  <c r="AA793" i="2"/>
  <c r="Z755" i="3" s="1"/>
  <c r="V793" i="2"/>
  <c r="U755" i="3" s="1"/>
  <c r="B793" i="2"/>
  <c r="AB792" i="2"/>
  <c r="AA754" i="3" s="1"/>
  <c r="AA792" i="2"/>
  <c r="Z754" i="3" s="1"/>
  <c r="V792" i="2"/>
  <c r="U754" i="3" s="1"/>
  <c r="B792" i="2"/>
  <c r="AB791" i="2"/>
  <c r="AA753" i="3" s="1"/>
  <c r="AA791" i="2"/>
  <c r="Z753" i="3" s="1"/>
  <c r="V791" i="2"/>
  <c r="U753" i="3" s="1"/>
  <c r="B791" i="2"/>
  <c r="U790" i="2"/>
  <c r="T790" i="2"/>
  <c r="S790" i="2"/>
  <c r="R790" i="2"/>
  <c r="Q752" i="3" s="1"/>
  <c r="N790" i="2"/>
  <c r="M752" i="3" s="1"/>
  <c r="B790" i="2"/>
  <c r="B789" i="2"/>
  <c r="AB788" i="2"/>
  <c r="AA750" i="3" s="1"/>
  <c r="AA788" i="2"/>
  <c r="Z750" i="3" s="1"/>
  <c r="V788" i="2"/>
  <c r="U750" i="3" s="1"/>
  <c r="B788" i="2"/>
  <c r="U787" i="2"/>
  <c r="T749" i="3" s="1"/>
  <c r="T787" i="2"/>
  <c r="S749" i="3" s="1"/>
  <c r="S787" i="2"/>
  <c r="R787" i="2"/>
  <c r="N787" i="2"/>
  <c r="M749" i="3" s="1"/>
  <c r="B787" i="2"/>
  <c r="B786" i="2"/>
  <c r="B785" i="2"/>
  <c r="AB784" i="2"/>
  <c r="AA746" i="3" s="1"/>
  <c r="AA784" i="2"/>
  <c r="Z746" i="3" s="1"/>
  <c r="V784" i="2"/>
  <c r="B784" i="2"/>
  <c r="U783" i="2"/>
  <c r="T745" i="3" s="1"/>
  <c r="T783" i="2"/>
  <c r="S783" i="2"/>
  <c r="R745" i="3" s="1"/>
  <c r="R783" i="2"/>
  <c r="N783" i="2"/>
  <c r="M745" i="3" s="1"/>
  <c r="B783" i="2"/>
  <c r="AB782" i="2"/>
  <c r="AA744" i="3" s="1"/>
  <c r="AA782" i="2"/>
  <c r="Z744" i="3" s="1"/>
  <c r="V782" i="2"/>
  <c r="B782" i="2"/>
  <c r="U781" i="2"/>
  <c r="T781" i="2"/>
  <c r="S743" i="3" s="1"/>
  <c r="S781" i="2"/>
  <c r="R781" i="2"/>
  <c r="Q743" i="3" s="1"/>
  <c r="N781" i="2"/>
  <c r="B781" i="2"/>
  <c r="B780" i="2"/>
  <c r="AB779" i="2"/>
  <c r="AA741" i="3" s="1"/>
  <c r="AA779" i="2"/>
  <c r="Z741" i="3" s="1"/>
  <c r="V779" i="2"/>
  <c r="B779" i="2"/>
  <c r="U778" i="2"/>
  <c r="T740" i="3" s="1"/>
  <c r="T778" i="2"/>
  <c r="S740" i="3" s="1"/>
  <c r="S778" i="2"/>
  <c r="R740" i="3" s="1"/>
  <c r="R778" i="2"/>
  <c r="N778" i="2"/>
  <c r="M740" i="3" s="1"/>
  <c r="B778" i="2"/>
  <c r="AB777" i="2"/>
  <c r="AA739" i="3" s="1"/>
  <c r="AA777" i="2"/>
  <c r="Z739" i="3" s="1"/>
  <c r="V777" i="2"/>
  <c r="B777" i="2"/>
  <c r="AB776" i="2"/>
  <c r="AA738" i="3" s="1"/>
  <c r="AA776" i="2"/>
  <c r="Z738" i="3" s="1"/>
  <c r="V776" i="2"/>
  <c r="U738" i="3" s="1"/>
  <c r="B776" i="2"/>
  <c r="AB775" i="2"/>
  <c r="AA737" i="3" s="1"/>
  <c r="AA775" i="2"/>
  <c r="Z737" i="3" s="1"/>
  <c r="V775" i="2"/>
  <c r="U737" i="3" s="1"/>
  <c r="B775" i="2"/>
  <c r="U774" i="2"/>
  <c r="T736" i="3" s="1"/>
  <c r="T774" i="2"/>
  <c r="S774" i="2"/>
  <c r="R774" i="2"/>
  <c r="Q736" i="3" s="1"/>
  <c r="N774" i="2"/>
  <c r="B774" i="2"/>
  <c r="B773" i="2"/>
  <c r="AB772" i="2"/>
  <c r="AA734" i="3" s="1"/>
  <c r="AA772" i="2"/>
  <c r="Z734" i="3" s="1"/>
  <c r="V772" i="2"/>
  <c r="B772" i="2"/>
  <c r="U771" i="2"/>
  <c r="T733" i="3" s="1"/>
  <c r="T771" i="2"/>
  <c r="S733" i="3" s="1"/>
  <c r="S771" i="2"/>
  <c r="R733" i="3" s="1"/>
  <c r="R771" i="2"/>
  <c r="N771" i="2"/>
  <c r="B771" i="2"/>
  <c r="B770" i="2"/>
  <c r="AB769" i="2"/>
  <c r="AA731" i="3" s="1"/>
  <c r="AA769" i="2"/>
  <c r="Z731" i="3" s="1"/>
  <c r="V769" i="2"/>
  <c r="U731" i="3" s="1"/>
  <c r="B769" i="2"/>
  <c r="U768" i="2"/>
  <c r="T730" i="3" s="1"/>
  <c r="T768" i="2"/>
  <c r="S730" i="3" s="1"/>
  <c r="S768" i="2"/>
  <c r="R768" i="2"/>
  <c r="Q730" i="3" s="1"/>
  <c r="N768" i="2"/>
  <c r="M730" i="3" s="1"/>
  <c r="B768" i="2"/>
  <c r="B767" i="2"/>
  <c r="AB766" i="2"/>
  <c r="AA728" i="3" s="1"/>
  <c r="AA766" i="2"/>
  <c r="Z728" i="3" s="1"/>
  <c r="V766" i="2"/>
  <c r="B766" i="2"/>
  <c r="U765" i="2"/>
  <c r="T727" i="3" s="1"/>
  <c r="T765" i="2"/>
  <c r="S727" i="3" s="1"/>
  <c r="S765" i="2"/>
  <c r="R765" i="2"/>
  <c r="Q727" i="3" s="1"/>
  <c r="N765" i="2"/>
  <c r="M727" i="3" s="1"/>
  <c r="B765" i="2"/>
  <c r="B764" i="2"/>
  <c r="B763" i="2"/>
  <c r="B762" i="2"/>
  <c r="B761" i="2"/>
  <c r="B760" i="2"/>
  <c r="AB759" i="2"/>
  <c r="AA721" i="3" s="1"/>
  <c r="AA759" i="2"/>
  <c r="Z721" i="3" s="1"/>
  <c r="V759" i="2"/>
  <c r="U721" i="3" s="1"/>
  <c r="B759" i="2"/>
  <c r="AB758" i="2"/>
  <c r="AA720" i="3" s="1"/>
  <c r="AA758" i="2"/>
  <c r="Z720" i="3" s="1"/>
  <c r="V758" i="2"/>
  <c r="U720" i="3" s="1"/>
  <c r="B758" i="2"/>
  <c r="AB757" i="2"/>
  <c r="AA719" i="3" s="1"/>
  <c r="AA757" i="2"/>
  <c r="Z719" i="3" s="1"/>
  <c r="V757" i="2"/>
  <c r="U719" i="3" s="1"/>
  <c r="B757" i="2"/>
  <c r="AB756" i="2"/>
  <c r="AA718" i="3" s="1"/>
  <c r="AA756" i="2"/>
  <c r="Z718" i="3" s="1"/>
  <c r="V756" i="2"/>
  <c r="U718" i="3" s="1"/>
  <c r="B756" i="2"/>
  <c r="U755" i="2"/>
  <c r="T755" i="2"/>
  <c r="S755" i="2"/>
  <c r="R717" i="3" s="1"/>
  <c r="R755" i="2"/>
  <c r="Q717" i="3" s="1"/>
  <c r="N755" i="2"/>
  <c r="M717" i="3" s="1"/>
  <c r="B755" i="2"/>
  <c r="B754" i="2"/>
  <c r="B753" i="2"/>
  <c r="B752" i="2"/>
  <c r="B751" i="2"/>
  <c r="AB750" i="2"/>
  <c r="AA712" i="3" s="1"/>
  <c r="AA750" i="2"/>
  <c r="Z712" i="3" s="1"/>
  <c r="V750" i="2"/>
  <c r="U712" i="3" s="1"/>
  <c r="B750" i="2"/>
  <c r="AB749" i="2"/>
  <c r="AA711" i="3" s="1"/>
  <c r="AA749" i="2"/>
  <c r="Z711" i="3" s="1"/>
  <c r="V749" i="2"/>
  <c r="U711" i="3" s="1"/>
  <c r="B749" i="2"/>
  <c r="AB748" i="2"/>
  <c r="AA710" i="3" s="1"/>
  <c r="AA748" i="2"/>
  <c r="Z710" i="3" s="1"/>
  <c r="V748" i="2"/>
  <c r="U710" i="3" s="1"/>
  <c r="B748" i="2"/>
  <c r="U747" i="2"/>
  <c r="T747" i="2"/>
  <c r="S747" i="2"/>
  <c r="R709" i="3" s="1"/>
  <c r="R747" i="2"/>
  <c r="N747" i="2"/>
  <c r="B747" i="2"/>
  <c r="B746" i="2"/>
  <c r="AB745" i="2"/>
  <c r="AA707" i="3" s="1"/>
  <c r="AA745" i="2"/>
  <c r="Z707" i="3" s="1"/>
  <c r="V745" i="2"/>
  <c r="V744" i="2" s="1"/>
  <c r="U706" i="3" s="1"/>
  <c r="B745" i="2"/>
  <c r="U744" i="2"/>
  <c r="T744" i="2"/>
  <c r="S706" i="3" s="1"/>
  <c r="S744" i="2"/>
  <c r="R706" i="3" s="1"/>
  <c r="R744" i="2"/>
  <c r="Q706" i="3" s="1"/>
  <c r="N744" i="2"/>
  <c r="M706" i="3" s="1"/>
  <c r="B744" i="2"/>
  <c r="AB743" i="2"/>
  <c r="AA705" i="3" s="1"/>
  <c r="AA743" i="2"/>
  <c r="Z705" i="3" s="1"/>
  <c r="V743" i="2"/>
  <c r="U705" i="3" s="1"/>
  <c r="B743" i="2"/>
  <c r="AB742" i="2"/>
  <c r="AA704" i="3" s="1"/>
  <c r="AA742" i="2"/>
  <c r="Z704" i="3" s="1"/>
  <c r="V742" i="2"/>
  <c r="U704" i="3" s="1"/>
  <c r="B742" i="2"/>
  <c r="AB741" i="2"/>
  <c r="AA703" i="3" s="1"/>
  <c r="AA741" i="2"/>
  <c r="Z703" i="3" s="1"/>
  <c r="V741" i="2"/>
  <c r="U703" i="3" s="1"/>
  <c r="B741" i="2"/>
  <c r="AB740" i="2"/>
  <c r="AA702" i="3" s="1"/>
  <c r="AA740" i="2"/>
  <c r="Z702" i="3" s="1"/>
  <c r="V740" i="2"/>
  <c r="U702" i="3" s="1"/>
  <c r="B740" i="2"/>
  <c r="U739" i="2"/>
  <c r="T701" i="3" s="1"/>
  <c r="T739" i="2"/>
  <c r="S701" i="3" s="1"/>
  <c r="S739" i="2"/>
  <c r="R701" i="3" s="1"/>
  <c r="R739" i="2"/>
  <c r="N739" i="2"/>
  <c r="B739" i="2"/>
  <c r="B738" i="2"/>
  <c r="AB737" i="2"/>
  <c r="AA699" i="3" s="1"/>
  <c r="AA737" i="2"/>
  <c r="Z699" i="3" s="1"/>
  <c r="V737" i="2"/>
  <c r="U699" i="3" s="1"/>
  <c r="B737" i="2"/>
  <c r="U736" i="2"/>
  <c r="T698" i="3" s="1"/>
  <c r="T736" i="2"/>
  <c r="S698" i="3" s="1"/>
  <c r="S736" i="2"/>
  <c r="R698" i="3" s="1"/>
  <c r="R736" i="2"/>
  <c r="N736" i="2"/>
  <c r="M698" i="3" s="1"/>
  <c r="B736" i="2"/>
  <c r="AB735" i="2"/>
  <c r="AA697" i="3" s="1"/>
  <c r="AA735" i="2"/>
  <c r="Z697" i="3" s="1"/>
  <c r="V735" i="2"/>
  <c r="U697" i="3" s="1"/>
  <c r="B735" i="2"/>
  <c r="AB734" i="2"/>
  <c r="AA696" i="3" s="1"/>
  <c r="AA734" i="2"/>
  <c r="Z696" i="3" s="1"/>
  <c r="V734" i="2"/>
  <c r="U696" i="3" s="1"/>
  <c r="B734" i="2"/>
  <c r="AB733" i="2"/>
  <c r="AA695" i="3" s="1"/>
  <c r="AA733" i="2"/>
  <c r="Z695" i="3" s="1"/>
  <c r="V733" i="2"/>
  <c r="U695" i="3" s="1"/>
  <c r="B733" i="2"/>
  <c r="AB732" i="2"/>
  <c r="AA694" i="3" s="1"/>
  <c r="AA732" i="2"/>
  <c r="Z694" i="3" s="1"/>
  <c r="V732" i="2"/>
  <c r="U694" i="3" s="1"/>
  <c r="B732" i="2"/>
  <c r="AB731" i="2"/>
  <c r="AA693" i="3" s="1"/>
  <c r="AA731" i="2"/>
  <c r="Z693" i="3" s="1"/>
  <c r="V731" i="2"/>
  <c r="U693" i="3" s="1"/>
  <c r="B731" i="2"/>
  <c r="U730" i="2"/>
  <c r="T692" i="3" s="1"/>
  <c r="T730" i="2"/>
  <c r="S692" i="3" s="1"/>
  <c r="S730" i="2"/>
  <c r="R692" i="3" s="1"/>
  <c r="R730" i="2"/>
  <c r="Q692" i="3" s="1"/>
  <c r="N730" i="2"/>
  <c r="M692" i="3" s="1"/>
  <c r="B730" i="2"/>
  <c r="AB729" i="2"/>
  <c r="AA691" i="3" s="1"/>
  <c r="AA729" i="2"/>
  <c r="Z691" i="3" s="1"/>
  <c r="V729" i="2"/>
  <c r="U691" i="3" s="1"/>
  <c r="B729" i="2"/>
  <c r="U728" i="2"/>
  <c r="T690" i="3" s="1"/>
  <c r="T728" i="2"/>
  <c r="S690" i="3" s="1"/>
  <c r="S728" i="2"/>
  <c r="R728" i="2"/>
  <c r="Q690" i="3" s="1"/>
  <c r="N728" i="2"/>
  <c r="M690" i="3" s="1"/>
  <c r="B728" i="2"/>
  <c r="B727" i="2"/>
  <c r="AB726" i="2"/>
  <c r="AA688" i="3" s="1"/>
  <c r="AA726" i="2"/>
  <c r="Z688" i="3" s="1"/>
  <c r="V726" i="2"/>
  <c r="U688" i="3" s="1"/>
  <c r="B726" i="2"/>
  <c r="AB725" i="2"/>
  <c r="AA687" i="3" s="1"/>
  <c r="AA725" i="2"/>
  <c r="Z687" i="3" s="1"/>
  <c r="V725" i="2"/>
  <c r="U687" i="3" s="1"/>
  <c r="B725" i="2"/>
  <c r="U724" i="2"/>
  <c r="T686" i="3" s="1"/>
  <c r="T724" i="2"/>
  <c r="S686" i="3" s="1"/>
  <c r="S724" i="2"/>
  <c r="R686" i="3" s="1"/>
  <c r="R724" i="2"/>
  <c r="N724" i="2"/>
  <c r="M686" i="3" s="1"/>
  <c r="B724" i="2"/>
  <c r="AB723" i="2"/>
  <c r="AA685" i="3" s="1"/>
  <c r="AA723" i="2"/>
  <c r="Z685" i="3" s="1"/>
  <c r="V723" i="2"/>
  <c r="U685" i="3" s="1"/>
  <c r="B723" i="2"/>
  <c r="AB722" i="2"/>
  <c r="AA684" i="3" s="1"/>
  <c r="AA722" i="2"/>
  <c r="Z684" i="3" s="1"/>
  <c r="V722" i="2"/>
  <c r="B722" i="2"/>
  <c r="AB721" i="2"/>
  <c r="AA683" i="3" s="1"/>
  <c r="AA721" i="2"/>
  <c r="Z683" i="3" s="1"/>
  <c r="V721" i="2"/>
  <c r="U683" i="3" s="1"/>
  <c r="B721" i="2"/>
  <c r="AB720" i="2"/>
  <c r="AA682" i="3" s="1"/>
  <c r="AA720" i="2"/>
  <c r="Z682" i="3" s="1"/>
  <c r="V720" i="2"/>
  <c r="U682" i="3" s="1"/>
  <c r="B720" i="2"/>
  <c r="AB719" i="2"/>
  <c r="AA681" i="3" s="1"/>
  <c r="AA719" i="2"/>
  <c r="Z681" i="3" s="1"/>
  <c r="V719" i="2"/>
  <c r="U681" i="3" s="1"/>
  <c r="B719" i="2"/>
  <c r="AB718" i="2"/>
  <c r="AA680" i="3" s="1"/>
  <c r="AA718" i="2"/>
  <c r="Z680" i="3" s="1"/>
  <c r="V718" i="2"/>
  <c r="U680" i="3" s="1"/>
  <c r="B718" i="2"/>
  <c r="AB717" i="2"/>
  <c r="AA679" i="3" s="1"/>
  <c r="AA717" i="2"/>
  <c r="Z679" i="3" s="1"/>
  <c r="V717" i="2"/>
  <c r="U679" i="3" s="1"/>
  <c r="B717" i="2"/>
  <c r="AB716" i="2"/>
  <c r="AA678" i="3" s="1"/>
  <c r="AA716" i="2"/>
  <c r="Z678" i="3" s="1"/>
  <c r="V716" i="2"/>
  <c r="U678" i="3" s="1"/>
  <c r="B716" i="2"/>
  <c r="AB715" i="2"/>
  <c r="AA677" i="3" s="1"/>
  <c r="AA715" i="2"/>
  <c r="Z677" i="3" s="1"/>
  <c r="V715" i="2"/>
  <c r="U677" i="3" s="1"/>
  <c r="B715" i="2"/>
  <c r="U714" i="2"/>
  <c r="T714" i="2"/>
  <c r="S676" i="3" s="1"/>
  <c r="S714" i="2"/>
  <c r="R676" i="3" s="1"/>
  <c r="R714" i="2"/>
  <c r="N714" i="2"/>
  <c r="M676" i="3" s="1"/>
  <c r="B714" i="2"/>
  <c r="B713" i="2"/>
  <c r="B712" i="2"/>
  <c r="AB711" i="2"/>
  <c r="AA673" i="3" s="1"/>
  <c r="AA711" i="2"/>
  <c r="Z673" i="3" s="1"/>
  <c r="V711" i="2"/>
  <c r="U673" i="3" s="1"/>
  <c r="B711" i="2"/>
  <c r="U710" i="2"/>
  <c r="T672" i="3" s="1"/>
  <c r="T710" i="2"/>
  <c r="S710" i="2"/>
  <c r="R710" i="2"/>
  <c r="Q672" i="3" s="1"/>
  <c r="N710" i="2"/>
  <c r="M672" i="3" s="1"/>
  <c r="B710" i="2"/>
  <c r="B709" i="2"/>
  <c r="AB708" i="2"/>
  <c r="AA670" i="3" s="1"/>
  <c r="AA708" i="2"/>
  <c r="Z670" i="3" s="1"/>
  <c r="V708" i="2"/>
  <c r="B708" i="2"/>
  <c r="U707" i="2"/>
  <c r="T707" i="2"/>
  <c r="S707" i="2"/>
  <c r="R669" i="3" s="1"/>
  <c r="R707" i="2"/>
  <c r="N707" i="2"/>
  <c r="B707" i="2"/>
  <c r="B706" i="2"/>
  <c r="AB705" i="2"/>
  <c r="AA667" i="3" s="1"/>
  <c r="AA705" i="2"/>
  <c r="Z667" i="3" s="1"/>
  <c r="V705" i="2"/>
  <c r="B705" i="2"/>
  <c r="U704" i="2"/>
  <c r="T704" i="2"/>
  <c r="S704" i="2"/>
  <c r="R704" i="2"/>
  <c r="N704" i="2"/>
  <c r="B704" i="2"/>
  <c r="B703" i="2"/>
  <c r="AB702" i="2"/>
  <c r="AA664" i="3" s="1"/>
  <c r="AA702" i="2"/>
  <c r="Z664" i="3" s="1"/>
  <c r="V702" i="2"/>
  <c r="B702" i="2"/>
  <c r="U701" i="2"/>
  <c r="T701" i="2"/>
  <c r="S701" i="2"/>
  <c r="R663" i="3" s="1"/>
  <c r="R701" i="2"/>
  <c r="Q663" i="3" s="1"/>
  <c r="N701" i="2"/>
  <c r="M663" i="3" s="1"/>
  <c r="B701" i="2"/>
  <c r="B700" i="2"/>
  <c r="B699" i="2"/>
  <c r="AB698" i="2"/>
  <c r="AA660" i="3" s="1"/>
  <c r="AA698" i="2"/>
  <c r="Z660" i="3" s="1"/>
  <c r="V698" i="2"/>
  <c r="U660" i="3" s="1"/>
  <c r="B698" i="2"/>
  <c r="U697" i="2"/>
  <c r="T697" i="2"/>
  <c r="S697" i="2"/>
  <c r="R659" i="3" s="1"/>
  <c r="R697" i="2"/>
  <c r="Q659" i="3" s="1"/>
  <c r="N697" i="2"/>
  <c r="B697" i="2"/>
  <c r="B696" i="2"/>
  <c r="AB695" i="2"/>
  <c r="AA657" i="3" s="1"/>
  <c r="AA695" i="2"/>
  <c r="Z657" i="3" s="1"/>
  <c r="V695" i="2"/>
  <c r="B695" i="2"/>
  <c r="U694" i="2"/>
  <c r="T694" i="2"/>
  <c r="S694" i="2"/>
  <c r="R656" i="3" s="1"/>
  <c r="R694" i="2"/>
  <c r="N694" i="2"/>
  <c r="M656" i="3" s="1"/>
  <c r="B694" i="2"/>
  <c r="B693" i="2"/>
  <c r="B692" i="2"/>
  <c r="B691" i="2"/>
  <c r="B690" i="2"/>
  <c r="AB689" i="2"/>
  <c r="AA651" i="3" s="1"/>
  <c r="AA689" i="2"/>
  <c r="Z651" i="3" s="1"/>
  <c r="V689" i="2"/>
  <c r="U651" i="3" s="1"/>
  <c r="B689" i="2"/>
  <c r="U688" i="2"/>
  <c r="T650" i="3" s="1"/>
  <c r="T688" i="2"/>
  <c r="S650" i="3" s="1"/>
  <c r="S688" i="2"/>
  <c r="R650" i="3" s="1"/>
  <c r="R688" i="2"/>
  <c r="Q650" i="3" s="1"/>
  <c r="N688" i="2"/>
  <c r="M650" i="3" s="1"/>
  <c r="B688" i="2"/>
  <c r="AB687" i="2"/>
  <c r="AA649" i="3" s="1"/>
  <c r="AA687" i="2"/>
  <c r="Z649" i="3" s="1"/>
  <c r="V687" i="2"/>
  <c r="B687" i="2"/>
  <c r="U686" i="2"/>
  <c r="T686" i="2"/>
  <c r="S686" i="2"/>
  <c r="R648" i="3" s="1"/>
  <c r="R686" i="2"/>
  <c r="Q648" i="3" s="1"/>
  <c r="N686" i="2"/>
  <c r="M648" i="3" s="1"/>
  <c r="B686" i="2"/>
  <c r="AB685" i="2"/>
  <c r="AA647" i="3" s="1"/>
  <c r="AA685" i="2"/>
  <c r="Z647" i="3" s="1"/>
  <c r="V685" i="2"/>
  <c r="B685" i="2"/>
  <c r="U684" i="2"/>
  <c r="T646" i="3" s="1"/>
  <c r="T684" i="2"/>
  <c r="S684" i="2"/>
  <c r="R646" i="3" s="1"/>
  <c r="R684" i="2"/>
  <c r="N684" i="2"/>
  <c r="B684" i="2"/>
  <c r="B683" i="2"/>
  <c r="AB682" i="2"/>
  <c r="AA644" i="3" s="1"/>
  <c r="AA682" i="2"/>
  <c r="Z644" i="3" s="1"/>
  <c r="V682" i="2"/>
  <c r="U644" i="3" s="1"/>
  <c r="B682" i="2"/>
  <c r="U681" i="2"/>
  <c r="T643" i="3" s="1"/>
  <c r="T681" i="2"/>
  <c r="S643" i="3" s="1"/>
  <c r="S681" i="2"/>
  <c r="R643" i="3" s="1"/>
  <c r="R681" i="2"/>
  <c r="Q643" i="3" s="1"/>
  <c r="N681" i="2"/>
  <c r="M643" i="3" s="1"/>
  <c r="B681" i="2"/>
  <c r="AB680" i="2"/>
  <c r="AA642" i="3" s="1"/>
  <c r="AA680" i="2"/>
  <c r="Z642" i="3" s="1"/>
  <c r="V680" i="2"/>
  <c r="U642" i="3" s="1"/>
  <c r="B680" i="2"/>
  <c r="U679" i="2"/>
  <c r="T641" i="3" s="1"/>
  <c r="T679" i="2"/>
  <c r="S641" i="3" s="1"/>
  <c r="S679" i="2"/>
  <c r="R679" i="2"/>
  <c r="N679" i="2"/>
  <c r="M641" i="3" s="1"/>
  <c r="B679" i="2"/>
  <c r="B678" i="2"/>
  <c r="B677" i="2"/>
  <c r="AB676" i="2"/>
  <c r="AA638" i="3" s="1"/>
  <c r="AA676" i="2"/>
  <c r="Z638" i="3" s="1"/>
  <c r="V676" i="2"/>
  <c r="U638" i="3" s="1"/>
  <c r="B676" i="2"/>
  <c r="AB675" i="2"/>
  <c r="AA637" i="3" s="1"/>
  <c r="AA675" i="2"/>
  <c r="Z637" i="3" s="1"/>
  <c r="V675" i="2"/>
  <c r="B675" i="2"/>
  <c r="U674" i="2"/>
  <c r="T674" i="2"/>
  <c r="S636" i="3" s="1"/>
  <c r="S674" i="2"/>
  <c r="R636" i="3" s="1"/>
  <c r="R674" i="2"/>
  <c r="Q636" i="3" s="1"/>
  <c r="N674" i="2"/>
  <c r="M636" i="3" s="1"/>
  <c r="B674" i="2"/>
  <c r="AB673" i="2"/>
  <c r="AA635" i="3" s="1"/>
  <c r="AA673" i="2"/>
  <c r="Z635" i="3" s="1"/>
  <c r="V673" i="2"/>
  <c r="B673" i="2"/>
  <c r="AB672" i="2"/>
  <c r="AA634" i="3" s="1"/>
  <c r="AA672" i="2"/>
  <c r="Z634" i="3" s="1"/>
  <c r="V672" i="2"/>
  <c r="U634" i="3" s="1"/>
  <c r="B672" i="2"/>
  <c r="AB671" i="2"/>
  <c r="AA633" i="3" s="1"/>
  <c r="AA671" i="2"/>
  <c r="Z633" i="3" s="1"/>
  <c r="V671" i="2"/>
  <c r="U633" i="3" s="1"/>
  <c r="B671" i="2"/>
  <c r="U670" i="2"/>
  <c r="T632" i="3" s="1"/>
  <c r="T670" i="2"/>
  <c r="S670" i="2"/>
  <c r="R632" i="3" s="1"/>
  <c r="R670" i="2"/>
  <c r="N670" i="2"/>
  <c r="M632" i="3" s="1"/>
  <c r="B670" i="2"/>
  <c r="B669" i="2"/>
  <c r="B668" i="2"/>
  <c r="B667" i="2"/>
  <c r="B666" i="2"/>
  <c r="B665" i="2"/>
  <c r="AB664" i="2"/>
  <c r="AA626" i="3" s="1"/>
  <c r="AA664" i="2"/>
  <c r="Z626" i="3" s="1"/>
  <c r="V664" i="2"/>
  <c r="U626" i="3" s="1"/>
  <c r="B664" i="2"/>
  <c r="AB663" i="2"/>
  <c r="AA625" i="3" s="1"/>
  <c r="AA663" i="2"/>
  <c r="Z625" i="3" s="1"/>
  <c r="V663" i="2"/>
  <c r="U625" i="3" s="1"/>
  <c r="B663" i="2"/>
  <c r="AB662" i="2"/>
  <c r="AA624" i="3" s="1"/>
  <c r="AA662" i="2"/>
  <c r="Z624" i="3" s="1"/>
  <c r="V662" i="2"/>
  <c r="U624" i="3" s="1"/>
  <c r="B662" i="2"/>
  <c r="AB661" i="2"/>
  <c r="AA623" i="3" s="1"/>
  <c r="AA661" i="2"/>
  <c r="Z623" i="3" s="1"/>
  <c r="V661" i="2"/>
  <c r="U623" i="3" s="1"/>
  <c r="B661" i="2"/>
  <c r="U660" i="2"/>
  <c r="T660" i="2"/>
  <c r="S622" i="3" s="1"/>
  <c r="S660" i="2"/>
  <c r="R660" i="2"/>
  <c r="Q622" i="3" s="1"/>
  <c r="N660" i="2"/>
  <c r="B660" i="2"/>
  <c r="B659" i="2"/>
  <c r="B658" i="2"/>
  <c r="AB657" i="2"/>
  <c r="AA619" i="3" s="1"/>
  <c r="AA657" i="2"/>
  <c r="Z619" i="3" s="1"/>
  <c r="V657" i="2"/>
  <c r="U619" i="3" s="1"/>
  <c r="B657" i="2"/>
  <c r="U656" i="2"/>
  <c r="T656" i="2"/>
  <c r="S656" i="2"/>
  <c r="R656" i="2"/>
  <c r="N656" i="2"/>
  <c r="M618" i="3" s="1"/>
  <c r="B656" i="2"/>
  <c r="B655" i="2"/>
  <c r="B654" i="2"/>
  <c r="B653" i="2"/>
  <c r="AB652" i="2"/>
  <c r="AA614" i="3" s="1"/>
  <c r="AA652" i="2"/>
  <c r="Z614" i="3" s="1"/>
  <c r="V652" i="2"/>
  <c r="U614" i="3" s="1"/>
  <c r="B652" i="2"/>
  <c r="U651" i="2"/>
  <c r="T613" i="3" s="1"/>
  <c r="T651" i="2"/>
  <c r="S651" i="2"/>
  <c r="R651" i="2"/>
  <c r="Q613" i="3" s="1"/>
  <c r="N651" i="2"/>
  <c r="B651" i="2"/>
  <c r="AB650" i="2"/>
  <c r="AA612" i="3" s="1"/>
  <c r="AA650" i="2"/>
  <c r="Z612" i="3" s="1"/>
  <c r="V650" i="2"/>
  <c r="B650" i="2"/>
  <c r="U649" i="2"/>
  <c r="T611" i="3" s="1"/>
  <c r="T649" i="2"/>
  <c r="S611" i="3" s="1"/>
  <c r="S649" i="2"/>
  <c r="R611" i="3" s="1"/>
  <c r="R649" i="2"/>
  <c r="Q611" i="3" s="1"/>
  <c r="N649" i="2"/>
  <c r="B649" i="2"/>
  <c r="B648" i="2"/>
  <c r="AB647" i="2"/>
  <c r="AA609" i="3" s="1"/>
  <c r="AA647" i="2"/>
  <c r="Z609" i="3" s="1"/>
  <c r="V647" i="2"/>
  <c r="B647" i="2"/>
  <c r="U646" i="2"/>
  <c r="T608" i="3" s="1"/>
  <c r="T646" i="2"/>
  <c r="S608" i="3" s="1"/>
  <c r="S646" i="2"/>
  <c r="R608" i="3" s="1"/>
  <c r="R646" i="2"/>
  <c r="Q608" i="3" s="1"/>
  <c r="N646" i="2"/>
  <c r="M608" i="3" s="1"/>
  <c r="B646" i="2"/>
  <c r="AB645" i="2"/>
  <c r="AA607" i="3" s="1"/>
  <c r="AA645" i="2"/>
  <c r="Z607" i="3" s="1"/>
  <c r="V645" i="2"/>
  <c r="U607" i="3" s="1"/>
  <c r="B645" i="2"/>
  <c r="AB644" i="2"/>
  <c r="AA606" i="3" s="1"/>
  <c r="AA644" i="2"/>
  <c r="Z606" i="3" s="1"/>
  <c r="V644" i="2"/>
  <c r="B644" i="2"/>
  <c r="AB643" i="2"/>
  <c r="AA605" i="3" s="1"/>
  <c r="AA643" i="2"/>
  <c r="Z605" i="3" s="1"/>
  <c r="V643" i="2"/>
  <c r="U605" i="3" s="1"/>
  <c r="B643" i="2"/>
  <c r="AB642" i="2"/>
  <c r="AA604" i="3" s="1"/>
  <c r="AA642" i="2"/>
  <c r="Z604" i="3" s="1"/>
  <c r="V642" i="2"/>
  <c r="U604" i="3" s="1"/>
  <c r="B642" i="2"/>
  <c r="U641" i="2"/>
  <c r="T603" i="3" s="1"/>
  <c r="T641" i="2"/>
  <c r="S603" i="3" s="1"/>
  <c r="S641" i="2"/>
  <c r="R603" i="3" s="1"/>
  <c r="R641" i="2"/>
  <c r="Q603" i="3" s="1"/>
  <c r="N641" i="2"/>
  <c r="M603" i="3" s="1"/>
  <c r="B641" i="2"/>
  <c r="B640" i="2"/>
  <c r="AB639" i="2"/>
  <c r="AA601" i="3" s="1"/>
  <c r="AA639" i="2"/>
  <c r="Z601" i="3" s="1"/>
  <c r="V639" i="2"/>
  <c r="B639" i="2"/>
  <c r="U638" i="2"/>
  <c r="T600" i="3" s="1"/>
  <c r="T638" i="2"/>
  <c r="S638" i="2"/>
  <c r="R638" i="2"/>
  <c r="Q600" i="3" s="1"/>
  <c r="N638" i="2"/>
  <c r="B638" i="2"/>
  <c r="B637" i="2"/>
  <c r="AB636" i="2"/>
  <c r="AA598" i="3" s="1"/>
  <c r="AA636" i="2"/>
  <c r="Z598" i="3" s="1"/>
  <c r="V636" i="2"/>
  <c r="B636" i="2"/>
  <c r="AB635" i="2"/>
  <c r="AA597" i="3" s="1"/>
  <c r="AA635" i="2"/>
  <c r="Z597" i="3" s="1"/>
  <c r="V635" i="2"/>
  <c r="U597" i="3" s="1"/>
  <c r="B635" i="2"/>
  <c r="AB634" i="2"/>
  <c r="AA596" i="3" s="1"/>
  <c r="AA634" i="2"/>
  <c r="Z596" i="3" s="1"/>
  <c r="V634" i="2"/>
  <c r="U596" i="3" s="1"/>
  <c r="B634" i="2"/>
  <c r="AB633" i="2"/>
  <c r="AA595" i="3" s="1"/>
  <c r="AA633" i="2"/>
  <c r="Z595" i="3" s="1"/>
  <c r="V633" i="2"/>
  <c r="U595" i="3" s="1"/>
  <c r="B633" i="2"/>
  <c r="AB632" i="2"/>
  <c r="AA594" i="3" s="1"/>
  <c r="AA632" i="2"/>
  <c r="Z594" i="3" s="1"/>
  <c r="V632" i="2"/>
  <c r="U594" i="3" s="1"/>
  <c r="B632" i="2"/>
  <c r="AB631" i="2"/>
  <c r="AA593" i="3" s="1"/>
  <c r="AA631" i="2"/>
  <c r="Z593" i="3" s="1"/>
  <c r="V631" i="2"/>
  <c r="U593" i="3" s="1"/>
  <c r="B631" i="2"/>
  <c r="AB630" i="2"/>
  <c r="AA592" i="3" s="1"/>
  <c r="AA630" i="2"/>
  <c r="Z592" i="3" s="1"/>
  <c r="V630" i="2"/>
  <c r="U592" i="3" s="1"/>
  <c r="B630" i="2"/>
  <c r="AB629" i="2"/>
  <c r="AA591" i="3" s="1"/>
  <c r="AA629" i="2"/>
  <c r="Z591" i="3" s="1"/>
  <c r="V629" i="2"/>
  <c r="B629" i="2"/>
  <c r="AB628" i="2"/>
  <c r="AA590" i="3" s="1"/>
  <c r="AA628" i="2"/>
  <c r="Z590" i="3" s="1"/>
  <c r="V628" i="2"/>
  <c r="U590" i="3" s="1"/>
  <c r="B628" i="2"/>
  <c r="AB627" i="2"/>
  <c r="AA589" i="3" s="1"/>
  <c r="AA627" i="2"/>
  <c r="Z589" i="3" s="1"/>
  <c r="V627" i="2"/>
  <c r="U589" i="3" s="1"/>
  <c r="B627" i="2"/>
  <c r="U626" i="2"/>
  <c r="T626" i="2"/>
  <c r="S626" i="2"/>
  <c r="S625" i="2" s="1"/>
  <c r="R587" i="3" s="1"/>
  <c r="R626" i="2"/>
  <c r="Q588" i="3" s="1"/>
  <c r="N626" i="2"/>
  <c r="M588" i="3" s="1"/>
  <c r="B626" i="2"/>
  <c r="B625" i="2"/>
  <c r="AB624" i="2"/>
  <c r="AA586" i="3" s="1"/>
  <c r="AA624" i="2"/>
  <c r="Z586" i="3" s="1"/>
  <c r="V624" i="2"/>
  <c r="U586" i="3" s="1"/>
  <c r="B624" i="2"/>
  <c r="U623" i="2"/>
  <c r="T585" i="3" s="1"/>
  <c r="T623" i="2"/>
  <c r="S623" i="2"/>
  <c r="R585" i="3" s="1"/>
  <c r="R623" i="2"/>
  <c r="Q585" i="3" s="1"/>
  <c r="N623" i="2"/>
  <c r="M585" i="3" s="1"/>
  <c r="B623" i="2"/>
  <c r="AB622" i="2"/>
  <c r="AA584" i="3" s="1"/>
  <c r="AA622" i="2"/>
  <c r="Z584" i="3" s="1"/>
  <c r="V622" i="2"/>
  <c r="B622" i="2"/>
  <c r="U621" i="2"/>
  <c r="T583" i="3" s="1"/>
  <c r="T621" i="2"/>
  <c r="S583" i="3" s="1"/>
  <c r="S621" i="2"/>
  <c r="R583" i="3" s="1"/>
  <c r="R621" i="2"/>
  <c r="Q583" i="3" s="1"/>
  <c r="N621" i="2"/>
  <c r="M583" i="3" s="1"/>
  <c r="B621" i="2"/>
  <c r="B620" i="2"/>
  <c r="AB619" i="2"/>
  <c r="AA581" i="3" s="1"/>
  <c r="AA619" i="2"/>
  <c r="Z581" i="3" s="1"/>
  <c r="V619" i="2"/>
  <c r="U581" i="3" s="1"/>
  <c r="B619" i="2"/>
  <c r="U618" i="2"/>
  <c r="T580" i="3" s="1"/>
  <c r="T618" i="2"/>
  <c r="S580" i="3" s="1"/>
  <c r="S618" i="2"/>
  <c r="R580" i="3" s="1"/>
  <c r="R618" i="2"/>
  <c r="Q580" i="3" s="1"/>
  <c r="N618" i="2"/>
  <c r="M580" i="3" s="1"/>
  <c r="B618" i="2"/>
  <c r="AB617" i="2"/>
  <c r="AA579" i="3" s="1"/>
  <c r="AA617" i="2"/>
  <c r="Z579" i="3" s="1"/>
  <c r="V617" i="2"/>
  <c r="B617" i="2"/>
  <c r="AB616" i="2"/>
  <c r="AA578" i="3" s="1"/>
  <c r="AA616" i="2"/>
  <c r="Z578" i="3" s="1"/>
  <c r="V616" i="2"/>
  <c r="U578" i="3" s="1"/>
  <c r="B616" i="2"/>
  <c r="AB615" i="2"/>
  <c r="AA577" i="3" s="1"/>
  <c r="AA615" i="2"/>
  <c r="Z577" i="3" s="1"/>
  <c r="V615" i="2"/>
  <c r="U577" i="3" s="1"/>
  <c r="B615" i="2"/>
  <c r="U614" i="2"/>
  <c r="T576" i="3" s="1"/>
  <c r="T614" i="2"/>
  <c r="S614" i="2"/>
  <c r="R576" i="3" s="1"/>
  <c r="R614" i="2"/>
  <c r="Q576" i="3" s="1"/>
  <c r="N614" i="2"/>
  <c r="M576" i="3" s="1"/>
  <c r="B614" i="2"/>
  <c r="B613" i="2"/>
  <c r="B612" i="2"/>
  <c r="AB611" i="2"/>
  <c r="AA573" i="3" s="1"/>
  <c r="AA611" i="2"/>
  <c r="Z573" i="3" s="1"/>
  <c r="V611" i="2"/>
  <c r="B611" i="2"/>
  <c r="AB610" i="2"/>
  <c r="AA572" i="3" s="1"/>
  <c r="AA610" i="2"/>
  <c r="Z572" i="3" s="1"/>
  <c r="V610" i="2"/>
  <c r="U572" i="3" s="1"/>
  <c r="B610" i="2"/>
  <c r="AB609" i="2"/>
  <c r="AA571" i="3" s="1"/>
  <c r="AA609" i="2"/>
  <c r="Z571" i="3" s="1"/>
  <c r="V609" i="2"/>
  <c r="U571" i="3" s="1"/>
  <c r="B609" i="2"/>
  <c r="AB608" i="2"/>
  <c r="AA570" i="3" s="1"/>
  <c r="AA608" i="2"/>
  <c r="Z570" i="3" s="1"/>
  <c r="V608" i="2"/>
  <c r="U570" i="3" s="1"/>
  <c r="B608" i="2"/>
  <c r="AB607" i="2"/>
  <c r="AA569" i="3" s="1"/>
  <c r="AA607" i="2"/>
  <c r="Z569" i="3" s="1"/>
  <c r="V607" i="2"/>
  <c r="U569" i="3" s="1"/>
  <c r="B607" i="2"/>
  <c r="AB606" i="2"/>
  <c r="AA568" i="3" s="1"/>
  <c r="AA606" i="2"/>
  <c r="Z568" i="3" s="1"/>
  <c r="V606" i="2"/>
  <c r="U568" i="3" s="1"/>
  <c r="B606" i="2"/>
  <c r="U605" i="2"/>
  <c r="T605" i="2"/>
  <c r="S605" i="2"/>
  <c r="R567" i="3" s="1"/>
  <c r="R605" i="2"/>
  <c r="N605" i="2"/>
  <c r="B605" i="2"/>
  <c r="B604" i="2"/>
  <c r="B603" i="2"/>
  <c r="B602" i="2"/>
  <c r="B601" i="2"/>
  <c r="B600" i="2"/>
  <c r="AB599" i="2"/>
  <c r="AA561" i="3" s="1"/>
  <c r="AA599" i="2"/>
  <c r="Z561" i="3" s="1"/>
  <c r="V599" i="2"/>
  <c r="B599" i="2"/>
  <c r="U598" i="2"/>
  <c r="T560" i="3" s="1"/>
  <c r="T598" i="2"/>
  <c r="S598" i="2"/>
  <c r="R598" i="2"/>
  <c r="Q560" i="3" s="1"/>
  <c r="N598" i="2"/>
  <c r="M560" i="3" s="1"/>
  <c r="B598" i="2"/>
  <c r="B597" i="2"/>
  <c r="AB596" i="2"/>
  <c r="AA558" i="3" s="1"/>
  <c r="AA596" i="2"/>
  <c r="Z558" i="3" s="1"/>
  <c r="V596" i="2"/>
  <c r="U558" i="3" s="1"/>
  <c r="B596" i="2"/>
  <c r="AB595" i="2"/>
  <c r="AA557" i="3" s="1"/>
  <c r="AA595" i="2"/>
  <c r="Z557" i="3" s="1"/>
  <c r="V595" i="2"/>
  <c r="B595" i="2"/>
  <c r="AB594" i="2"/>
  <c r="AA556" i="3" s="1"/>
  <c r="AA594" i="2"/>
  <c r="Z556" i="3" s="1"/>
  <c r="V594" i="2"/>
  <c r="U556" i="3" s="1"/>
  <c r="B594" i="2"/>
  <c r="AB593" i="2"/>
  <c r="AA555" i="3" s="1"/>
  <c r="AA593" i="2"/>
  <c r="Z555" i="3" s="1"/>
  <c r="V593" i="2"/>
  <c r="U555" i="3" s="1"/>
  <c r="B593" i="2"/>
  <c r="AB592" i="2"/>
  <c r="AA554" i="3" s="1"/>
  <c r="AA592" i="2"/>
  <c r="Z554" i="3" s="1"/>
  <c r="V592" i="2"/>
  <c r="U554" i="3" s="1"/>
  <c r="B592" i="2"/>
  <c r="AB591" i="2"/>
  <c r="AA553" i="3" s="1"/>
  <c r="AA591" i="2"/>
  <c r="Z553" i="3" s="1"/>
  <c r="V591" i="2"/>
  <c r="U553" i="3" s="1"/>
  <c r="B591" i="2"/>
  <c r="AB590" i="2"/>
  <c r="AA552" i="3" s="1"/>
  <c r="AA590" i="2"/>
  <c r="Z552" i="3" s="1"/>
  <c r="V590" i="2"/>
  <c r="U552" i="3" s="1"/>
  <c r="B590" i="2"/>
  <c r="AB589" i="2"/>
  <c r="AA551" i="3" s="1"/>
  <c r="AA589" i="2"/>
  <c r="Z551" i="3" s="1"/>
  <c r="V589" i="2"/>
  <c r="U551" i="3" s="1"/>
  <c r="B589" i="2"/>
  <c r="AB588" i="2"/>
  <c r="AA550" i="3" s="1"/>
  <c r="AA588" i="2"/>
  <c r="Z550" i="3" s="1"/>
  <c r="V588" i="2"/>
  <c r="B588" i="2"/>
  <c r="AB587" i="2"/>
  <c r="AA549" i="3" s="1"/>
  <c r="AA587" i="2"/>
  <c r="Z549" i="3" s="1"/>
  <c r="V587" i="2"/>
  <c r="U549" i="3" s="1"/>
  <c r="B587" i="2"/>
  <c r="AB586" i="2"/>
  <c r="AA548" i="3" s="1"/>
  <c r="AA586" i="2"/>
  <c r="Z548" i="3" s="1"/>
  <c r="V586" i="2"/>
  <c r="U548" i="3" s="1"/>
  <c r="B586" i="2"/>
  <c r="AB585" i="2"/>
  <c r="AA547" i="3" s="1"/>
  <c r="AA585" i="2"/>
  <c r="Z547" i="3" s="1"/>
  <c r="V585" i="2"/>
  <c r="U547" i="3" s="1"/>
  <c r="B585" i="2"/>
  <c r="AB584" i="2"/>
  <c r="AA546" i="3" s="1"/>
  <c r="AA584" i="2"/>
  <c r="Z546" i="3" s="1"/>
  <c r="V584" i="2"/>
  <c r="U546" i="3" s="1"/>
  <c r="B584" i="2"/>
  <c r="AB583" i="2"/>
  <c r="AA545" i="3" s="1"/>
  <c r="AA583" i="2"/>
  <c r="Z545" i="3" s="1"/>
  <c r="V583" i="2"/>
  <c r="U545" i="3" s="1"/>
  <c r="B583" i="2"/>
  <c r="AB582" i="2"/>
  <c r="AA544" i="3" s="1"/>
  <c r="AA582" i="2"/>
  <c r="Z544" i="3" s="1"/>
  <c r="V582" i="2"/>
  <c r="U544" i="3" s="1"/>
  <c r="B582" i="2"/>
  <c r="AB581" i="2"/>
  <c r="AA543" i="3" s="1"/>
  <c r="AA581" i="2"/>
  <c r="Z543" i="3" s="1"/>
  <c r="V581" i="2"/>
  <c r="U543" i="3" s="1"/>
  <c r="B581" i="2"/>
  <c r="AB580" i="2"/>
  <c r="AA542" i="3" s="1"/>
  <c r="AA580" i="2"/>
  <c r="Z542" i="3" s="1"/>
  <c r="V580" i="2"/>
  <c r="B580" i="2"/>
  <c r="AB579" i="2"/>
  <c r="AA541" i="3" s="1"/>
  <c r="AA579" i="2"/>
  <c r="Z541" i="3" s="1"/>
  <c r="V579" i="2"/>
  <c r="B579" i="2"/>
  <c r="AB578" i="2"/>
  <c r="AA540" i="3" s="1"/>
  <c r="AA578" i="2"/>
  <c r="Z540" i="3" s="1"/>
  <c r="V578" i="2"/>
  <c r="U540" i="3" s="1"/>
  <c r="B578" i="2"/>
  <c r="AB577" i="2"/>
  <c r="AA539" i="3" s="1"/>
  <c r="AA577" i="2"/>
  <c r="Z539" i="3" s="1"/>
  <c r="V577" i="2"/>
  <c r="U539" i="3" s="1"/>
  <c r="B577" i="2"/>
  <c r="AB576" i="2"/>
  <c r="AA538" i="3" s="1"/>
  <c r="AA576" i="2"/>
  <c r="Z538" i="3" s="1"/>
  <c r="V576" i="2"/>
  <c r="U538" i="3" s="1"/>
  <c r="B576" i="2"/>
  <c r="AB575" i="2"/>
  <c r="AA537" i="3" s="1"/>
  <c r="AA575" i="2"/>
  <c r="Z537" i="3" s="1"/>
  <c r="V575" i="2"/>
  <c r="U537" i="3" s="1"/>
  <c r="B575" i="2"/>
  <c r="AB574" i="2"/>
  <c r="AA536" i="3" s="1"/>
  <c r="AA574" i="2"/>
  <c r="Z536" i="3" s="1"/>
  <c r="V574" i="2"/>
  <c r="U536" i="3" s="1"/>
  <c r="B574" i="2"/>
  <c r="AB573" i="2"/>
  <c r="AA535" i="3" s="1"/>
  <c r="AA573" i="2"/>
  <c r="Z535" i="3" s="1"/>
  <c r="V573" i="2"/>
  <c r="U535" i="3" s="1"/>
  <c r="B573" i="2"/>
  <c r="AB572" i="2"/>
  <c r="AA534" i="3" s="1"/>
  <c r="AA572" i="2"/>
  <c r="Z534" i="3" s="1"/>
  <c r="V572" i="2"/>
  <c r="B572" i="2"/>
  <c r="AB571" i="2"/>
  <c r="AA533" i="3" s="1"/>
  <c r="AA571" i="2"/>
  <c r="Z533" i="3" s="1"/>
  <c r="V571" i="2"/>
  <c r="U533" i="3" s="1"/>
  <c r="B571" i="2"/>
  <c r="AB570" i="2"/>
  <c r="AA532" i="3" s="1"/>
  <c r="AA570" i="2"/>
  <c r="Z532" i="3" s="1"/>
  <c r="V570" i="2"/>
  <c r="U532" i="3" s="1"/>
  <c r="B570" i="2"/>
  <c r="AB569" i="2"/>
  <c r="AA531" i="3" s="1"/>
  <c r="AA569" i="2"/>
  <c r="Z531" i="3" s="1"/>
  <c r="V569" i="2"/>
  <c r="U531" i="3" s="1"/>
  <c r="B569" i="2"/>
  <c r="AB568" i="2"/>
  <c r="AA530" i="3" s="1"/>
  <c r="AA568" i="2"/>
  <c r="Z530" i="3" s="1"/>
  <c r="V568" i="2"/>
  <c r="U530" i="3" s="1"/>
  <c r="B568" i="2"/>
  <c r="AB567" i="2"/>
  <c r="AA529" i="3" s="1"/>
  <c r="AA567" i="2"/>
  <c r="Z529" i="3" s="1"/>
  <c r="V567" i="2"/>
  <c r="U529" i="3" s="1"/>
  <c r="B567" i="2"/>
  <c r="AB566" i="2"/>
  <c r="AA528" i="3" s="1"/>
  <c r="AA566" i="2"/>
  <c r="Z528" i="3" s="1"/>
  <c r="V566" i="2"/>
  <c r="U528" i="3" s="1"/>
  <c r="B566" i="2"/>
  <c r="AB565" i="2"/>
  <c r="AA527" i="3" s="1"/>
  <c r="AA565" i="2"/>
  <c r="Z527" i="3" s="1"/>
  <c r="V565" i="2"/>
  <c r="U527" i="3" s="1"/>
  <c r="B565" i="2"/>
  <c r="AB564" i="2"/>
  <c r="AA526" i="3" s="1"/>
  <c r="AA564" i="2"/>
  <c r="Z526" i="3" s="1"/>
  <c r="V564" i="2"/>
  <c r="U526" i="3" s="1"/>
  <c r="B564" i="2"/>
  <c r="AB563" i="2"/>
  <c r="AA525" i="3" s="1"/>
  <c r="AA563" i="2"/>
  <c r="Z525" i="3" s="1"/>
  <c r="V563" i="2"/>
  <c r="B563" i="2"/>
  <c r="AB562" i="2"/>
  <c r="AA524" i="3" s="1"/>
  <c r="AA562" i="2"/>
  <c r="Z524" i="3" s="1"/>
  <c r="V562" i="2"/>
  <c r="U524" i="3" s="1"/>
  <c r="B562" i="2"/>
  <c r="AB561" i="2"/>
  <c r="AA523" i="3" s="1"/>
  <c r="AA561" i="2"/>
  <c r="Z523" i="3" s="1"/>
  <c r="V561" i="2"/>
  <c r="U523" i="3" s="1"/>
  <c r="B561" i="2"/>
  <c r="AB560" i="2"/>
  <c r="AA522" i="3" s="1"/>
  <c r="AA560" i="2"/>
  <c r="Z522" i="3" s="1"/>
  <c r="V560" i="2"/>
  <c r="U522" i="3" s="1"/>
  <c r="B560" i="2"/>
  <c r="AB559" i="2"/>
  <c r="AA521" i="3" s="1"/>
  <c r="AA559" i="2"/>
  <c r="Z521" i="3" s="1"/>
  <c r="V559" i="2"/>
  <c r="U521" i="3" s="1"/>
  <c r="B559" i="2"/>
  <c r="AB558" i="2"/>
  <c r="AA520" i="3" s="1"/>
  <c r="AA558" i="2"/>
  <c r="Z520" i="3" s="1"/>
  <c r="V558" i="2"/>
  <c r="U520" i="3" s="1"/>
  <c r="B558" i="2"/>
  <c r="AB557" i="2"/>
  <c r="AA519" i="3" s="1"/>
  <c r="AA557" i="2"/>
  <c r="Z519" i="3" s="1"/>
  <c r="V557" i="2"/>
  <c r="U519" i="3" s="1"/>
  <c r="B557" i="2"/>
  <c r="AB556" i="2"/>
  <c r="AA518" i="3" s="1"/>
  <c r="AA556" i="2"/>
  <c r="Z518" i="3" s="1"/>
  <c r="V556" i="2"/>
  <c r="B556" i="2"/>
  <c r="AB555" i="2"/>
  <c r="AA517" i="3" s="1"/>
  <c r="AA555" i="2"/>
  <c r="Z517" i="3" s="1"/>
  <c r="V555" i="2"/>
  <c r="U517" i="3" s="1"/>
  <c r="B555" i="2"/>
  <c r="AB554" i="2"/>
  <c r="AA516" i="3" s="1"/>
  <c r="AA554" i="2"/>
  <c r="Z516" i="3" s="1"/>
  <c r="V554" i="2"/>
  <c r="U516" i="3" s="1"/>
  <c r="B554" i="2"/>
  <c r="AB553" i="2"/>
  <c r="AA515" i="3" s="1"/>
  <c r="AA553" i="2"/>
  <c r="Z515" i="3" s="1"/>
  <c r="V553" i="2"/>
  <c r="U515" i="3" s="1"/>
  <c r="B553" i="2"/>
  <c r="AB552" i="2"/>
  <c r="AA514" i="3" s="1"/>
  <c r="AA552" i="2"/>
  <c r="Z514" i="3" s="1"/>
  <c r="V552" i="2"/>
  <c r="U514" i="3" s="1"/>
  <c r="B552" i="2"/>
  <c r="AB551" i="2"/>
  <c r="AA513" i="3" s="1"/>
  <c r="AA551" i="2"/>
  <c r="Z513" i="3" s="1"/>
  <c r="V551" i="2"/>
  <c r="U513" i="3" s="1"/>
  <c r="B551" i="2"/>
  <c r="AB550" i="2"/>
  <c r="AA512" i="3" s="1"/>
  <c r="AA550" i="2"/>
  <c r="Z512" i="3" s="1"/>
  <c r="V550" i="2"/>
  <c r="U512" i="3" s="1"/>
  <c r="B550" i="2"/>
  <c r="AB549" i="2"/>
  <c r="AA511" i="3" s="1"/>
  <c r="AA549" i="2"/>
  <c r="Z511" i="3" s="1"/>
  <c r="V549" i="2"/>
  <c r="U511" i="3" s="1"/>
  <c r="B549" i="2"/>
  <c r="AB548" i="2"/>
  <c r="AA510" i="3" s="1"/>
  <c r="AA548" i="2"/>
  <c r="Z510" i="3" s="1"/>
  <c r="V548" i="2"/>
  <c r="U510" i="3" s="1"/>
  <c r="B548" i="2"/>
  <c r="AB547" i="2"/>
  <c r="AA509" i="3" s="1"/>
  <c r="AA547" i="2"/>
  <c r="Z509" i="3" s="1"/>
  <c r="V547" i="2"/>
  <c r="B547" i="2"/>
  <c r="AB546" i="2"/>
  <c r="AA508" i="3" s="1"/>
  <c r="AA546" i="2"/>
  <c r="Z508" i="3" s="1"/>
  <c r="V546" i="2"/>
  <c r="U508" i="3" s="1"/>
  <c r="B546" i="2"/>
  <c r="AB545" i="2"/>
  <c r="AA507" i="3" s="1"/>
  <c r="AA545" i="2"/>
  <c r="Z507" i="3" s="1"/>
  <c r="V545" i="2"/>
  <c r="U507" i="3" s="1"/>
  <c r="B545" i="2"/>
  <c r="AB544" i="2"/>
  <c r="AA506" i="3" s="1"/>
  <c r="AA544" i="2"/>
  <c r="Z506" i="3" s="1"/>
  <c r="V544" i="2"/>
  <c r="U506" i="3" s="1"/>
  <c r="B544" i="2"/>
  <c r="AB543" i="2"/>
  <c r="AA505" i="3" s="1"/>
  <c r="AA543" i="2"/>
  <c r="Z505" i="3" s="1"/>
  <c r="V543" i="2"/>
  <c r="U505" i="3" s="1"/>
  <c r="B543" i="2"/>
  <c r="AB542" i="2"/>
  <c r="AA504" i="3" s="1"/>
  <c r="AA542" i="2"/>
  <c r="Z504" i="3" s="1"/>
  <c r="V542" i="2"/>
  <c r="U504" i="3" s="1"/>
  <c r="B542" i="2"/>
  <c r="AB541" i="2"/>
  <c r="AA503" i="3" s="1"/>
  <c r="AA541" i="2"/>
  <c r="Z503" i="3" s="1"/>
  <c r="V541" i="2"/>
  <c r="U503" i="3" s="1"/>
  <c r="B541" i="2"/>
  <c r="AB540" i="2"/>
  <c r="AA502" i="3" s="1"/>
  <c r="AA540" i="2"/>
  <c r="Z502" i="3" s="1"/>
  <c r="V540" i="2"/>
  <c r="B540" i="2"/>
  <c r="AB539" i="2"/>
  <c r="AA501" i="3" s="1"/>
  <c r="AA539" i="2"/>
  <c r="Z501" i="3" s="1"/>
  <c r="V539" i="2"/>
  <c r="U501" i="3" s="1"/>
  <c r="B539" i="2"/>
  <c r="AB538" i="2"/>
  <c r="AA500" i="3" s="1"/>
  <c r="AA538" i="2"/>
  <c r="Z500" i="3" s="1"/>
  <c r="V538" i="2"/>
  <c r="U500" i="3" s="1"/>
  <c r="B538" i="2"/>
  <c r="AB537" i="2"/>
  <c r="AA499" i="3" s="1"/>
  <c r="AA537" i="2"/>
  <c r="Z499" i="3" s="1"/>
  <c r="V537" i="2"/>
  <c r="U499" i="3" s="1"/>
  <c r="B537" i="2"/>
  <c r="AB536" i="2"/>
  <c r="AA498" i="3" s="1"/>
  <c r="AA536" i="2"/>
  <c r="Z498" i="3" s="1"/>
  <c r="V536" i="2"/>
  <c r="U498" i="3" s="1"/>
  <c r="B536" i="2"/>
  <c r="AB535" i="2"/>
  <c r="AA497" i="3" s="1"/>
  <c r="AA535" i="2"/>
  <c r="Z497" i="3" s="1"/>
  <c r="V535" i="2"/>
  <c r="U497" i="3" s="1"/>
  <c r="B535" i="2"/>
  <c r="AB534" i="2"/>
  <c r="AA496" i="3" s="1"/>
  <c r="AA534" i="2"/>
  <c r="Z496" i="3" s="1"/>
  <c r="V534" i="2"/>
  <c r="U496" i="3" s="1"/>
  <c r="B534" i="2"/>
  <c r="AB533" i="2"/>
  <c r="AA495" i="3" s="1"/>
  <c r="AA533" i="2"/>
  <c r="Z495" i="3" s="1"/>
  <c r="V533" i="2"/>
  <c r="U495" i="3" s="1"/>
  <c r="B533" i="2"/>
  <c r="AB532" i="2"/>
  <c r="AA494" i="3" s="1"/>
  <c r="AA532" i="2"/>
  <c r="Z494" i="3" s="1"/>
  <c r="V532" i="2"/>
  <c r="U494" i="3" s="1"/>
  <c r="B532" i="2"/>
  <c r="AB531" i="2"/>
  <c r="AA493" i="3" s="1"/>
  <c r="AA531" i="2"/>
  <c r="Z493" i="3" s="1"/>
  <c r="V531" i="2"/>
  <c r="B531" i="2"/>
  <c r="AB530" i="2"/>
  <c r="AA492" i="3" s="1"/>
  <c r="AA530" i="2"/>
  <c r="Z492" i="3" s="1"/>
  <c r="V530" i="2"/>
  <c r="U492" i="3" s="1"/>
  <c r="B530" i="2"/>
  <c r="AB529" i="2"/>
  <c r="AA491" i="3" s="1"/>
  <c r="AA529" i="2"/>
  <c r="Z491" i="3" s="1"/>
  <c r="V529" i="2"/>
  <c r="U491" i="3" s="1"/>
  <c r="B529" i="2"/>
  <c r="AB528" i="2"/>
  <c r="AA490" i="3" s="1"/>
  <c r="AA528" i="2"/>
  <c r="Z490" i="3" s="1"/>
  <c r="V528" i="2"/>
  <c r="U490" i="3" s="1"/>
  <c r="B528" i="2"/>
  <c r="AB527" i="2"/>
  <c r="AA489" i="3" s="1"/>
  <c r="AA527" i="2"/>
  <c r="Z489" i="3" s="1"/>
  <c r="V527" i="2"/>
  <c r="U489" i="3" s="1"/>
  <c r="B527" i="2"/>
  <c r="AB526" i="2"/>
  <c r="AA488" i="3" s="1"/>
  <c r="AA526" i="2"/>
  <c r="Z488" i="3" s="1"/>
  <c r="V526" i="2"/>
  <c r="U488" i="3" s="1"/>
  <c r="B526" i="2"/>
  <c r="AB525" i="2"/>
  <c r="AA487" i="3" s="1"/>
  <c r="AA525" i="2"/>
  <c r="Z487" i="3" s="1"/>
  <c r="V525" i="2"/>
  <c r="U487" i="3" s="1"/>
  <c r="B525" i="2"/>
  <c r="AB524" i="2"/>
  <c r="AA486" i="3" s="1"/>
  <c r="AA524" i="2"/>
  <c r="Z486" i="3" s="1"/>
  <c r="V524" i="2"/>
  <c r="B524" i="2"/>
  <c r="AB523" i="2"/>
  <c r="AA485" i="3" s="1"/>
  <c r="AA523" i="2"/>
  <c r="Z485" i="3" s="1"/>
  <c r="V523" i="2"/>
  <c r="U485" i="3" s="1"/>
  <c r="B523" i="2"/>
  <c r="AB522" i="2"/>
  <c r="AA484" i="3" s="1"/>
  <c r="AA522" i="2"/>
  <c r="Z484" i="3" s="1"/>
  <c r="V522" i="2"/>
  <c r="U484" i="3" s="1"/>
  <c r="B522" i="2"/>
  <c r="AB521" i="2"/>
  <c r="AA483" i="3" s="1"/>
  <c r="AA521" i="2"/>
  <c r="Z483" i="3" s="1"/>
  <c r="V521" i="2"/>
  <c r="U483" i="3" s="1"/>
  <c r="B521" i="2"/>
  <c r="AB520" i="2"/>
  <c r="AA482" i="3" s="1"/>
  <c r="AA520" i="2"/>
  <c r="Z482" i="3" s="1"/>
  <c r="V520" i="2"/>
  <c r="U482" i="3" s="1"/>
  <c r="B520" i="2"/>
  <c r="AB519" i="2"/>
  <c r="AA481" i="3" s="1"/>
  <c r="AA519" i="2"/>
  <c r="Z481" i="3" s="1"/>
  <c r="V519" i="2"/>
  <c r="U481" i="3" s="1"/>
  <c r="B519" i="2"/>
  <c r="AB518" i="2"/>
  <c r="AA480" i="3" s="1"/>
  <c r="AA518" i="2"/>
  <c r="Z480" i="3" s="1"/>
  <c r="V518" i="2"/>
  <c r="U480" i="3" s="1"/>
  <c r="B518" i="2"/>
  <c r="AB517" i="2"/>
  <c r="AA479" i="3" s="1"/>
  <c r="AA517" i="2"/>
  <c r="Z479" i="3" s="1"/>
  <c r="V517" i="2"/>
  <c r="U479" i="3" s="1"/>
  <c r="B517" i="2"/>
  <c r="AB516" i="2"/>
  <c r="AA478" i="3" s="1"/>
  <c r="AA516" i="2"/>
  <c r="Z478" i="3" s="1"/>
  <c r="V516" i="2"/>
  <c r="B516" i="2"/>
  <c r="AB515" i="2"/>
  <c r="AA477" i="3" s="1"/>
  <c r="AA515" i="2"/>
  <c r="Z477" i="3" s="1"/>
  <c r="V515" i="2"/>
  <c r="B515" i="2"/>
  <c r="AB514" i="2"/>
  <c r="AA476" i="3" s="1"/>
  <c r="AA514" i="2"/>
  <c r="Z476" i="3" s="1"/>
  <c r="V514" i="2"/>
  <c r="U476" i="3" s="1"/>
  <c r="B514" i="2"/>
  <c r="AB513" i="2"/>
  <c r="AA475" i="3" s="1"/>
  <c r="AA513" i="2"/>
  <c r="Z475" i="3" s="1"/>
  <c r="V513" i="2"/>
  <c r="U475" i="3" s="1"/>
  <c r="B513" i="2"/>
  <c r="AB512" i="2"/>
  <c r="AA474" i="3" s="1"/>
  <c r="AA512" i="2"/>
  <c r="Z474" i="3" s="1"/>
  <c r="V512" i="2"/>
  <c r="U474" i="3" s="1"/>
  <c r="B512" i="2"/>
  <c r="AB511" i="2"/>
  <c r="AA473" i="3" s="1"/>
  <c r="AA511" i="2"/>
  <c r="Z473" i="3" s="1"/>
  <c r="V511" i="2"/>
  <c r="U473" i="3" s="1"/>
  <c r="B511" i="2"/>
  <c r="AB510" i="2"/>
  <c r="AA472" i="3" s="1"/>
  <c r="AA510" i="2"/>
  <c r="Z472" i="3" s="1"/>
  <c r="V510" i="2"/>
  <c r="U472" i="3" s="1"/>
  <c r="B510" i="2"/>
  <c r="AB509" i="2"/>
  <c r="AA471" i="3" s="1"/>
  <c r="AA509" i="2"/>
  <c r="Z471" i="3" s="1"/>
  <c r="V509" i="2"/>
  <c r="U471" i="3" s="1"/>
  <c r="B509" i="2"/>
  <c r="AB508" i="2"/>
  <c r="AA470" i="3" s="1"/>
  <c r="AA508" i="2"/>
  <c r="Z470" i="3" s="1"/>
  <c r="V508" i="2"/>
  <c r="B508" i="2"/>
  <c r="AB507" i="2"/>
  <c r="AA469" i="3" s="1"/>
  <c r="AA507" i="2"/>
  <c r="Z469" i="3" s="1"/>
  <c r="V507" i="2"/>
  <c r="U469" i="3" s="1"/>
  <c r="B507" i="2"/>
  <c r="AB506" i="2"/>
  <c r="AA468" i="3" s="1"/>
  <c r="AA506" i="2"/>
  <c r="Z468" i="3" s="1"/>
  <c r="V506" i="2"/>
  <c r="U468" i="3" s="1"/>
  <c r="B506" i="2"/>
  <c r="AB505" i="2"/>
  <c r="AA467" i="3" s="1"/>
  <c r="AA505" i="2"/>
  <c r="Z467" i="3" s="1"/>
  <c r="V505" i="2"/>
  <c r="U467" i="3" s="1"/>
  <c r="B505" i="2"/>
  <c r="AB504" i="2"/>
  <c r="AA466" i="3" s="1"/>
  <c r="AA504" i="2"/>
  <c r="Z466" i="3" s="1"/>
  <c r="V504" i="2"/>
  <c r="U466" i="3" s="1"/>
  <c r="B504" i="2"/>
  <c r="AB503" i="2"/>
  <c r="AA465" i="3" s="1"/>
  <c r="AA503" i="2"/>
  <c r="Z465" i="3" s="1"/>
  <c r="V503" i="2"/>
  <c r="U465" i="3" s="1"/>
  <c r="B503" i="2"/>
  <c r="AB502" i="2"/>
  <c r="AA464" i="3" s="1"/>
  <c r="AA502" i="2"/>
  <c r="Z464" i="3" s="1"/>
  <c r="V502" i="2"/>
  <c r="U464" i="3" s="1"/>
  <c r="B502" i="2"/>
  <c r="AB501" i="2"/>
  <c r="AA463" i="3" s="1"/>
  <c r="AA501" i="2"/>
  <c r="Z463" i="3" s="1"/>
  <c r="V501" i="2"/>
  <c r="U463" i="3" s="1"/>
  <c r="B501" i="2"/>
  <c r="AB500" i="2"/>
  <c r="AA462" i="3" s="1"/>
  <c r="AA500" i="2"/>
  <c r="Z462" i="3" s="1"/>
  <c r="V500" i="2"/>
  <c r="U462" i="3" s="1"/>
  <c r="B500" i="2"/>
  <c r="AB499" i="2"/>
  <c r="AA461" i="3" s="1"/>
  <c r="AA499" i="2"/>
  <c r="Z461" i="3" s="1"/>
  <c r="V499" i="2"/>
  <c r="B499" i="2"/>
  <c r="AB498" i="2"/>
  <c r="AA460" i="3" s="1"/>
  <c r="AA498" i="2"/>
  <c r="Z460" i="3" s="1"/>
  <c r="V498" i="2"/>
  <c r="U460" i="3" s="1"/>
  <c r="B498" i="2"/>
  <c r="AB497" i="2"/>
  <c r="AA459" i="3" s="1"/>
  <c r="AA497" i="2"/>
  <c r="Z459" i="3" s="1"/>
  <c r="V497" i="2"/>
  <c r="U459" i="3" s="1"/>
  <c r="B497" i="2"/>
  <c r="AB496" i="2"/>
  <c r="AA458" i="3" s="1"/>
  <c r="AA496" i="2"/>
  <c r="Z458" i="3" s="1"/>
  <c r="V496" i="2"/>
  <c r="U458" i="3" s="1"/>
  <c r="B496" i="2"/>
  <c r="AB495" i="2"/>
  <c r="AA457" i="3" s="1"/>
  <c r="AA495" i="2"/>
  <c r="Z457" i="3" s="1"/>
  <c r="V495" i="2"/>
  <c r="U457" i="3" s="1"/>
  <c r="B495" i="2"/>
  <c r="AB494" i="2"/>
  <c r="AA456" i="3" s="1"/>
  <c r="AA494" i="2"/>
  <c r="Z456" i="3" s="1"/>
  <c r="V494" i="2"/>
  <c r="U456" i="3" s="1"/>
  <c r="B494" i="2"/>
  <c r="AB493" i="2"/>
  <c r="AA455" i="3" s="1"/>
  <c r="AA493" i="2"/>
  <c r="Z455" i="3" s="1"/>
  <c r="V493" i="2"/>
  <c r="U455" i="3" s="1"/>
  <c r="B493" i="2"/>
  <c r="AB492" i="2"/>
  <c r="AA454" i="3" s="1"/>
  <c r="AA492" i="2"/>
  <c r="Z454" i="3" s="1"/>
  <c r="V492" i="2"/>
  <c r="B492" i="2"/>
  <c r="AB491" i="2"/>
  <c r="AA453" i="3" s="1"/>
  <c r="AA491" i="2"/>
  <c r="Z453" i="3" s="1"/>
  <c r="V491" i="2"/>
  <c r="U453" i="3" s="1"/>
  <c r="B491" i="2"/>
  <c r="AB490" i="2"/>
  <c r="AA452" i="3" s="1"/>
  <c r="AA490" i="2"/>
  <c r="Z452" i="3" s="1"/>
  <c r="V490" i="2"/>
  <c r="U452" i="3" s="1"/>
  <c r="B490" i="2"/>
  <c r="AB489" i="2"/>
  <c r="AA451" i="3" s="1"/>
  <c r="AA489" i="2"/>
  <c r="Z451" i="3" s="1"/>
  <c r="V489" i="2"/>
  <c r="U451" i="3" s="1"/>
  <c r="B489" i="2"/>
  <c r="AB488" i="2"/>
  <c r="AA450" i="3" s="1"/>
  <c r="AA488" i="2"/>
  <c r="Z450" i="3" s="1"/>
  <c r="V488" i="2"/>
  <c r="U450" i="3" s="1"/>
  <c r="B488" i="2"/>
  <c r="AB487" i="2"/>
  <c r="AA449" i="3" s="1"/>
  <c r="AA487" i="2"/>
  <c r="Z449" i="3" s="1"/>
  <c r="V487" i="2"/>
  <c r="U449" i="3" s="1"/>
  <c r="B487" i="2"/>
  <c r="AB486" i="2"/>
  <c r="AA448" i="3" s="1"/>
  <c r="AA486" i="2"/>
  <c r="Z448" i="3" s="1"/>
  <c r="V486" i="2"/>
  <c r="U448" i="3" s="1"/>
  <c r="B486" i="2"/>
  <c r="AB485" i="2"/>
  <c r="AA447" i="3" s="1"/>
  <c r="AA485" i="2"/>
  <c r="Z447" i="3" s="1"/>
  <c r="V485" i="2"/>
  <c r="U447" i="3" s="1"/>
  <c r="B485" i="2"/>
  <c r="AB484" i="2"/>
  <c r="AA446" i="3" s="1"/>
  <c r="AA484" i="2"/>
  <c r="Z446" i="3" s="1"/>
  <c r="V484" i="2"/>
  <c r="U446" i="3" s="1"/>
  <c r="B484" i="2"/>
  <c r="AB483" i="2"/>
  <c r="AA445" i="3" s="1"/>
  <c r="AA483" i="2"/>
  <c r="Z445" i="3" s="1"/>
  <c r="V483" i="2"/>
  <c r="U445" i="3" s="1"/>
  <c r="B483" i="2"/>
  <c r="AB482" i="2"/>
  <c r="AA444" i="3" s="1"/>
  <c r="AA482" i="2"/>
  <c r="Z444" i="3" s="1"/>
  <c r="V482" i="2"/>
  <c r="U444" i="3" s="1"/>
  <c r="B482" i="2"/>
  <c r="AB481" i="2"/>
  <c r="AA443" i="3" s="1"/>
  <c r="AA481" i="2"/>
  <c r="Z443" i="3" s="1"/>
  <c r="V481" i="2"/>
  <c r="U443" i="3" s="1"/>
  <c r="B481" i="2"/>
  <c r="AB480" i="2"/>
  <c r="AA442" i="3" s="1"/>
  <c r="AA480" i="2"/>
  <c r="Z442" i="3" s="1"/>
  <c r="V480" i="2"/>
  <c r="U442" i="3" s="1"/>
  <c r="B480" i="2"/>
  <c r="AB479" i="2"/>
  <c r="AA441" i="3" s="1"/>
  <c r="AA479" i="2"/>
  <c r="Z441" i="3" s="1"/>
  <c r="V479" i="2"/>
  <c r="U441" i="3" s="1"/>
  <c r="B479" i="2"/>
  <c r="AB478" i="2"/>
  <c r="AA440" i="3" s="1"/>
  <c r="AA478" i="2"/>
  <c r="Z440" i="3" s="1"/>
  <c r="V478" i="2"/>
  <c r="U440" i="3" s="1"/>
  <c r="B478" i="2"/>
  <c r="AB477" i="2"/>
  <c r="AA439" i="3" s="1"/>
  <c r="AA477" i="2"/>
  <c r="Z439" i="3" s="1"/>
  <c r="V477" i="2"/>
  <c r="U439" i="3" s="1"/>
  <c r="B477" i="2"/>
  <c r="AB476" i="2"/>
  <c r="AA438" i="3" s="1"/>
  <c r="AA476" i="2"/>
  <c r="Z438" i="3" s="1"/>
  <c r="V476" i="2"/>
  <c r="U438" i="3" s="1"/>
  <c r="B476" i="2"/>
  <c r="AB475" i="2"/>
  <c r="AA437" i="3" s="1"/>
  <c r="AA475" i="2"/>
  <c r="Z437" i="3" s="1"/>
  <c r="V475" i="2"/>
  <c r="U437" i="3" s="1"/>
  <c r="B475" i="2"/>
  <c r="AB474" i="2"/>
  <c r="AA436" i="3" s="1"/>
  <c r="AA474" i="2"/>
  <c r="Z436" i="3" s="1"/>
  <c r="V474" i="2"/>
  <c r="B474" i="2"/>
  <c r="AB473" i="2"/>
  <c r="AA435" i="3" s="1"/>
  <c r="AA473" i="2"/>
  <c r="Z435" i="3" s="1"/>
  <c r="V473" i="2"/>
  <c r="U435" i="3" s="1"/>
  <c r="B473" i="2"/>
  <c r="AB472" i="2"/>
  <c r="AA434" i="3" s="1"/>
  <c r="AA472" i="2"/>
  <c r="Z434" i="3" s="1"/>
  <c r="V472" i="2"/>
  <c r="U434" i="3" s="1"/>
  <c r="B472" i="2"/>
  <c r="AB471" i="2"/>
  <c r="AA433" i="3" s="1"/>
  <c r="AA471" i="2"/>
  <c r="Z433" i="3" s="1"/>
  <c r="V471" i="2"/>
  <c r="U433" i="3" s="1"/>
  <c r="B471" i="2"/>
  <c r="AB470" i="2"/>
  <c r="AA432" i="3" s="1"/>
  <c r="AA470" i="2"/>
  <c r="Z432" i="3" s="1"/>
  <c r="V470" i="2"/>
  <c r="U432" i="3" s="1"/>
  <c r="B470" i="2"/>
  <c r="AB469" i="2"/>
  <c r="AA431" i="3" s="1"/>
  <c r="AA469" i="2"/>
  <c r="Z431" i="3" s="1"/>
  <c r="V469" i="2"/>
  <c r="U431" i="3" s="1"/>
  <c r="B469" i="2"/>
  <c r="AB468" i="2"/>
  <c r="AA430" i="3" s="1"/>
  <c r="AA468" i="2"/>
  <c r="Z430" i="3" s="1"/>
  <c r="V468" i="2"/>
  <c r="U430" i="3" s="1"/>
  <c r="B468" i="2"/>
  <c r="AB467" i="2"/>
  <c r="AA429" i="3" s="1"/>
  <c r="AA467" i="2"/>
  <c r="Z429" i="3" s="1"/>
  <c r="V467" i="2"/>
  <c r="U429" i="3" s="1"/>
  <c r="B467" i="2"/>
  <c r="AB466" i="2"/>
  <c r="AA428" i="3" s="1"/>
  <c r="AA466" i="2"/>
  <c r="Z428" i="3" s="1"/>
  <c r="V466" i="2"/>
  <c r="U428" i="3" s="1"/>
  <c r="B466" i="2"/>
  <c r="AB465" i="2"/>
  <c r="AA427" i="3" s="1"/>
  <c r="AA465" i="2"/>
  <c r="Z427" i="3" s="1"/>
  <c r="V465" i="2"/>
  <c r="U427" i="3" s="1"/>
  <c r="B465" i="2"/>
  <c r="AB464" i="2"/>
  <c r="AA426" i="3" s="1"/>
  <c r="AA464" i="2"/>
  <c r="Z426" i="3" s="1"/>
  <c r="V464" i="2"/>
  <c r="U426" i="3" s="1"/>
  <c r="B464" i="2"/>
  <c r="AB463" i="2"/>
  <c r="AA425" i="3" s="1"/>
  <c r="AA463" i="2"/>
  <c r="Z425" i="3" s="1"/>
  <c r="V463" i="2"/>
  <c r="U425" i="3" s="1"/>
  <c r="B463" i="2"/>
  <c r="AB462" i="2"/>
  <c r="AA424" i="3" s="1"/>
  <c r="AA462" i="2"/>
  <c r="Z424" i="3" s="1"/>
  <c r="V462" i="2"/>
  <c r="U424" i="3" s="1"/>
  <c r="B462" i="2"/>
  <c r="AB461" i="2"/>
  <c r="AA423" i="3" s="1"/>
  <c r="AA461" i="2"/>
  <c r="Z423" i="3" s="1"/>
  <c r="V461" i="2"/>
  <c r="U423" i="3" s="1"/>
  <c r="B461" i="2"/>
  <c r="AB460" i="2"/>
  <c r="AA422" i="3" s="1"/>
  <c r="AA460" i="2"/>
  <c r="Z422" i="3" s="1"/>
  <c r="V460" i="2"/>
  <c r="U422" i="3" s="1"/>
  <c r="B460" i="2"/>
  <c r="AB459" i="2"/>
  <c r="AA421" i="3" s="1"/>
  <c r="AA459" i="2"/>
  <c r="Z421" i="3" s="1"/>
  <c r="V459" i="2"/>
  <c r="U421" i="3" s="1"/>
  <c r="B459" i="2"/>
  <c r="AB458" i="2"/>
  <c r="AA420" i="3" s="1"/>
  <c r="AA458" i="2"/>
  <c r="Z420" i="3" s="1"/>
  <c r="V458" i="2"/>
  <c r="U420" i="3" s="1"/>
  <c r="B458" i="2"/>
  <c r="AB457" i="2"/>
  <c r="AA419" i="3" s="1"/>
  <c r="AA457" i="2"/>
  <c r="Z419" i="3" s="1"/>
  <c r="V457" i="2"/>
  <c r="U419" i="3" s="1"/>
  <c r="B457" i="2"/>
  <c r="U456" i="2"/>
  <c r="T456" i="2"/>
  <c r="S456" i="2"/>
  <c r="R456" i="2"/>
  <c r="N456" i="2"/>
  <c r="M418" i="3" s="1"/>
  <c r="B456" i="2"/>
  <c r="B455" i="2"/>
  <c r="AB454" i="2"/>
  <c r="AA416" i="3" s="1"/>
  <c r="AA454" i="2"/>
  <c r="Z416" i="3" s="1"/>
  <c r="V454" i="2"/>
  <c r="U416" i="3" s="1"/>
  <c r="B454" i="2"/>
  <c r="AB453" i="2"/>
  <c r="AA415" i="3" s="1"/>
  <c r="AA453" i="2"/>
  <c r="Z415" i="3" s="1"/>
  <c r="V453" i="2"/>
  <c r="U415" i="3" s="1"/>
  <c r="B453" i="2"/>
  <c r="AB452" i="2"/>
  <c r="AA414" i="3" s="1"/>
  <c r="AA452" i="2"/>
  <c r="Z414" i="3" s="1"/>
  <c r="V452" i="2"/>
  <c r="U414" i="3" s="1"/>
  <c r="B452" i="2"/>
  <c r="AB451" i="2"/>
  <c r="AA413" i="3" s="1"/>
  <c r="AA451" i="2"/>
  <c r="Z413" i="3" s="1"/>
  <c r="V451" i="2"/>
  <c r="U413" i="3" s="1"/>
  <c r="B451" i="2"/>
  <c r="U450" i="2"/>
  <c r="T450" i="2"/>
  <c r="S412" i="3" s="1"/>
  <c r="S450" i="2"/>
  <c r="R450" i="2"/>
  <c r="N450" i="2"/>
  <c r="B450" i="2"/>
  <c r="B449" i="2"/>
  <c r="AB448" i="2"/>
  <c r="AA410" i="3" s="1"/>
  <c r="AA448" i="2"/>
  <c r="Z410" i="3" s="1"/>
  <c r="V448" i="2"/>
  <c r="U410" i="3" s="1"/>
  <c r="B448" i="2"/>
  <c r="AB447" i="2"/>
  <c r="AA409" i="3" s="1"/>
  <c r="AA447" i="2"/>
  <c r="Z409" i="3" s="1"/>
  <c r="V447" i="2"/>
  <c r="B447" i="2"/>
  <c r="AB446" i="2"/>
  <c r="AA408" i="3" s="1"/>
  <c r="AA446" i="2"/>
  <c r="Z408" i="3" s="1"/>
  <c r="V446" i="2"/>
  <c r="U408" i="3" s="1"/>
  <c r="B446" i="2"/>
  <c r="AB445" i="2"/>
  <c r="AA407" i="3" s="1"/>
  <c r="AA445" i="2"/>
  <c r="Z407" i="3" s="1"/>
  <c r="V445" i="2"/>
  <c r="U407" i="3" s="1"/>
  <c r="B445" i="2"/>
  <c r="AB444" i="2"/>
  <c r="AA406" i="3" s="1"/>
  <c r="AA444" i="2"/>
  <c r="Z406" i="3" s="1"/>
  <c r="V444" i="2"/>
  <c r="U406" i="3" s="1"/>
  <c r="B444" i="2"/>
  <c r="AB443" i="2"/>
  <c r="AA405" i="3" s="1"/>
  <c r="AA443" i="2"/>
  <c r="Z405" i="3" s="1"/>
  <c r="V443" i="2"/>
  <c r="U405" i="3" s="1"/>
  <c r="B443" i="2"/>
  <c r="AB442" i="2"/>
  <c r="AA404" i="3" s="1"/>
  <c r="AA442" i="2"/>
  <c r="Z404" i="3" s="1"/>
  <c r="V442" i="2"/>
  <c r="U404" i="3" s="1"/>
  <c r="B442" i="2"/>
  <c r="U441" i="2"/>
  <c r="T441" i="2"/>
  <c r="S441" i="2"/>
  <c r="R441" i="2"/>
  <c r="N441" i="2"/>
  <c r="M403" i="3" s="1"/>
  <c r="B441" i="2"/>
  <c r="B440" i="2"/>
  <c r="B439" i="2"/>
  <c r="AB438" i="2"/>
  <c r="AA400" i="3" s="1"/>
  <c r="AA438" i="2"/>
  <c r="Z400" i="3" s="1"/>
  <c r="V438" i="2"/>
  <c r="U400" i="3" s="1"/>
  <c r="B438" i="2"/>
  <c r="AB437" i="2"/>
  <c r="AA399" i="3" s="1"/>
  <c r="AA437" i="2"/>
  <c r="Z399" i="3" s="1"/>
  <c r="V437" i="2"/>
  <c r="B437" i="2"/>
  <c r="AB436" i="2"/>
  <c r="AA398" i="3" s="1"/>
  <c r="AA436" i="2"/>
  <c r="Z398" i="3" s="1"/>
  <c r="V436" i="2"/>
  <c r="U398" i="3" s="1"/>
  <c r="B436" i="2"/>
  <c r="AB435" i="2"/>
  <c r="AA397" i="3" s="1"/>
  <c r="AA435" i="2"/>
  <c r="Z397" i="3" s="1"/>
  <c r="V435" i="2"/>
  <c r="U397" i="3" s="1"/>
  <c r="B435" i="2"/>
  <c r="U434" i="2"/>
  <c r="T434" i="2"/>
  <c r="S396" i="3" s="1"/>
  <c r="S434" i="2"/>
  <c r="R396" i="3" s="1"/>
  <c r="R434" i="2"/>
  <c r="N434" i="2"/>
  <c r="B434" i="2"/>
  <c r="B433" i="2"/>
  <c r="AB432" i="2"/>
  <c r="AA394" i="3" s="1"/>
  <c r="AA432" i="2"/>
  <c r="Z394" i="3" s="1"/>
  <c r="V432" i="2"/>
  <c r="U394" i="3" s="1"/>
  <c r="B432" i="2"/>
  <c r="U431" i="2"/>
  <c r="T431" i="2"/>
  <c r="S431" i="2"/>
  <c r="R393" i="3" s="1"/>
  <c r="R431" i="2"/>
  <c r="N431" i="2"/>
  <c r="M393" i="3" s="1"/>
  <c r="B431" i="2"/>
  <c r="B430" i="2"/>
  <c r="B429" i="2"/>
  <c r="AB428" i="2"/>
  <c r="AA390" i="3" s="1"/>
  <c r="AA428" i="2"/>
  <c r="Z390" i="3" s="1"/>
  <c r="V428" i="2"/>
  <c r="U390" i="3" s="1"/>
  <c r="B428" i="2"/>
  <c r="AB427" i="2"/>
  <c r="AA389" i="3" s="1"/>
  <c r="AA427" i="2"/>
  <c r="Z389" i="3" s="1"/>
  <c r="V427" i="2"/>
  <c r="B427" i="2"/>
  <c r="U426" i="2"/>
  <c r="T388" i="3" s="1"/>
  <c r="T426" i="2"/>
  <c r="S388" i="3" s="1"/>
  <c r="S426" i="2"/>
  <c r="R426" i="2"/>
  <c r="N426" i="2"/>
  <c r="B426" i="2"/>
  <c r="B425" i="2"/>
  <c r="B424" i="2"/>
  <c r="B423" i="2"/>
  <c r="AB422" i="2"/>
  <c r="AA384" i="3" s="1"/>
  <c r="AA422" i="2"/>
  <c r="Z384" i="3" s="1"/>
  <c r="V422" i="2"/>
  <c r="U384" i="3" s="1"/>
  <c r="B422" i="2"/>
  <c r="U421" i="2"/>
  <c r="T383" i="3" s="1"/>
  <c r="T421" i="2"/>
  <c r="S421" i="2"/>
  <c r="R383" i="3" s="1"/>
  <c r="R421" i="2"/>
  <c r="Q383" i="3" s="1"/>
  <c r="N421" i="2"/>
  <c r="M383" i="3" s="1"/>
  <c r="B421" i="2"/>
  <c r="B420" i="2"/>
  <c r="AB419" i="2"/>
  <c r="AA381" i="3" s="1"/>
  <c r="AA419" i="2"/>
  <c r="Z381" i="3" s="1"/>
  <c r="V419" i="2"/>
  <c r="B419" i="2"/>
  <c r="U418" i="2"/>
  <c r="T380" i="3" s="1"/>
  <c r="T418" i="2"/>
  <c r="S380" i="3" s="1"/>
  <c r="S418" i="2"/>
  <c r="S417" i="2" s="1"/>
  <c r="R379" i="3" s="1"/>
  <c r="R418" i="2"/>
  <c r="N418" i="2"/>
  <c r="B418" i="2"/>
  <c r="T417" i="2"/>
  <c r="S379" i="3" s="1"/>
  <c r="B417" i="2"/>
  <c r="AB416" i="2"/>
  <c r="AA378" i="3" s="1"/>
  <c r="AA416" i="2"/>
  <c r="Z378" i="3" s="1"/>
  <c r="V416" i="2"/>
  <c r="U378" i="3" s="1"/>
  <c r="B416" i="2"/>
  <c r="AB415" i="2"/>
  <c r="AA377" i="3" s="1"/>
  <c r="AA415" i="2"/>
  <c r="Z377" i="3" s="1"/>
  <c r="V415" i="2"/>
  <c r="U377" i="3" s="1"/>
  <c r="AB414" i="2"/>
  <c r="AA376" i="3" s="1"/>
  <c r="AA414" i="2"/>
  <c r="Z376" i="3" s="1"/>
  <c r="V414" i="2"/>
  <c r="U376" i="3" s="1"/>
  <c r="F414" i="2"/>
  <c r="F415" i="2" s="1"/>
  <c r="B415" i="2" s="1"/>
  <c r="AB413" i="2"/>
  <c r="AA375" i="3" s="1"/>
  <c r="AA413" i="2"/>
  <c r="Z375" i="3" s="1"/>
  <c r="V413" i="2"/>
  <c r="U375" i="3" s="1"/>
  <c r="K413" i="2"/>
  <c r="B413" i="2" s="1"/>
  <c r="U412" i="2"/>
  <c r="T412" i="2"/>
  <c r="S374" i="3" s="1"/>
  <c r="S412" i="2"/>
  <c r="R412" i="2"/>
  <c r="N412" i="2"/>
  <c r="B412" i="2"/>
  <c r="B411" i="2"/>
  <c r="B410" i="2"/>
  <c r="AB409" i="2"/>
  <c r="AA371" i="3" s="1"/>
  <c r="AA409" i="2"/>
  <c r="Z371" i="3" s="1"/>
  <c r="V409" i="2"/>
  <c r="B409" i="2"/>
  <c r="U408" i="2"/>
  <c r="T408" i="2"/>
  <c r="S408" i="2"/>
  <c r="R370" i="3" s="1"/>
  <c r="R408" i="2"/>
  <c r="M370" i="3"/>
  <c r="B408" i="2"/>
  <c r="B407" i="2"/>
  <c r="B406" i="2"/>
  <c r="AB405" i="2"/>
  <c r="AA367" i="3" s="1"/>
  <c r="AA405" i="2"/>
  <c r="Z367" i="3" s="1"/>
  <c r="V405" i="2"/>
  <c r="B405" i="2"/>
  <c r="U404" i="2"/>
  <c r="T366" i="3" s="1"/>
  <c r="T404" i="2"/>
  <c r="S366" i="3" s="1"/>
  <c r="S404" i="2"/>
  <c r="S403" i="2" s="1"/>
  <c r="R404" i="2"/>
  <c r="Q366" i="3" s="1"/>
  <c r="N404" i="2"/>
  <c r="B404" i="2"/>
  <c r="B403" i="2"/>
  <c r="B402" i="2"/>
  <c r="B401" i="2"/>
  <c r="AB400" i="2"/>
  <c r="AA362" i="3" s="1"/>
  <c r="AA400" i="2"/>
  <c r="Z362" i="3" s="1"/>
  <c r="V400" i="2"/>
  <c r="V399" i="2" s="1"/>
  <c r="U361" i="3" s="1"/>
  <c r="B400" i="2"/>
  <c r="U399" i="2"/>
  <c r="T361" i="3" s="1"/>
  <c r="T399" i="2"/>
  <c r="S361" i="3" s="1"/>
  <c r="S399" i="2"/>
  <c r="R361" i="3" s="1"/>
  <c r="R399" i="2"/>
  <c r="Q361" i="3" s="1"/>
  <c r="N399" i="2"/>
  <c r="B399" i="2"/>
  <c r="AB398" i="2"/>
  <c r="AA360" i="3" s="1"/>
  <c r="AA398" i="2"/>
  <c r="Z360" i="3" s="1"/>
  <c r="V398" i="2"/>
  <c r="B398" i="2"/>
  <c r="U397" i="2"/>
  <c r="T359" i="3" s="1"/>
  <c r="T397" i="2"/>
  <c r="S397" i="2"/>
  <c r="R359" i="3" s="1"/>
  <c r="R397" i="2"/>
  <c r="Q359" i="3" s="1"/>
  <c r="N397" i="2"/>
  <c r="M359" i="3" s="1"/>
  <c r="B397" i="2"/>
  <c r="B396" i="2"/>
  <c r="AB395" i="2"/>
  <c r="AA357" i="3" s="1"/>
  <c r="AA395" i="2"/>
  <c r="Z357" i="3" s="1"/>
  <c r="V395" i="2"/>
  <c r="U357" i="3" s="1"/>
  <c r="B395" i="2"/>
  <c r="AB394" i="2"/>
  <c r="AA356" i="3" s="1"/>
  <c r="AA394" i="2"/>
  <c r="Z356" i="3" s="1"/>
  <c r="V394" i="2"/>
  <c r="B394" i="2"/>
  <c r="U393" i="2"/>
  <c r="T355" i="3" s="1"/>
  <c r="T393" i="2"/>
  <c r="S355" i="3" s="1"/>
  <c r="S393" i="2"/>
  <c r="R355" i="3" s="1"/>
  <c r="R393" i="2"/>
  <c r="Q355" i="3" s="1"/>
  <c r="N393" i="2"/>
  <c r="M355" i="3" s="1"/>
  <c r="B393" i="2"/>
  <c r="AB392" i="2"/>
  <c r="AA354" i="3" s="1"/>
  <c r="AA392" i="2"/>
  <c r="Z354" i="3" s="1"/>
  <c r="V392" i="2"/>
  <c r="U354" i="3" s="1"/>
  <c r="B392" i="2"/>
  <c r="AB391" i="2"/>
  <c r="AA353" i="3" s="1"/>
  <c r="AA391" i="2"/>
  <c r="Z353" i="3" s="1"/>
  <c r="V391" i="2"/>
  <c r="U353" i="3" s="1"/>
  <c r="B391" i="2"/>
  <c r="AB390" i="2"/>
  <c r="AA352" i="3" s="1"/>
  <c r="AA390" i="2"/>
  <c r="Z352" i="3" s="1"/>
  <c r="V390" i="2"/>
  <c r="U352" i="3" s="1"/>
  <c r="B390" i="2"/>
  <c r="AB389" i="2"/>
  <c r="AA351" i="3" s="1"/>
  <c r="AA389" i="2"/>
  <c r="Z351" i="3" s="1"/>
  <c r="V389" i="2"/>
  <c r="U351" i="3" s="1"/>
  <c r="B389" i="2"/>
  <c r="AB388" i="2"/>
  <c r="AA350" i="3" s="1"/>
  <c r="AA388" i="2"/>
  <c r="Z350" i="3" s="1"/>
  <c r="V388" i="2"/>
  <c r="U350" i="3" s="1"/>
  <c r="B388" i="2"/>
  <c r="AB387" i="2"/>
  <c r="AA349" i="3" s="1"/>
  <c r="AA387" i="2"/>
  <c r="Z349" i="3" s="1"/>
  <c r="V387" i="2"/>
  <c r="U349" i="3" s="1"/>
  <c r="B387" i="2"/>
  <c r="AB386" i="2"/>
  <c r="AA348" i="3" s="1"/>
  <c r="AA386" i="2"/>
  <c r="Z348" i="3" s="1"/>
  <c r="V386" i="2"/>
  <c r="U348" i="3" s="1"/>
  <c r="B386" i="2"/>
  <c r="AB385" i="2"/>
  <c r="AA347" i="3" s="1"/>
  <c r="AA385" i="2"/>
  <c r="Z347" i="3" s="1"/>
  <c r="V385" i="2"/>
  <c r="U347" i="3" s="1"/>
  <c r="B385" i="2"/>
  <c r="AB384" i="2"/>
  <c r="AA346" i="3" s="1"/>
  <c r="AA384" i="2"/>
  <c r="Z346" i="3" s="1"/>
  <c r="V384" i="2"/>
  <c r="U346" i="3" s="1"/>
  <c r="B384" i="2"/>
  <c r="AB383" i="2"/>
  <c r="AA345" i="3" s="1"/>
  <c r="AA383" i="2"/>
  <c r="Z345" i="3" s="1"/>
  <c r="V383" i="2"/>
  <c r="U345" i="3" s="1"/>
  <c r="B383" i="2"/>
  <c r="AB382" i="2"/>
  <c r="AA344" i="3" s="1"/>
  <c r="AA382" i="2"/>
  <c r="Z344" i="3" s="1"/>
  <c r="V382" i="2"/>
  <c r="U344" i="3" s="1"/>
  <c r="B382" i="2"/>
  <c r="AB381" i="2"/>
  <c r="AA343" i="3" s="1"/>
  <c r="AA381" i="2"/>
  <c r="Z343" i="3" s="1"/>
  <c r="V381" i="2"/>
  <c r="U343" i="3" s="1"/>
  <c r="B381" i="2"/>
  <c r="AB380" i="2"/>
  <c r="AA342" i="3" s="1"/>
  <c r="AA380" i="2"/>
  <c r="Z342" i="3" s="1"/>
  <c r="V380" i="2"/>
  <c r="U342" i="3" s="1"/>
  <c r="B380" i="2"/>
  <c r="AB379" i="2"/>
  <c r="AA341" i="3" s="1"/>
  <c r="AA379" i="2"/>
  <c r="Z341" i="3" s="1"/>
  <c r="V379" i="2"/>
  <c r="U341" i="3" s="1"/>
  <c r="B379" i="2"/>
  <c r="AB378" i="2"/>
  <c r="AA340" i="3" s="1"/>
  <c r="AA378" i="2"/>
  <c r="Z340" i="3" s="1"/>
  <c r="V378" i="2"/>
  <c r="U340" i="3" s="1"/>
  <c r="B378" i="2"/>
  <c r="AB377" i="2"/>
  <c r="AA339" i="3" s="1"/>
  <c r="AA377" i="2"/>
  <c r="Z339" i="3" s="1"/>
  <c r="V377" i="2"/>
  <c r="U339" i="3" s="1"/>
  <c r="B377" i="2"/>
  <c r="U376" i="2"/>
  <c r="T338" i="3" s="1"/>
  <c r="T376" i="2"/>
  <c r="S338" i="3" s="1"/>
  <c r="S376" i="2"/>
  <c r="R338" i="3" s="1"/>
  <c r="R376" i="2"/>
  <c r="N376" i="2"/>
  <c r="M338" i="3" s="1"/>
  <c r="B376" i="2"/>
  <c r="B375" i="2"/>
  <c r="B374" i="2"/>
  <c r="AB373" i="2"/>
  <c r="AA335" i="3" s="1"/>
  <c r="AA373" i="2"/>
  <c r="Z335" i="3" s="1"/>
  <c r="V373" i="2"/>
  <c r="U335" i="3" s="1"/>
  <c r="B373" i="2"/>
  <c r="AB372" i="2"/>
  <c r="AA334" i="3" s="1"/>
  <c r="AA372" i="2"/>
  <c r="Z334" i="3" s="1"/>
  <c r="V372" i="2"/>
  <c r="B372" i="2"/>
  <c r="U371" i="2"/>
  <c r="T333" i="3" s="1"/>
  <c r="T371" i="2"/>
  <c r="S371" i="2"/>
  <c r="R371" i="2"/>
  <c r="N371" i="2"/>
  <c r="B371" i="2"/>
  <c r="B370" i="2"/>
  <c r="B369" i="2"/>
  <c r="B368" i="2"/>
  <c r="AB367" i="2"/>
  <c r="AA329" i="3" s="1"/>
  <c r="AA367" i="2"/>
  <c r="Z329" i="3" s="1"/>
  <c r="V367" i="2"/>
  <c r="U329" i="3" s="1"/>
  <c r="B367" i="2"/>
  <c r="U366" i="2"/>
  <c r="T328" i="3" s="1"/>
  <c r="T366" i="2"/>
  <c r="S366" i="2"/>
  <c r="R328" i="3" s="1"/>
  <c r="R366" i="2"/>
  <c r="N366" i="2"/>
  <c r="M328" i="3" s="1"/>
  <c r="B366" i="2"/>
  <c r="B365" i="2"/>
  <c r="AB364" i="2"/>
  <c r="AA326" i="3" s="1"/>
  <c r="AA364" i="2"/>
  <c r="Z326" i="3" s="1"/>
  <c r="V364" i="2"/>
  <c r="B364" i="2"/>
  <c r="U363" i="2"/>
  <c r="T363" i="2"/>
  <c r="S363" i="2"/>
  <c r="R363" i="2"/>
  <c r="Q325" i="3" s="1"/>
  <c r="N363" i="2"/>
  <c r="B363" i="2"/>
  <c r="B362" i="2"/>
  <c r="AB361" i="2"/>
  <c r="AA323" i="3" s="1"/>
  <c r="AA361" i="2"/>
  <c r="Z323" i="3" s="1"/>
  <c r="V361" i="2"/>
  <c r="U323" i="3" s="1"/>
  <c r="B361" i="2"/>
  <c r="AB360" i="2"/>
  <c r="AA322" i="3" s="1"/>
  <c r="AA360" i="2"/>
  <c r="Z322" i="3" s="1"/>
  <c r="V360" i="2"/>
  <c r="B360" i="2"/>
  <c r="AB359" i="2"/>
  <c r="AA321" i="3" s="1"/>
  <c r="AA359" i="2"/>
  <c r="Z321" i="3" s="1"/>
  <c r="V359" i="2"/>
  <c r="U321" i="3" s="1"/>
  <c r="B359" i="2"/>
  <c r="AB358" i="2"/>
  <c r="AA320" i="3" s="1"/>
  <c r="AA358" i="2"/>
  <c r="Z320" i="3" s="1"/>
  <c r="V358" i="2"/>
  <c r="U320" i="3" s="1"/>
  <c r="B358" i="2"/>
  <c r="U357" i="2"/>
  <c r="T319" i="3" s="1"/>
  <c r="T357" i="2"/>
  <c r="S319" i="3" s="1"/>
  <c r="S357" i="2"/>
  <c r="R319" i="3" s="1"/>
  <c r="R357" i="2"/>
  <c r="Q319" i="3" s="1"/>
  <c r="N357" i="2"/>
  <c r="M319" i="3" s="1"/>
  <c r="B357" i="2"/>
  <c r="AB356" i="2"/>
  <c r="AA318" i="3" s="1"/>
  <c r="AA356" i="2"/>
  <c r="Z318" i="3" s="1"/>
  <c r="V356" i="2"/>
  <c r="U318" i="3" s="1"/>
  <c r="B356" i="2"/>
  <c r="AB355" i="2"/>
  <c r="AA317" i="3" s="1"/>
  <c r="AA355" i="2"/>
  <c r="Z317" i="3" s="1"/>
  <c r="V355" i="2"/>
  <c r="U317" i="3" s="1"/>
  <c r="B355" i="2"/>
  <c r="AB354" i="2"/>
  <c r="AA316" i="3" s="1"/>
  <c r="AA354" i="2"/>
  <c r="Z316" i="3" s="1"/>
  <c r="V354" i="2"/>
  <c r="B354" i="2"/>
  <c r="AB353" i="2"/>
  <c r="AA315" i="3" s="1"/>
  <c r="AA353" i="2"/>
  <c r="Z315" i="3" s="1"/>
  <c r="V353" i="2"/>
  <c r="U315" i="3" s="1"/>
  <c r="B353" i="2"/>
  <c r="U352" i="2"/>
  <c r="T314" i="3" s="1"/>
  <c r="T352" i="2"/>
  <c r="S314" i="3" s="1"/>
  <c r="S352" i="2"/>
  <c r="R352" i="2"/>
  <c r="N352" i="2"/>
  <c r="M314" i="3" s="1"/>
  <c r="B352" i="2"/>
  <c r="B351" i="2"/>
  <c r="AB350" i="2"/>
  <c r="AA312" i="3" s="1"/>
  <c r="AA350" i="2"/>
  <c r="Z312" i="3" s="1"/>
  <c r="V350" i="2"/>
  <c r="U312" i="3" s="1"/>
  <c r="B350" i="2"/>
  <c r="AB349" i="2"/>
  <c r="AA311" i="3" s="1"/>
  <c r="AA349" i="2"/>
  <c r="Z311" i="3" s="1"/>
  <c r="V349" i="2"/>
  <c r="U311" i="3" s="1"/>
  <c r="B349" i="2"/>
  <c r="AB348" i="2"/>
  <c r="AA310" i="3" s="1"/>
  <c r="AA348" i="2"/>
  <c r="Z310" i="3" s="1"/>
  <c r="V348" i="2"/>
  <c r="U310" i="3" s="1"/>
  <c r="B348" i="2"/>
  <c r="AB347" i="2"/>
  <c r="AA309" i="3" s="1"/>
  <c r="AA347" i="2"/>
  <c r="Z309" i="3" s="1"/>
  <c r="V347" i="2"/>
  <c r="U309" i="3" s="1"/>
  <c r="B347" i="2"/>
  <c r="AB346" i="2"/>
  <c r="AA308" i="3" s="1"/>
  <c r="AA346" i="2"/>
  <c r="Z308" i="3" s="1"/>
  <c r="V346" i="2"/>
  <c r="U308" i="3" s="1"/>
  <c r="B346" i="2"/>
  <c r="AB345" i="2"/>
  <c r="AA307" i="3" s="1"/>
  <c r="AA345" i="2"/>
  <c r="Z307" i="3" s="1"/>
  <c r="V345" i="2"/>
  <c r="U307" i="3" s="1"/>
  <c r="B345" i="2"/>
  <c r="AB344" i="2"/>
  <c r="AA306" i="3" s="1"/>
  <c r="AA344" i="2"/>
  <c r="Z306" i="3" s="1"/>
  <c r="V344" i="2"/>
  <c r="U306" i="3" s="1"/>
  <c r="B344" i="2"/>
  <c r="AB343" i="2"/>
  <c r="AA305" i="3" s="1"/>
  <c r="AA343" i="2"/>
  <c r="Z305" i="3" s="1"/>
  <c r="V343" i="2"/>
  <c r="U305" i="3" s="1"/>
  <c r="B343" i="2"/>
  <c r="AB342" i="2"/>
  <c r="AA304" i="3" s="1"/>
  <c r="AA342" i="2"/>
  <c r="Z304" i="3" s="1"/>
  <c r="V342" i="2"/>
  <c r="B342" i="2"/>
  <c r="AB341" i="2"/>
  <c r="AA303" i="3" s="1"/>
  <c r="AA341" i="2"/>
  <c r="Z303" i="3" s="1"/>
  <c r="V341" i="2"/>
  <c r="U303" i="3" s="1"/>
  <c r="B341" i="2"/>
  <c r="AB340" i="2"/>
  <c r="AA302" i="3" s="1"/>
  <c r="AA340" i="2"/>
  <c r="Z302" i="3" s="1"/>
  <c r="V340" i="2"/>
  <c r="U302" i="3" s="1"/>
  <c r="B340" i="2"/>
  <c r="AB339" i="2"/>
  <c r="AA301" i="3" s="1"/>
  <c r="AA339" i="2"/>
  <c r="Z301" i="3" s="1"/>
  <c r="V339" i="2"/>
  <c r="U301" i="3" s="1"/>
  <c r="B339" i="2"/>
  <c r="AB338" i="2"/>
  <c r="AA300" i="3" s="1"/>
  <c r="AA338" i="2"/>
  <c r="Z300" i="3" s="1"/>
  <c r="V338" i="2"/>
  <c r="U300" i="3" s="1"/>
  <c r="B338" i="2"/>
  <c r="U337" i="2"/>
  <c r="T337" i="2"/>
  <c r="S337" i="2"/>
  <c r="R337" i="2"/>
  <c r="N337" i="2"/>
  <c r="B337" i="2"/>
  <c r="B336" i="2"/>
  <c r="B335" i="2"/>
  <c r="AB334" i="2"/>
  <c r="AA296" i="3" s="1"/>
  <c r="AA334" i="2"/>
  <c r="Z296" i="3" s="1"/>
  <c r="V334" i="2"/>
  <c r="B334" i="2"/>
  <c r="U333" i="2"/>
  <c r="T333" i="2"/>
  <c r="S295" i="3" s="1"/>
  <c r="S333" i="2"/>
  <c r="R295" i="3" s="1"/>
  <c r="R333" i="2"/>
  <c r="N333" i="2"/>
  <c r="B333" i="2"/>
  <c r="B332" i="2"/>
  <c r="AB331" i="2"/>
  <c r="AA293" i="3" s="1"/>
  <c r="AA331" i="2"/>
  <c r="Z293" i="3" s="1"/>
  <c r="V331" i="2"/>
  <c r="U293" i="3" s="1"/>
  <c r="B331" i="2"/>
  <c r="AB330" i="2"/>
  <c r="AA292" i="3" s="1"/>
  <c r="AA330" i="2"/>
  <c r="Z292" i="3" s="1"/>
  <c r="V330" i="2"/>
  <c r="U292" i="3" s="1"/>
  <c r="B330" i="2"/>
  <c r="U329" i="2"/>
  <c r="T291" i="3" s="1"/>
  <c r="T329" i="2"/>
  <c r="S291" i="3" s="1"/>
  <c r="S329" i="2"/>
  <c r="R329" i="2"/>
  <c r="N329" i="2"/>
  <c r="B329" i="2"/>
  <c r="B328" i="2"/>
  <c r="B327" i="2"/>
  <c r="B326" i="2"/>
  <c r="AB325" i="2"/>
  <c r="AA287" i="3" s="1"/>
  <c r="AA325" i="2"/>
  <c r="Z287" i="3" s="1"/>
  <c r="V325" i="2"/>
  <c r="U287" i="3" s="1"/>
  <c r="AB324" i="2"/>
  <c r="AA286" i="3" s="1"/>
  <c r="AA324" i="2"/>
  <c r="Z286" i="3" s="1"/>
  <c r="V324" i="2"/>
  <c r="U286" i="3" s="1"/>
  <c r="AB323" i="2"/>
  <c r="AA285" i="3" s="1"/>
  <c r="AA323" i="2"/>
  <c r="Z285" i="3" s="1"/>
  <c r="V323" i="2"/>
  <c r="U285" i="3" s="1"/>
  <c r="AB322" i="2"/>
  <c r="AA284" i="3" s="1"/>
  <c r="AA322" i="2"/>
  <c r="Z284" i="3" s="1"/>
  <c r="V322" i="2"/>
  <c r="U284" i="3" s="1"/>
  <c r="E322" i="2"/>
  <c r="E323" i="2" s="1"/>
  <c r="B323" i="2" s="1"/>
  <c r="C322" i="2"/>
  <c r="C323" i="2" s="1"/>
  <c r="C324" i="2" s="1"/>
  <c r="C325" i="2" s="1"/>
  <c r="AB321" i="2"/>
  <c r="AA283" i="3" s="1"/>
  <c r="AA321" i="2"/>
  <c r="Z283" i="3" s="1"/>
  <c r="V321" i="2"/>
  <c r="U283" i="3" s="1"/>
  <c r="B321" i="2"/>
  <c r="U320" i="2"/>
  <c r="T320" i="2"/>
  <c r="S320" i="2"/>
  <c r="R282" i="3" s="1"/>
  <c r="R320" i="2"/>
  <c r="N320" i="2"/>
  <c r="AB318" i="2"/>
  <c r="AA280" i="3" s="1"/>
  <c r="AA318" i="2"/>
  <c r="Z280" i="3" s="1"/>
  <c r="V318" i="2"/>
  <c r="U280" i="3" s="1"/>
  <c r="AB317" i="2"/>
  <c r="AA279" i="3" s="1"/>
  <c r="AA317" i="2"/>
  <c r="Z279" i="3" s="1"/>
  <c r="V317" i="2"/>
  <c r="U279" i="3" s="1"/>
  <c r="AB316" i="2"/>
  <c r="AA278" i="3" s="1"/>
  <c r="AA316" i="2"/>
  <c r="Z278" i="3" s="1"/>
  <c r="V316" i="2"/>
  <c r="U278" i="3" s="1"/>
  <c r="AB315" i="2"/>
  <c r="AA277" i="3" s="1"/>
  <c r="AA315" i="2"/>
  <c r="Z277" i="3" s="1"/>
  <c r="V315" i="2"/>
  <c r="U277" i="3" s="1"/>
  <c r="AB314" i="2"/>
  <c r="AA276" i="3" s="1"/>
  <c r="AA314" i="2"/>
  <c r="Z276" i="3" s="1"/>
  <c r="V314" i="2"/>
  <c r="U276" i="3" s="1"/>
  <c r="AB313" i="2"/>
  <c r="AA275" i="3" s="1"/>
  <c r="AA313" i="2"/>
  <c r="Z275" i="3" s="1"/>
  <c r="V313" i="2"/>
  <c r="AB312" i="2"/>
  <c r="AA274" i="3" s="1"/>
  <c r="AA312" i="2"/>
  <c r="Z274" i="3" s="1"/>
  <c r="V312" i="2"/>
  <c r="AB311" i="2"/>
  <c r="AA273" i="3" s="1"/>
  <c r="AA311" i="2"/>
  <c r="Z273" i="3" s="1"/>
  <c r="V311" i="2"/>
  <c r="U273" i="3" s="1"/>
  <c r="AB310" i="2"/>
  <c r="AA272" i="3" s="1"/>
  <c r="AA310" i="2"/>
  <c r="Z272" i="3" s="1"/>
  <c r="V310" i="2"/>
  <c r="U272" i="3" s="1"/>
  <c r="AB309" i="2"/>
  <c r="AA271" i="3" s="1"/>
  <c r="AA309" i="2"/>
  <c r="Z271" i="3" s="1"/>
  <c r="V309" i="2"/>
  <c r="U271" i="3" s="1"/>
  <c r="E309" i="2"/>
  <c r="B309" i="2" s="1"/>
  <c r="C309" i="2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AB308" i="2"/>
  <c r="AA270" i="3" s="1"/>
  <c r="AA308" i="2"/>
  <c r="Z270" i="3" s="1"/>
  <c r="V308" i="2"/>
  <c r="U270" i="3" s="1"/>
  <c r="B308" i="2"/>
  <c r="AB307" i="2"/>
  <c r="AA269" i="3" s="1"/>
  <c r="AA307" i="2"/>
  <c r="Z269" i="3" s="1"/>
  <c r="V307" i="2"/>
  <c r="U269" i="3" s="1"/>
  <c r="U306" i="2"/>
  <c r="T306" i="2"/>
  <c r="T305" i="2" s="1"/>
  <c r="S267" i="3" s="1"/>
  <c r="S306" i="2"/>
  <c r="R268" i="3" s="1"/>
  <c r="R306" i="2"/>
  <c r="Q268" i="3" s="1"/>
  <c r="N306" i="2"/>
  <c r="AB304" i="2"/>
  <c r="AA266" i="3" s="1"/>
  <c r="AA304" i="2"/>
  <c r="Z266" i="3" s="1"/>
  <c r="V304" i="2"/>
  <c r="U266" i="3" s="1"/>
  <c r="AB303" i="2"/>
  <c r="AA265" i="3" s="1"/>
  <c r="AA303" i="2"/>
  <c r="Z265" i="3" s="1"/>
  <c r="V303" i="2"/>
  <c r="U265" i="3" s="1"/>
  <c r="E303" i="2"/>
  <c r="B303" i="2" s="1"/>
  <c r="C303" i="2"/>
  <c r="C304" i="2" s="1"/>
  <c r="C305" i="2" s="1"/>
  <c r="C306" i="2" s="1"/>
  <c r="C307" i="2" s="1"/>
  <c r="AB302" i="2"/>
  <c r="AA264" i="3" s="1"/>
  <c r="AA302" i="2"/>
  <c r="Z264" i="3" s="1"/>
  <c r="V302" i="2"/>
  <c r="U264" i="3" s="1"/>
  <c r="B302" i="2"/>
  <c r="U301" i="2"/>
  <c r="T301" i="2"/>
  <c r="S301" i="2"/>
  <c r="R301" i="2"/>
  <c r="N301" i="2"/>
  <c r="M263" i="3" s="1"/>
  <c r="AB299" i="2"/>
  <c r="AA261" i="3" s="1"/>
  <c r="AA299" i="2"/>
  <c r="Z261" i="3" s="1"/>
  <c r="V299" i="2"/>
  <c r="B299" i="2"/>
  <c r="U298" i="2"/>
  <c r="T260" i="3" s="1"/>
  <c r="T298" i="2"/>
  <c r="S298" i="2"/>
  <c r="R298" i="2"/>
  <c r="Q260" i="3" s="1"/>
  <c r="N298" i="2"/>
  <c r="B298" i="2"/>
  <c r="B297" i="2"/>
  <c r="AB296" i="2"/>
  <c r="AA258" i="3" s="1"/>
  <c r="AA296" i="2"/>
  <c r="Z258" i="3" s="1"/>
  <c r="V296" i="2"/>
  <c r="U258" i="3" s="1"/>
  <c r="AB295" i="2"/>
  <c r="AA257" i="3" s="1"/>
  <c r="AA295" i="2"/>
  <c r="Z257" i="3" s="1"/>
  <c r="V295" i="2"/>
  <c r="U257" i="3" s="1"/>
  <c r="E295" i="2"/>
  <c r="B295" i="2" s="1"/>
  <c r="C295" i="2"/>
  <c r="C296" i="2" s="1"/>
  <c r="C300" i="2" s="1"/>
  <c r="C301" i="2" s="1"/>
  <c r="AB294" i="2"/>
  <c r="AA256" i="3" s="1"/>
  <c r="AA294" i="2"/>
  <c r="Z256" i="3" s="1"/>
  <c r="V294" i="2"/>
  <c r="U256" i="3" s="1"/>
  <c r="B294" i="2"/>
  <c r="U293" i="2"/>
  <c r="T255" i="3" s="1"/>
  <c r="T293" i="2"/>
  <c r="S255" i="3" s="1"/>
  <c r="S293" i="2"/>
  <c r="R255" i="3" s="1"/>
  <c r="R293" i="2"/>
  <c r="Q255" i="3" s="1"/>
  <c r="N293" i="2"/>
  <c r="M255" i="3" s="1"/>
  <c r="AB292" i="2"/>
  <c r="AA254" i="3" s="1"/>
  <c r="AA292" i="2"/>
  <c r="Z254" i="3" s="1"/>
  <c r="V292" i="2"/>
  <c r="U254" i="3" s="1"/>
  <c r="E292" i="2"/>
  <c r="C292" i="2"/>
  <c r="C293" i="2" s="1"/>
  <c r="AB291" i="2"/>
  <c r="AA253" i="3" s="1"/>
  <c r="AA291" i="2"/>
  <c r="Z253" i="3" s="1"/>
  <c r="V291" i="2"/>
  <c r="U253" i="3" s="1"/>
  <c r="B291" i="2"/>
  <c r="AB290" i="2"/>
  <c r="AA252" i="3" s="1"/>
  <c r="AA290" i="2"/>
  <c r="Z252" i="3" s="1"/>
  <c r="V290" i="2"/>
  <c r="AB289" i="2"/>
  <c r="AA251" i="3" s="1"/>
  <c r="AA289" i="2"/>
  <c r="Z251" i="3" s="1"/>
  <c r="V289" i="2"/>
  <c r="U251" i="3" s="1"/>
  <c r="AB288" i="2"/>
  <c r="AA250" i="3" s="1"/>
  <c r="AA288" i="2"/>
  <c r="Z250" i="3" s="1"/>
  <c r="V288" i="2"/>
  <c r="U250" i="3" s="1"/>
  <c r="AB287" i="2"/>
  <c r="AA249" i="3" s="1"/>
  <c r="AA287" i="2"/>
  <c r="Z249" i="3" s="1"/>
  <c r="V287" i="2"/>
  <c r="U249" i="3" s="1"/>
  <c r="AB286" i="2"/>
  <c r="AA248" i="3" s="1"/>
  <c r="AA286" i="2"/>
  <c r="Z248" i="3" s="1"/>
  <c r="V286" i="2"/>
  <c r="U248" i="3" s="1"/>
  <c r="E286" i="2"/>
  <c r="B286" i="2" s="1"/>
  <c r="C286" i="2"/>
  <c r="C287" i="2" s="1"/>
  <c r="C288" i="2" s="1"/>
  <c r="C289" i="2" s="1"/>
  <c r="C290" i="2" s="1"/>
  <c r="AB285" i="2"/>
  <c r="AA247" i="3" s="1"/>
  <c r="AA285" i="2"/>
  <c r="Z247" i="3" s="1"/>
  <c r="V285" i="2"/>
  <c r="U247" i="3" s="1"/>
  <c r="B285" i="2"/>
  <c r="U284" i="2"/>
  <c r="T284" i="2"/>
  <c r="S284" i="2"/>
  <c r="R284" i="2"/>
  <c r="Q246" i="3" s="1"/>
  <c r="N284" i="2"/>
  <c r="E283" i="2"/>
  <c r="B283" i="2" s="1"/>
  <c r="C283" i="2"/>
  <c r="C284" i="2" s="1"/>
  <c r="AB282" i="2"/>
  <c r="AA244" i="3" s="1"/>
  <c r="AA282" i="2"/>
  <c r="Z244" i="3" s="1"/>
  <c r="V282" i="2"/>
  <c r="B282" i="2"/>
  <c r="U281" i="2"/>
  <c r="T243" i="3" s="1"/>
  <c r="T281" i="2"/>
  <c r="S243" i="3" s="1"/>
  <c r="S281" i="2"/>
  <c r="R243" i="3" s="1"/>
  <c r="R281" i="2"/>
  <c r="Q243" i="3" s="1"/>
  <c r="N281" i="2"/>
  <c r="M243" i="3" s="1"/>
  <c r="AB280" i="2"/>
  <c r="AA242" i="3" s="1"/>
  <c r="AA280" i="2"/>
  <c r="Z242" i="3" s="1"/>
  <c r="V280" i="2"/>
  <c r="U242" i="3" s="1"/>
  <c r="AB279" i="2"/>
  <c r="AA241" i="3" s="1"/>
  <c r="AA279" i="2"/>
  <c r="Z241" i="3" s="1"/>
  <c r="V279" i="2"/>
  <c r="U241" i="3" s="1"/>
  <c r="AB278" i="2"/>
  <c r="AA240" i="3" s="1"/>
  <c r="AA278" i="2"/>
  <c r="Z240" i="3" s="1"/>
  <c r="V278" i="2"/>
  <c r="AB277" i="2"/>
  <c r="AA239" i="3" s="1"/>
  <c r="AA277" i="2"/>
  <c r="Z239" i="3" s="1"/>
  <c r="V277" i="2"/>
  <c r="U239" i="3" s="1"/>
  <c r="AB276" i="2"/>
  <c r="AA238" i="3" s="1"/>
  <c r="AA276" i="2"/>
  <c r="Z238" i="3" s="1"/>
  <c r="V276" i="2"/>
  <c r="U238" i="3" s="1"/>
  <c r="E276" i="2"/>
  <c r="C276" i="2"/>
  <c r="C277" i="2" s="1"/>
  <c r="C278" i="2" s="1"/>
  <c r="C279" i="2" s="1"/>
  <c r="C280" i="2" s="1"/>
  <c r="C281" i="2" s="1"/>
  <c r="AB275" i="2"/>
  <c r="AA237" i="3" s="1"/>
  <c r="AA275" i="2"/>
  <c r="Z237" i="3" s="1"/>
  <c r="V275" i="2"/>
  <c r="B275" i="2"/>
  <c r="U274" i="2"/>
  <c r="T236" i="3" s="1"/>
  <c r="T274" i="2"/>
  <c r="S236" i="3" s="1"/>
  <c r="S274" i="2"/>
  <c r="R236" i="3" s="1"/>
  <c r="R274" i="2"/>
  <c r="N274" i="2"/>
  <c r="B274" i="2"/>
  <c r="B273" i="2"/>
  <c r="B272" i="2"/>
  <c r="AB271" i="2"/>
  <c r="AA233" i="3" s="1"/>
  <c r="AA271" i="2"/>
  <c r="Z233" i="3" s="1"/>
  <c r="V271" i="2"/>
  <c r="U233" i="3" s="1"/>
  <c r="B271" i="2"/>
  <c r="U270" i="2"/>
  <c r="T270" i="2"/>
  <c r="S270" i="2"/>
  <c r="R270" i="2"/>
  <c r="R269" i="2" s="1"/>
  <c r="N270" i="2"/>
  <c r="M232" i="3" s="1"/>
  <c r="E269" i="2"/>
  <c r="B269" i="2" s="1"/>
  <c r="C268" i="2"/>
  <c r="C269" i="2" s="1"/>
  <c r="C270" i="2" s="1"/>
  <c r="B268" i="2"/>
  <c r="B267" i="2"/>
  <c r="AB266" i="2"/>
  <c r="AA228" i="3" s="1"/>
  <c r="AA266" i="2"/>
  <c r="Z228" i="3" s="1"/>
  <c r="V266" i="2"/>
  <c r="U228" i="3" s="1"/>
  <c r="B266" i="2"/>
  <c r="AB265" i="2"/>
  <c r="AA227" i="3" s="1"/>
  <c r="AA265" i="2"/>
  <c r="Z227" i="3" s="1"/>
  <c r="V265" i="2"/>
  <c r="U227" i="3" s="1"/>
  <c r="B265" i="2"/>
  <c r="AB264" i="2"/>
  <c r="AA226" i="3" s="1"/>
  <c r="AA264" i="2"/>
  <c r="Z226" i="3" s="1"/>
  <c r="V264" i="2"/>
  <c r="U226" i="3" s="1"/>
  <c r="B264" i="2"/>
  <c r="AB263" i="2"/>
  <c r="AA225" i="3" s="1"/>
  <c r="AA263" i="2"/>
  <c r="Z225" i="3" s="1"/>
  <c r="V263" i="2"/>
  <c r="U225" i="3" s="1"/>
  <c r="B263" i="2"/>
  <c r="AB262" i="2"/>
  <c r="AA224" i="3" s="1"/>
  <c r="AA262" i="2"/>
  <c r="Z224" i="3" s="1"/>
  <c r="V262" i="2"/>
  <c r="U224" i="3" s="1"/>
  <c r="B262" i="2"/>
  <c r="AB261" i="2"/>
  <c r="AA223" i="3" s="1"/>
  <c r="AA261" i="2"/>
  <c r="Z223" i="3" s="1"/>
  <c r="V261" i="2"/>
  <c r="U223" i="3" s="1"/>
  <c r="B261" i="2"/>
  <c r="AB260" i="2"/>
  <c r="AA222" i="3" s="1"/>
  <c r="AA260" i="2"/>
  <c r="Z222" i="3" s="1"/>
  <c r="V260" i="2"/>
  <c r="U222" i="3" s="1"/>
  <c r="B260" i="2"/>
  <c r="AB259" i="2"/>
  <c r="AA221" i="3" s="1"/>
  <c r="AA259" i="2"/>
  <c r="Z221" i="3" s="1"/>
  <c r="V259" i="2"/>
  <c r="U221" i="3" s="1"/>
  <c r="B259" i="2"/>
  <c r="AB258" i="2"/>
  <c r="AA220" i="3" s="1"/>
  <c r="AA258" i="2"/>
  <c r="Z220" i="3" s="1"/>
  <c r="V258" i="2"/>
  <c r="U220" i="3" s="1"/>
  <c r="B258" i="2"/>
  <c r="AB257" i="2"/>
  <c r="AA219" i="3" s="1"/>
  <c r="AA257" i="2"/>
  <c r="Z219" i="3" s="1"/>
  <c r="V257" i="2"/>
  <c r="U219" i="3" s="1"/>
  <c r="B257" i="2"/>
  <c r="AB256" i="2"/>
  <c r="AA218" i="3" s="1"/>
  <c r="AA256" i="2"/>
  <c r="Z218" i="3" s="1"/>
  <c r="V256" i="2"/>
  <c r="U218" i="3" s="1"/>
  <c r="B256" i="2"/>
  <c r="U255" i="2"/>
  <c r="T217" i="3" s="1"/>
  <c r="T255" i="2"/>
  <c r="S255" i="2"/>
  <c r="R255" i="2"/>
  <c r="N255" i="2"/>
  <c r="M217" i="3" s="1"/>
  <c r="B255" i="2"/>
  <c r="B254" i="2"/>
  <c r="AB253" i="2"/>
  <c r="AA215" i="3" s="1"/>
  <c r="AA253" i="2"/>
  <c r="Z215" i="3" s="1"/>
  <c r="V253" i="2"/>
  <c r="B253" i="2"/>
  <c r="U252" i="2"/>
  <c r="T214" i="3" s="1"/>
  <c r="T252" i="2"/>
  <c r="S214" i="3" s="1"/>
  <c r="S252" i="2"/>
  <c r="R252" i="2"/>
  <c r="Q214" i="3" s="1"/>
  <c r="N252" i="2"/>
  <c r="M214" i="3" s="1"/>
  <c r="B252" i="2"/>
  <c r="AB251" i="2"/>
  <c r="AA213" i="3" s="1"/>
  <c r="AA251" i="2"/>
  <c r="Z213" i="3" s="1"/>
  <c r="V251" i="2"/>
  <c r="U213" i="3" s="1"/>
  <c r="B251" i="2"/>
  <c r="U250" i="2"/>
  <c r="T250" i="2"/>
  <c r="S212" i="3" s="1"/>
  <c r="S250" i="2"/>
  <c r="R212" i="3" s="1"/>
  <c r="R250" i="2"/>
  <c r="Q212" i="3" s="1"/>
  <c r="N250" i="2"/>
  <c r="M212" i="3" s="1"/>
  <c r="B250" i="2"/>
  <c r="AB249" i="2"/>
  <c r="AA211" i="3" s="1"/>
  <c r="AA249" i="2"/>
  <c r="Z211" i="3" s="1"/>
  <c r="V249" i="2"/>
  <c r="U211" i="3" s="1"/>
  <c r="B249" i="2"/>
  <c r="AB248" i="2"/>
  <c r="AA210" i="3" s="1"/>
  <c r="AA248" i="2"/>
  <c r="Z210" i="3" s="1"/>
  <c r="V248" i="2"/>
  <c r="U210" i="3" s="1"/>
  <c r="B248" i="2"/>
  <c r="AB247" i="2"/>
  <c r="AA209" i="3" s="1"/>
  <c r="AA247" i="2"/>
  <c r="Z209" i="3" s="1"/>
  <c r="V247" i="2"/>
  <c r="B247" i="2"/>
  <c r="AB246" i="2"/>
  <c r="AA208" i="3" s="1"/>
  <c r="AA246" i="2"/>
  <c r="Z208" i="3" s="1"/>
  <c r="V246" i="2"/>
  <c r="U208" i="3" s="1"/>
  <c r="B246" i="2"/>
  <c r="AB245" i="2"/>
  <c r="AA207" i="3" s="1"/>
  <c r="AA245" i="2"/>
  <c r="Z207" i="3" s="1"/>
  <c r="V245" i="2"/>
  <c r="U207" i="3" s="1"/>
  <c r="B245" i="2"/>
  <c r="AB244" i="2"/>
  <c r="AA206" i="3" s="1"/>
  <c r="AA244" i="2"/>
  <c r="Z206" i="3" s="1"/>
  <c r="V244" i="2"/>
  <c r="U206" i="3" s="1"/>
  <c r="B244" i="2"/>
  <c r="AB243" i="2"/>
  <c r="AA205" i="3" s="1"/>
  <c r="AA243" i="2"/>
  <c r="Z205" i="3" s="1"/>
  <c r="V243" i="2"/>
  <c r="U205" i="3" s="1"/>
  <c r="B243" i="2"/>
  <c r="AB242" i="2"/>
  <c r="AA204" i="3" s="1"/>
  <c r="AA242" i="2"/>
  <c r="Z204" i="3" s="1"/>
  <c r="V242" i="2"/>
  <c r="U204" i="3" s="1"/>
  <c r="B242" i="2"/>
  <c r="AB241" i="2"/>
  <c r="AA203" i="3" s="1"/>
  <c r="AA241" i="2"/>
  <c r="Z203" i="3" s="1"/>
  <c r="V241" i="2"/>
  <c r="U203" i="3" s="1"/>
  <c r="B241" i="2"/>
  <c r="AB240" i="2"/>
  <c r="AA202" i="3" s="1"/>
  <c r="AA240" i="2"/>
  <c r="Z202" i="3" s="1"/>
  <c r="V240" i="2"/>
  <c r="U202" i="3" s="1"/>
  <c r="B240" i="2"/>
  <c r="AB239" i="2"/>
  <c r="AA201" i="3" s="1"/>
  <c r="AA239" i="2"/>
  <c r="Z201" i="3" s="1"/>
  <c r="V239" i="2"/>
  <c r="U201" i="3" s="1"/>
  <c r="B239" i="2"/>
  <c r="AB238" i="2"/>
  <c r="AA200" i="3" s="1"/>
  <c r="AA238" i="2"/>
  <c r="Z200" i="3" s="1"/>
  <c r="V238" i="2"/>
  <c r="U200" i="3" s="1"/>
  <c r="B238" i="2"/>
  <c r="AB237" i="2"/>
  <c r="AA199" i="3" s="1"/>
  <c r="AA237" i="2"/>
  <c r="Z199" i="3" s="1"/>
  <c r="V237" i="2"/>
  <c r="U199" i="3" s="1"/>
  <c r="B237" i="2"/>
  <c r="AB236" i="2"/>
  <c r="AA198" i="3" s="1"/>
  <c r="AA236" i="2"/>
  <c r="Z198" i="3" s="1"/>
  <c r="V236" i="2"/>
  <c r="U198" i="3" s="1"/>
  <c r="B236" i="2"/>
  <c r="AB235" i="2"/>
  <c r="AA197" i="3" s="1"/>
  <c r="AA235" i="2"/>
  <c r="Z197" i="3" s="1"/>
  <c r="V235" i="2"/>
  <c r="U197" i="3" s="1"/>
  <c r="B235" i="2"/>
  <c r="AB234" i="2"/>
  <c r="AA196" i="3" s="1"/>
  <c r="AA234" i="2"/>
  <c r="Z196" i="3" s="1"/>
  <c r="V234" i="2"/>
  <c r="U196" i="3" s="1"/>
  <c r="B234" i="2"/>
  <c r="AB233" i="2"/>
  <c r="AA195" i="3" s="1"/>
  <c r="AA233" i="2"/>
  <c r="Z195" i="3" s="1"/>
  <c r="V233" i="2"/>
  <c r="B233" i="2"/>
  <c r="AB232" i="2"/>
  <c r="AA194" i="3" s="1"/>
  <c r="AA232" i="2"/>
  <c r="Z194" i="3" s="1"/>
  <c r="V232" i="2"/>
  <c r="U194" i="3" s="1"/>
  <c r="B232" i="2"/>
  <c r="AB231" i="2"/>
  <c r="AA193" i="3" s="1"/>
  <c r="AA231" i="2"/>
  <c r="Z193" i="3" s="1"/>
  <c r="V231" i="2"/>
  <c r="U193" i="3" s="1"/>
  <c r="B231" i="2"/>
  <c r="U230" i="2"/>
  <c r="T230" i="2"/>
  <c r="S230" i="2"/>
  <c r="R192" i="3" s="1"/>
  <c r="R230" i="2"/>
  <c r="Q192" i="3" s="1"/>
  <c r="N230" i="2"/>
  <c r="M192" i="3" s="1"/>
  <c r="B230" i="2"/>
  <c r="B229" i="2"/>
  <c r="AB228" i="2"/>
  <c r="AA190" i="3" s="1"/>
  <c r="AA228" i="2"/>
  <c r="Z190" i="3" s="1"/>
  <c r="V228" i="2"/>
  <c r="U190" i="3" s="1"/>
  <c r="B228" i="2"/>
  <c r="AB227" i="2"/>
  <c r="AA189" i="3" s="1"/>
  <c r="AA227" i="2"/>
  <c r="Z189" i="3" s="1"/>
  <c r="V227" i="2"/>
  <c r="B227" i="2"/>
  <c r="AB226" i="2"/>
  <c r="AA188" i="3" s="1"/>
  <c r="AA226" i="2"/>
  <c r="Z188" i="3" s="1"/>
  <c r="V226" i="2"/>
  <c r="U188" i="3" s="1"/>
  <c r="B226" i="2"/>
  <c r="AB225" i="2"/>
  <c r="AA187" i="3" s="1"/>
  <c r="AA225" i="2"/>
  <c r="Z187" i="3" s="1"/>
  <c r="V225" i="2"/>
  <c r="U187" i="3" s="1"/>
  <c r="B225" i="2"/>
  <c r="U224" i="2"/>
  <c r="T186" i="3" s="1"/>
  <c r="T224" i="2"/>
  <c r="S224" i="2"/>
  <c r="R224" i="2"/>
  <c r="Q186" i="3" s="1"/>
  <c r="N224" i="2"/>
  <c r="M186" i="3" s="1"/>
  <c r="B224" i="2"/>
  <c r="B223" i="2"/>
  <c r="AB222" i="2"/>
  <c r="AA184" i="3" s="1"/>
  <c r="AA222" i="2"/>
  <c r="Z184" i="3" s="1"/>
  <c r="V222" i="2"/>
  <c r="U184" i="3" s="1"/>
  <c r="B222" i="2"/>
  <c r="AB221" i="2"/>
  <c r="AA183" i="3" s="1"/>
  <c r="AA221" i="2"/>
  <c r="Z183" i="3" s="1"/>
  <c r="V221" i="2"/>
  <c r="U183" i="3" s="1"/>
  <c r="B221" i="2"/>
  <c r="AB220" i="2"/>
  <c r="AA182" i="3" s="1"/>
  <c r="AA220" i="2"/>
  <c r="Z182" i="3" s="1"/>
  <c r="V220" i="2"/>
  <c r="U182" i="3" s="1"/>
  <c r="B220" i="2"/>
  <c r="AB219" i="2"/>
  <c r="AA181" i="3" s="1"/>
  <c r="AA219" i="2"/>
  <c r="Z181" i="3" s="1"/>
  <c r="V219" i="2"/>
  <c r="U181" i="3" s="1"/>
  <c r="B219" i="2"/>
  <c r="AB218" i="2"/>
  <c r="AA180" i="3" s="1"/>
  <c r="AA218" i="2"/>
  <c r="Z180" i="3" s="1"/>
  <c r="V218" i="2"/>
  <c r="B218" i="2"/>
  <c r="U217" i="2"/>
  <c r="T217" i="2"/>
  <c r="S179" i="3" s="1"/>
  <c r="S217" i="2"/>
  <c r="R179" i="3" s="1"/>
  <c r="R217" i="2"/>
  <c r="N217" i="2"/>
  <c r="B217" i="2"/>
  <c r="T216" i="2"/>
  <c r="S178" i="3" s="1"/>
  <c r="B216" i="2"/>
  <c r="AB215" i="2"/>
  <c r="AA177" i="3" s="1"/>
  <c r="AA215" i="2"/>
  <c r="Z177" i="3" s="1"/>
  <c r="V215" i="2"/>
  <c r="U177" i="3" s="1"/>
  <c r="B215" i="2"/>
  <c r="AB214" i="2"/>
  <c r="AA176" i="3" s="1"/>
  <c r="AA214" i="2"/>
  <c r="Z176" i="3" s="1"/>
  <c r="V214" i="2"/>
  <c r="U176" i="3" s="1"/>
  <c r="B214" i="2"/>
  <c r="AB213" i="2"/>
  <c r="AA175" i="3" s="1"/>
  <c r="AA213" i="2"/>
  <c r="Z175" i="3" s="1"/>
  <c r="V213" i="2"/>
  <c r="U175" i="3" s="1"/>
  <c r="B213" i="2"/>
  <c r="U212" i="2"/>
  <c r="T174" i="3" s="1"/>
  <c r="T212" i="2"/>
  <c r="S212" i="2"/>
  <c r="R174" i="3" s="1"/>
  <c r="R212" i="2"/>
  <c r="Q174" i="3" s="1"/>
  <c r="N212" i="2"/>
  <c r="M174" i="3" s="1"/>
  <c r="B212" i="2"/>
  <c r="AB211" i="2"/>
  <c r="AA173" i="3" s="1"/>
  <c r="AA211" i="2"/>
  <c r="Z173" i="3" s="1"/>
  <c r="V211" i="2"/>
  <c r="U173" i="3" s="1"/>
  <c r="B211" i="2"/>
  <c r="AB210" i="2"/>
  <c r="AA172" i="3" s="1"/>
  <c r="AA210" i="2"/>
  <c r="Z172" i="3" s="1"/>
  <c r="V210" i="2"/>
  <c r="U172" i="3" s="1"/>
  <c r="B210" i="2"/>
  <c r="AB209" i="2"/>
  <c r="AA171" i="3" s="1"/>
  <c r="AA209" i="2"/>
  <c r="Z171" i="3" s="1"/>
  <c r="V209" i="2"/>
  <c r="U171" i="3" s="1"/>
  <c r="B209" i="2"/>
  <c r="U208" i="2"/>
  <c r="T170" i="3" s="1"/>
  <c r="T208" i="2"/>
  <c r="S170" i="3" s="1"/>
  <c r="S208" i="2"/>
  <c r="R170" i="3" s="1"/>
  <c r="R208" i="2"/>
  <c r="Q170" i="3" s="1"/>
  <c r="N208" i="2"/>
  <c r="B208" i="2"/>
  <c r="B207" i="2"/>
  <c r="AB206" i="2"/>
  <c r="AA168" i="3" s="1"/>
  <c r="AA206" i="2"/>
  <c r="Z168" i="3" s="1"/>
  <c r="V206" i="2"/>
  <c r="U168" i="3" s="1"/>
  <c r="B206" i="2"/>
  <c r="AB205" i="2"/>
  <c r="AA167" i="3" s="1"/>
  <c r="AA205" i="2"/>
  <c r="Z167" i="3" s="1"/>
  <c r="V205" i="2"/>
  <c r="U167" i="3" s="1"/>
  <c r="B205" i="2"/>
  <c r="U204" i="2"/>
  <c r="T166" i="3" s="1"/>
  <c r="T204" i="2"/>
  <c r="S166" i="3" s="1"/>
  <c r="S204" i="2"/>
  <c r="R166" i="3" s="1"/>
  <c r="R204" i="2"/>
  <c r="Q166" i="3" s="1"/>
  <c r="N204" i="2"/>
  <c r="M166" i="3" s="1"/>
  <c r="B204" i="2"/>
  <c r="AB203" i="2"/>
  <c r="AA165" i="3" s="1"/>
  <c r="AA203" i="2"/>
  <c r="Z165" i="3" s="1"/>
  <c r="V203" i="2"/>
  <c r="U165" i="3" s="1"/>
  <c r="B203" i="2"/>
  <c r="AB202" i="2"/>
  <c r="AA164" i="3" s="1"/>
  <c r="AA202" i="2"/>
  <c r="Z164" i="3" s="1"/>
  <c r="V202" i="2"/>
  <c r="U164" i="3" s="1"/>
  <c r="B202" i="2"/>
  <c r="AB201" i="2"/>
  <c r="AA163" i="3" s="1"/>
  <c r="AA201" i="2"/>
  <c r="Z163" i="3" s="1"/>
  <c r="V201" i="2"/>
  <c r="U163" i="3" s="1"/>
  <c r="B201" i="2"/>
  <c r="AB200" i="2"/>
  <c r="AA162" i="3" s="1"/>
  <c r="AA200" i="2"/>
  <c r="Z162" i="3" s="1"/>
  <c r="V200" i="2"/>
  <c r="U162" i="3" s="1"/>
  <c r="B200" i="2"/>
  <c r="AB199" i="2"/>
  <c r="AA161" i="3" s="1"/>
  <c r="AA199" i="2"/>
  <c r="Z161" i="3" s="1"/>
  <c r="V199" i="2"/>
  <c r="U161" i="3" s="1"/>
  <c r="B199" i="2"/>
  <c r="AB198" i="2"/>
  <c r="AA160" i="3" s="1"/>
  <c r="AA198" i="2"/>
  <c r="Z160" i="3" s="1"/>
  <c r="V198" i="2"/>
  <c r="U160" i="3" s="1"/>
  <c r="B198" i="2"/>
  <c r="AB197" i="2"/>
  <c r="AA159" i="3" s="1"/>
  <c r="AA197" i="2"/>
  <c r="Z159" i="3" s="1"/>
  <c r="V197" i="2"/>
  <c r="U159" i="3" s="1"/>
  <c r="B197" i="2"/>
  <c r="AB196" i="2"/>
  <c r="AA158" i="3" s="1"/>
  <c r="AA196" i="2"/>
  <c r="Z158" i="3" s="1"/>
  <c r="V196" i="2"/>
  <c r="U158" i="3" s="1"/>
  <c r="B196" i="2"/>
  <c r="AB195" i="2"/>
  <c r="AA157" i="3" s="1"/>
  <c r="AA195" i="2"/>
  <c r="Z157" i="3" s="1"/>
  <c r="V195" i="2"/>
  <c r="U157" i="3" s="1"/>
  <c r="B195" i="2"/>
  <c r="AB194" i="2"/>
  <c r="AA156" i="3" s="1"/>
  <c r="AA194" i="2"/>
  <c r="Z156" i="3" s="1"/>
  <c r="V194" i="2"/>
  <c r="U156" i="3" s="1"/>
  <c r="B194" i="2"/>
  <c r="AB193" i="2"/>
  <c r="AA155" i="3" s="1"/>
  <c r="AA193" i="2"/>
  <c r="Z155" i="3" s="1"/>
  <c r="V193" i="2"/>
  <c r="U155" i="3" s="1"/>
  <c r="B193" i="2"/>
  <c r="AB192" i="2"/>
  <c r="AA154" i="3" s="1"/>
  <c r="AA192" i="2"/>
  <c r="Z154" i="3" s="1"/>
  <c r="V192" i="2"/>
  <c r="U154" i="3" s="1"/>
  <c r="B192" i="2"/>
  <c r="AB191" i="2"/>
  <c r="AA153" i="3" s="1"/>
  <c r="AA191" i="2"/>
  <c r="Z153" i="3" s="1"/>
  <c r="V191" i="2"/>
  <c r="U153" i="3" s="1"/>
  <c r="B191" i="2"/>
  <c r="AB190" i="2"/>
  <c r="AA152" i="3" s="1"/>
  <c r="AA190" i="2"/>
  <c r="Z152" i="3" s="1"/>
  <c r="V190" i="2"/>
  <c r="U152" i="3" s="1"/>
  <c r="B190" i="2"/>
  <c r="AB189" i="2"/>
  <c r="AA151" i="3" s="1"/>
  <c r="AA189" i="2"/>
  <c r="Z151" i="3" s="1"/>
  <c r="V189" i="2"/>
  <c r="U151" i="3" s="1"/>
  <c r="B189" i="2"/>
  <c r="AB188" i="2"/>
  <c r="AA150" i="3" s="1"/>
  <c r="AA188" i="2"/>
  <c r="Z150" i="3" s="1"/>
  <c r="V188" i="2"/>
  <c r="U150" i="3" s="1"/>
  <c r="B188" i="2"/>
  <c r="U187" i="2"/>
  <c r="T187" i="2"/>
  <c r="S187" i="2"/>
  <c r="R149" i="3" s="1"/>
  <c r="R187" i="2"/>
  <c r="N187" i="2"/>
  <c r="B187" i="2"/>
  <c r="B186" i="2"/>
  <c r="B185" i="2"/>
  <c r="AB184" i="2"/>
  <c r="AA146" i="3" s="1"/>
  <c r="AA184" i="2"/>
  <c r="Z146" i="3" s="1"/>
  <c r="V184" i="2"/>
  <c r="B184" i="2"/>
  <c r="U183" i="2"/>
  <c r="T145" i="3" s="1"/>
  <c r="T183" i="2"/>
  <c r="S183" i="2"/>
  <c r="R183" i="2"/>
  <c r="Q145" i="3" s="1"/>
  <c r="N183" i="2"/>
  <c r="B183" i="2"/>
  <c r="B182" i="2"/>
  <c r="AB181" i="2"/>
  <c r="AA143" i="3" s="1"/>
  <c r="AA181" i="2"/>
  <c r="Z143" i="3" s="1"/>
  <c r="V181" i="2"/>
  <c r="U143" i="3" s="1"/>
  <c r="B181" i="2"/>
  <c r="AB180" i="2"/>
  <c r="AA142" i="3" s="1"/>
  <c r="AA180" i="2"/>
  <c r="Z142" i="3" s="1"/>
  <c r="V180" i="2"/>
  <c r="B180" i="2"/>
  <c r="U179" i="2"/>
  <c r="T179" i="2"/>
  <c r="S179" i="2"/>
  <c r="R141" i="3" s="1"/>
  <c r="R179" i="2"/>
  <c r="Q141" i="3" s="1"/>
  <c r="N179" i="2"/>
  <c r="M141" i="3" s="1"/>
  <c r="B179" i="2"/>
  <c r="AB178" i="2"/>
  <c r="AA140" i="3" s="1"/>
  <c r="AA178" i="2"/>
  <c r="Z140" i="3" s="1"/>
  <c r="V178" i="2"/>
  <c r="U140" i="3" s="1"/>
  <c r="B178" i="2"/>
  <c r="U177" i="2"/>
  <c r="T139" i="3" s="1"/>
  <c r="T177" i="2"/>
  <c r="S139" i="3" s="1"/>
  <c r="S177" i="2"/>
  <c r="R177" i="2"/>
  <c r="N177" i="2"/>
  <c r="M139" i="3" s="1"/>
  <c r="B177" i="2"/>
  <c r="B176" i="2"/>
  <c r="B175" i="2"/>
  <c r="AB174" i="2"/>
  <c r="AA136" i="3" s="1"/>
  <c r="AA174" i="2"/>
  <c r="Z136" i="3" s="1"/>
  <c r="V174" i="2"/>
  <c r="U136" i="3" s="1"/>
  <c r="B174" i="2"/>
  <c r="AB173" i="2"/>
  <c r="AA135" i="3" s="1"/>
  <c r="AA173" i="2"/>
  <c r="Z135" i="3" s="1"/>
  <c r="V173" i="2"/>
  <c r="B173" i="2"/>
  <c r="U172" i="2"/>
  <c r="T172" i="2"/>
  <c r="S134" i="3" s="1"/>
  <c r="S172" i="2"/>
  <c r="S171" i="2" s="1"/>
  <c r="R172" i="2"/>
  <c r="N172" i="2"/>
  <c r="M134" i="3" s="1"/>
  <c r="B172" i="2"/>
  <c r="T171" i="2"/>
  <c r="S133" i="3" s="1"/>
  <c r="B171" i="2"/>
  <c r="AB170" i="2"/>
  <c r="AA132" i="3" s="1"/>
  <c r="AA170" i="2"/>
  <c r="Z132" i="3" s="1"/>
  <c r="V170" i="2"/>
  <c r="U132" i="3" s="1"/>
  <c r="B170" i="2"/>
  <c r="AB169" i="2"/>
  <c r="AA131" i="3" s="1"/>
  <c r="AA169" i="2"/>
  <c r="Z131" i="3" s="1"/>
  <c r="V169" i="2"/>
  <c r="U131" i="3" s="1"/>
  <c r="B169" i="2"/>
  <c r="U168" i="2"/>
  <c r="T168" i="2"/>
  <c r="S168" i="2"/>
  <c r="R168" i="2"/>
  <c r="Q130" i="3" s="1"/>
  <c r="N168" i="2"/>
  <c r="M130" i="3" s="1"/>
  <c r="B168" i="2"/>
  <c r="B167" i="2"/>
  <c r="AB166" i="2"/>
  <c r="AA128" i="3" s="1"/>
  <c r="AA166" i="2"/>
  <c r="Z128" i="3" s="1"/>
  <c r="V166" i="2"/>
  <c r="U128" i="3" s="1"/>
  <c r="B166" i="2"/>
  <c r="U165" i="2"/>
  <c r="T127" i="3" s="1"/>
  <c r="T165" i="2"/>
  <c r="S165" i="2"/>
  <c r="R165" i="2"/>
  <c r="Q127" i="3" s="1"/>
  <c r="N165" i="2"/>
  <c r="B165" i="2"/>
  <c r="B164" i="2"/>
  <c r="B163" i="2"/>
  <c r="B162" i="2"/>
  <c r="AB161" i="2"/>
  <c r="AA123" i="3" s="1"/>
  <c r="AA161" i="2"/>
  <c r="Z123" i="3" s="1"/>
  <c r="V161" i="2"/>
  <c r="U123" i="3" s="1"/>
  <c r="B161" i="2"/>
  <c r="AB160" i="2"/>
  <c r="AA122" i="3" s="1"/>
  <c r="AA160" i="2"/>
  <c r="Z122" i="3" s="1"/>
  <c r="V160" i="2"/>
  <c r="U122" i="3" s="1"/>
  <c r="B160" i="2"/>
  <c r="AB159" i="2"/>
  <c r="AA121" i="3" s="1"/>
  <c r="AA159" i="2"/>
  <c r="Z121" i="3" s="1"/>
  <c r="V159" i="2"/>
  <c r="U121" i="3" s="1"/>
  <c r="B159" i="2"/>
  <c r="U158" i="2"/>
  <c r="T158" i="2"/>
  <c r="S158" i="2"/>
  <c r="R120" i="3" s="1"/>
  <c r="R158" i="2"/>
  <c r="N158" i="2"/>
  <c r="M120" i="3" s="1"/>
  <c r="B158" i="2"/>
  <c r="B157" i="2"/>
  <c r="AB156" i="2"/>
  <c r="AA118" i="3" s="1"/>
  <c r="AA156" i="2"/>
  <c r="Z118" i="3" s="1"/>
  <c r="V156" i="2"/>
  <c r="U118" i="3" s="1"/>
  <c r="B156" i="2"/>
  <c r="AB155" i="2"/>
  <c r="AA117" i="3" s="1"/>
  <c r="AA155" i="2"/>
  <c r="Z117" i="3" s="1"/>
  <c r="V155" i="2"/>
  <c r="U117" i="3" s="1"/>
  <c r="B155" i="2"/>
  <c r="AB154" i="2"/>
  <c r="AA116" i="3" s="1"/>
  <c r="AA154" i="2"/>
  <c r="Z116" i="3" s="1"/>
  <c r="V154" i="2"/>
  <c r="U116" i="3" s="1"/>
  <c r="B154" i="2"/>
  <c r="AB153" i="2"/>
  <c r="AA115" i="3" s="1"/>
  <c r="AA153" i="2"/>
  <c r="Z115" i="3" s="1"/>
  <c r="V153" i="2"/>
  <c r="B153" i="2"/>
  <c r="AB152" i="2"/>
  <c r="AA114" i="3" s="1"/>
  <c r="AA152" i="2"/>
  <c r="Z114" i="3" s="1"/>
  <c r="V152" i="2"/>
  <c r="B152" i="2"/>
  <c r="AB151" i="2"/>
  <c r="AA113" i="3" s="1"/>
  <c r="AA151" i="2"/>
  <c r="Z113" i="3" s="1"/>
  <c r="V151" i="2"/>
  <c r="U113" i="3" s="1"/>
  <c r="B151" i="2"/>
  <c r="AB150" i="2"/>
  <c r="AA112" i="3" s="1"/>
  <c r="AA150" i="2"/>
  <c r="Z112" i="3" s="1"/>
  <c r="V150" i="2"/>
  <c r="B150" i="2"/>
  <c r="AB149" i="2"/>
  <c r="AA111" i="3" s="1"/>
  <c r="AA149" i="2"/>
  <c r="Z111" i="3" s="1"/>
  <c r="V149" i="2"/>
  <c r="U111" i="3" s="1"/>
  <c r="B149" i="2"/>
  <c r="AB148" i="2"/>
  <c r="AA110" i="3" s="1"/>
  <c r="AA148" i="2"/>
  <c r="Z110" i="3" s="1"/>
  <c r="V148" i="2"/>
  <c r="U110" i="3" s="1"/>
  <c r="B148" i="2"/>
  <c r="U147" i="2"/>
  <c r="T147" i="2"/>
  <c r="S109" i="3" s="1"/>
  <c r="S147" i="2"/>
  <c r="R147" i="2"/>
  <c r="Q109" i="3" s="1"/>
  <c r="N147" i="2"/>
  <c r="B147" i="2"/>
  <c r="B146" i="2"/>
  <c r="AB145" i="2"/>
  <c r="AA107" i="3" s="1"/>
  <c r="AA145" i="2"/>
  <c r="Z107" i="3" s="1"/>
  <c r="V145" i="2"/>
  <c r="B145" i="2"/>
  <c r="AB144" i="2"/>
  <c r="AA106" i="3" s="1"/>
  <c r="AA144" i="2"/>
  <c r="Z106" i="3" s="1"/>
  <c r="V144" i="2"/>
  <c r="B144" i="2"/>
  <c r="AB143" i="2"/>
  <c r="AA105" i="3" s="1"/>
  <c r="AA143" i="2"/>
  <c r="Z105" i="3" s="1"/>
  <c r="V143" i="2"/>
  <c r="U105" i="3" s="1"/>
  <c r="B143" i="2"/>
  <c r="AB142" i="2"/>
  <c r="AA104" i="3" s="1"/>
  <c r="AA142" i="2"/>
  <c r="Z104" i="3" s="1"/>
  <c r="V142" i="2"/>
  <c r="B142" i="2"/>
  <c r="U141" i="2"/>
  <c r="T103" i="3" s="1"/>
  <c r="T141" i="2"/>
  <c r="S141" i="2"/>
  <c r="R141" i="2"/>
  <c r="Q103" i="3" s="1"/>
  <c r="N141" i="2"/>
  <c r="M103" i="3" s="1"/>
  <c r="B141" i="2"/>
  <c r="B140" i="2"/>
  <c r="AB139" i="2"/>
  <c r="AA101" i="3" s="1"/>
  <c r="AA139" i="2"/>
  <c r="Z101" i="3" s="1"/>
  <c r="V139" i="2"/>
  <c r="B139" i="2"/>
  <c r="U138" i="2"/>
  <c r="T100" i="3" s="1"/>
  <c r="T138" i="2"/>
  <c r="S138" i="2"/>
  <c r="R138" i="2"/>
  <c r="Q100" i="3" s="1"/>
  <c r="N138" i="2"/>
  <c r="M100" i="3" s="1"/>
  <c r="B138" i="2"/>
  <c r="B137" i="2"/>
  <c r="B136" i="2"/>
  <c r="AB135" i="2"/>
  <c r="AA97" i="3" s="1"/>
  <c r="AA135" i="2"/>
  <c r="Z97" i="3" s="1"/>
  <c r="V135" i="2"/>
  <c r="U97" i="3" s="1"/>
  <c r="B135" i="2"/>
  <c r="AB134" i="2"/>
  <c r="AA96" i="3" s="1"/>
  <c r="AA134" i="2"/>
  <c r="Z96" i="3" s="1"/>
  <c r="V134" i="2"/>
  <c r="U96" i="3" s="1"/>
  <c r="B134" i="2"/>
  <c r="AB133" i="2"/>
  <c r="AA95" i="3" s="1"/>
  <c r="AA133" i="2"/>
  <c r="Z95" i="3" s="1"/>
  <c r="V133" i="2"/>
  <c r="U95" i="3" s="1"/>
  <c r="B133" i="2"/>
  <c r="AB132" i="2"/>
  <c r="AA94" i="3" s="1"/>
  <c r="AA132" i="2"/>
  <c r="Z94" i="3" s="1"/>
  <c r="V132" i="2"/>
  <c r="U94" i="3" s="1"/>
  <c r="B132" i="2"/>
  <c r="AB131" i="2"/>
  <c r="AA93" i="3" s="1"/>
  <c r="AA131" i="2"/>
  <c r="Z93" i="3" s="1"/>
  <c r="V131" i="2"/>
  <c r="B131" i="2"/>
  <c r="AB130" i="2"/>
  <c r="AA92" i="3" s="1"/>
  <c r="AA130" i="2"/>
  <c r="Z92" i="3" s="1"/>
  <c r="V130" i="2"/>
  <c r="U92" i="3" s="1"/>
  <c r="B130" i="2"/>
  <c r="AB129" i="2"/>
  <c r="AA91" i="3" s="1"/>
  <c r="AA129" i="2"/>
  <c r="Z91" i="3" s="1"/>
  <c r="V129" i="2"/>
  <c r="U91" i="3" s="1"/>
  <c r="B129" i="2"/>
  <c r="AB128" i="2"/>
  <c r="AA90" i="3" s="1"/>
  <c r="AA128" i="2"/>
  <c r="Z90" i="3" s="1"/>
  <c r="V128" i="2"/>
  <c r="U90" i="3" s="1"/>
  <c r="B128" i="2"/>
  <c r="U127" i="2"/>
  <c r="T127" i="2"/>
  <c r="S89" i="3" s="1"/>
  <c r="S127" i="2"/>
  <c r="R127" i="2"/>
  <c r="Q89" i="3" s="1"/>
  <c r="N127" i="2"/>
  <c r="B127" i="2"/>
  <c r="B126" i="2"/>
  <c r="B125" i="2"/>
  <c r="AB124" i="2"/>
  <c r="AA86" i="3" s="1"/>
  <c r="AA124" i="2"/>
  <c r="Z86" i="3" s="1"/>
  <c r="V124" i="2"/>
  <c r="U86" i="3" s="1"/>
  <c r="B124" i="2"/>
  <c r="AB123" i="2"/>
  <c r="AA85" i="3" s="1"/>
  <c r="AA123" i="2"/>
  <c r="Z85" i="3" s="1"/>
  <c r="V123" i="2"/>
  <c r="U85" i="3" s="1"/>
  <c r="B123" i="2"/>
  <c r="AB122" i="2"/>
  <c r="AA84" i="3" s="1"/>
  <c r="AA122" i="2"/>
  <c r="Z84" i="3" s="1"/>
  <c r="V122" i="2"/>
  <c r="B122" i="2"/>
  <c r="AB121" i="2"/>
  <c r="AA83" i="3" s="1"/>
  <c r="AA121" i="2"/>
  <c r="Z83" i="3" s="1"/>
  <c r="V121" i="2"/>
  <c r="U83" i="3" s="1"/>
  <c r="B121" i="2"/>
  <c r="AB120" i="2"/>
  <c r="AA82" i="3" s="1"/>
  <c r="AA120" i="2"/>
  <c r="Z82" i="3" s="1"/>
  <c r="V120" i="2"/>
  <c r="U82" i="3" s="1"/>
  <c r="B120" i="2"/>
  <c r="U119" i="2"/>
  <c r="T81" i="3" s="1"/>
  <c r="T119" i="2"/>
  <c r="S119" i="2"/>
  <c r="R119" i="2"/>
  <c r="Q81" i="3" s="1"/>
  <c r="N119" i="2"/>
  <c r="B119" i="2"/>
  <c r="B118" i="2"/>
  <c r="AB117" i="2"/>
  <c r="AA79" i="3" s="1"/>
  <c r="AA117" i="2"/>
  <c r="Z79" i="3" s="1"/>
  <c r="V117" i="2"/>
  <c r="U79" i="3" s="1"/>
  <c r="B117" i="2"/>
  <c r="AB116" i="2"/>
  <c r="AA78" i="3" s="1"/>
  <c r="AA116" i="2"/>
  <c r="Z78" i="3" s="1"/>
  <c r="V116" i="2"/>
  <c r="U78" i="3" s="1"/>
  <c r="B116" i="2"/>
  <c r="AB115" i="2"/>
  <c r="AA77" i="3" s="1"/>
  <c r="AA115" i="2"/>
  <c r="Z77" i="3" s="1"/>
  <c r="V115" i="2"/>
  <c r="U77" i="3" s="1"/>
  <c r="B115" i="2"/>
  <c r="AB114" i="2"/>
  <c r="AA76" i="3" s="1"/>
  <c r="AA114" i="2"/>
  <c r="Z76" i="3" s="1"/>
  <c r="V114" i="2"/>
  <c r="U76" i="3" s="1"/>
  <c r="B114" i="2"/>
  <c r="U113" i="2"/>
  <c r="T113" i="2"/>
  <c r="S75" i="3" s="1"/>
  <c r="S113" i="2"/>
  <c r="R75" i="3" s="1"/>
  <c r="R113" i="2"/>
  <c r="N113" i="2"/>
  <c r="M75" i="3" s="1"/>
  <c r="B113" i="2"/>
  <c r="B112" i="2"/>
  <c r="B111" i="2"/>
  <c r="B110" i="2"/>
  <c r="B109" i="2"/>
  <c r="B108" i="2"/>
  <c r="AB107" i="2"/>
  <c r="AA69" i="3" s="1"/>
  <c r="AA107" i="2"/>
  <c r="Z69" i="3" s="1"/>
  <c r="U69" i="3"/>
  <c r="B107" i="2"/>
  <c r="AB106" i="2"/>
  <c r="AA68" i="3" s="1"/>
  <c r="AA106" i="2"/>
  <c r="Z68" i="3" s="1"/>
  <c r="V106" i="2"/>
  <c r="B106" i="2"/>
  <c r="AB105" i="2"/>
  <c r="AA67" i="3" s="1"/>
  <c r="AA105" i="2"/>
  <c r="Z67" i="3" s="1"/>
  <c r="V105" i="2"/>
  <c r="U67" i="3" s="1"/>
  <c r="B105" i="2"/>
  <c r="AB104" i="2"/>
  <c r="AA66" i="3" s="1"/>
  <c r="AA104" i="2"/>
  <c r="Z66" i="3" s="1"/>
  <c r="V104" i="2"/>
  <c r="U66" i="3" s="1"/>
  <c r="B104" i="2"/>
  <c r="AB103" i="2"/>
  <c r="AA65" i="3" s="1"/>
  <c r="AA103" i="2"/>
  <c r="Z65" i="3" s="1"/>
  <c r="V103" i="2"/>
  <c r="U65" i="3" s="1"/>
  <c r="B103" i="2"/>
  <c r="AB102" i="2"/>
  <c r="AA64" i="3" s="1"/>
  <c r="AA102" i="2"/>
  <c r="Z64" i="3" s="1"/>
  <c r="V102" i="2"/>
  <c r="B102" i="2"/>
  <c r="AB101" i="2"/>
  <c r="AA63" i="3" s="1"/>
  <c r="AA101" i="2"/>
  <c r="Z63" i="3" s="1"/>
  <c r="V101" i="2"/>
  <c r="U63" i="3" s="1"/>
  <c r="B101" i="2"/>
  <c r="AB100" i="2"/>
  <c r="AA62" i="3" s="1"/>
  <c r="AA100" i="2"/>
  <c r="Z62" i="3" s="1"/>
  <c r="V100" i="2"/>
  <c r="B100" i="2"/>
  <c r="AB99" i="2"/>
  <c r="AA61" i="3" s="1"/>
  <c r="AA99" i="2"/>
  <c r="Z61" i="3" s="1"/>
  <c r="V99" i="2"/>
  <c r="U61" i="3" s="1"/>
  <c r="B99" i="2"/>
  <c r="AB98" i="2"/>
  <c r="AA60" i="3" s="1"/>
  <c r="AA98" i="2"/>
  <c r="Z60" i="3" s="1"/>
  <c r="V98" i="2"/>
  <c r="U60" i="3" s="1"/>
  <c r="B98" i="2"/>
  <c r="AB97" i="2"/>
  <c r="AA59" i="3" s="1"/>
  <c r="AA97" i="2"/>
  <c r="Z59" i="3" s="1"/>
  <c r="V97" i="2"/>
  <c r="U59" i="3" s="1"/>
  <c r="B97" i="2"/>
  <c r="AB96" i="2"/>
  <c r="AA58" i="3" s="1"/>
  <c r="AA96" i="2"/>
  <c r="Z58" i="3" s="1"/>
  <c r="V96" i="2"/>
  <c r="U58" i="3" s="1"/>
  <c r="B96" i="2"/>
  <c r="AB95" i="2"/>
  <c r="AA57" i="3" s="1"/>
  <c r="AA95" i="2"/>
  <c r="Z57" i="3" s="1"/>
  <c r="V95" i="2"/>
  <c r="U57" i="3" s="1"/>
  <c r="B95" i="2"/>
  <c r="AB94" i="2"/>
  <c r="AA56" i="3" s="1"/>
  <c r="AA94" i="2"/>
  <c r="Z56" i="3" s="1"/>
  <c r="V94" i="2"/>
  <c r="U56" i="3" s="1"/>
  <c r="B94" i="2"/>
  <c r="AB93" i="2"/>
  <c r="AA55" i="3" s="1"/>
  <c r="AA93" i="2"/>
  <c r="Z55" i="3" s="1"/>
  <c r="V93" i="2"/>
  <c r="U55" i="3" s="1"/>
  <c r="B93" i="2"/>
  <c r="AB92" i="2"/>
  <c r="AA54" i="3" s="1"/>
  <c r="AA92" i="2"/>
  <c r="Z54" i="3" s="1"/>
  <c r="V92" i="2"/>
  <c r="B92" i="2"/>
  <c r="AB91" i="2"/>
  <c r="AA53" i="3" s="1"/>
  <c r="AA91" i="2"/>
  <c r="Z53" i="3" s="1"/>
  <c r="V91" i="2"/>
  <c r="U53" i="3" s="1"/>
  <c r="B91" i="2"/>
  <c r="AB90" i="2"/>
  <c r="AA52" i="3" s="1"/>
  <c r="AA90" i="2"/>
  <c r="Z52" i="3" s="1"/>
  <c r="V90" i="2"/>
  <c r="U52" i="3" s="1"/>
  <c r="B90" i="2"/>
  <c r="AB89" i="2"/>
  <c r="AA51" i="3" s="1"/>
  <c r="AA89" i="2"/>
  <c r="Z51" i="3" s="1"/>
  <c r="V89" i="2"/>
  <c r="U51" i="3" s="1"/>
  <c r="B89" i="2"/>
  <c r="AB88" i="2"/>
  <c r="AA50" i="3" s="1"/>
  <c r="AA88" i="2"/>
  <c r="Z50" i="3" s="1"/>
  <c r="V88" i="2"/>
  <c r="U50" i="3" s="1"/>
  <c r="B88" i="2"/>
  <c r="AB87" i="2"/>
  <c r="AA49" i="3" s="1"/>
  <c r="AA87" i="2"/>
  <c r="Z49" i="3" s="1"/>
  <c r="V87" i="2"/>
  <c r="U49" i="3" s="1"/>
  <c r="B87" i="2"/>
  <c r="AB86" i="2"/>
  <c r="AA48" i="3" s="1"/>
  <c r="AA86" i="2"/>
  <c r="Z48" i="3" s="1"/>
  <c r="V86" i="2"/>
  <c r="U48" i="3" s="1"/>
  <c r="B86" i="2"/>
  <c r="AB85" i="2"/>
  <c r="AA47" i="3" s="1"/>
  <c r="AA85" i="2"/>
  <c r="Z47" i="3" s="1"/>
  <c r="V85" i="2"/>
  <c r="U47" i="3" s="1"/>
  <c r="B85" i="2"/>
  <c r="U84" i="2"/>
  <c r="T84" i="2"/>
  <c r="S46" i="3" s="1"/>
  <c r="S84" i="2"/>
  <c r="R84" i="2"/>
  <c r="Q46" i="3" s="1"/>
  <c r="N84" i="2"/>
  <c r="B84" i="2"/>
  <c r="B83" i="2"/>
  <c r="B82" i="2"/>
  <c r="B81" i="2"/>
  <c r="AB80" i="2"/>
  <c r="AA42" i="3" s="1"/>
  <c r="AA80" i="2"/>
  <c r="Z42" i="3" s="1"/>
  <c r="V80" i="2"/>
  <c r="U42" i="3" s="1"/>
  <c r="B80" i="2"/>
  <c r="AB79" i="2"/>
  <c r="AA41" i="3" s="1"/>
  <c r="AA79" i="2"/>
  <c r="Z41" i="3" s="1"/>
  <c r="V79" i="2"/>
  <c r="B79" i="2"/>
  <c r="AB78" i="2"/>
  <c r="AA40" i="3" s="1"/>
  <c r="AA78" i="2"/>
  <c r="Z40" i="3" s="1"/>
  <c r="V78" i="2"/>
  <c r="B78" i="2"/>
  <c r="U77" i="2"/>
  <c r="T39" i="3" s="1"/>
  <c r="T77" i="2"/>
  <c r="S77" i="2"/>
  <c r="R77" i="2"/>
  <c r="N77" i="2"/>
  <c r="M39" i="3" s="1"/>
  <c r="B77" i="2"/>
  <c r="B76" i="2"/>
  <c r="B75" i="2"/>
  <c r="B74" i="2"/>
  <c r="B73" i="2"/>
  <c r="AB72" i="2"/>
  <c r="AA34" i="3" s="1"/>
  <c r="AA72" i="2"/>
  <c r="Z34" i="3" s="1"/>
  <c r="V72" i="2"/>
  <c r="U34" i="3" s="1"/>
  <c r="B72" i="2"/>
  <c r="AB71" i="2"/>
  <c r="AA33" i="3" s="1"/>
  <c r="AA71" i="2"/>
  <c r="Z33" i="3" s="1"/>
  <c r="V71" i="2"/>
  <c r="B71" i="2"/>
  <c r="AB70" i="2"/>
  <c r="AA32" i="3" s="1"/>
  <c r="AA70" i="2"/>
  <c r="Z32" i="3" s="1"/>
  <c r="V70" i="2"/>
  <c r="U32" i="3" s="1"/>
  <c r="B70" i="2"/>
  <c r="AB69" i="2"/>
  <c r="AA31" i="3" s="1"/>
  <c r="AA69" i="2"/>
  <c r="Z31" i="3" s="1"/>
  <c r="V69" i="2"/>
  <c r="U31" i="3" s="1"/>
  <c r="B69" i="2"/>
  <c r="U68" i="2"/>
  <c r="T68" i="2"/>
  <c r="S68" i="2"/>
  <c r="R68" i="2"/>
  <c r="Q30" i="3" s="1"/>
  <c r="N68" i="2"/>
  <c r="B68" i="2"/>
  <c r="B67" i="2"/>
  <c r="B66" i="2"/>
  <c r="AB65" i="2"/>
  <c r="AA27" i="3" s="1"/>
  <c r="AA65" i="2"/>
  <c r="Z27" i="3" s="1"/>
  <c r="V65" i="2"/>
  <c r="U27" i="3" s="1"/>
  <c r="B65" i="2"/>
  <c r="U64" i="2"/>
  <c r="T26" i="3" s="1"/>
  <c r="T64" i="2"/>
  <c r="S26" i="3" s="1"/>
  <c r="S64" i="2"/>
  <c r="R26" i="3" s="1"/>
  <c r="R64" i="2"/>
  <c r="Q26" i="3" s="1"/>
  <c r="N64" i="2"/>
  <c r="B64" i="2"/>
  <c r="AB63" i="2"/>
  <c r="AA25" i="3" s="1"/>
  <c r="AA63" i="2"/>
  <c r="Z25" i="3" s="1"/>
  <c r="V63" i="2"/>
  <c r="U25" i="3" s="1"/>
  <c r="B63" i="2"/>
  <c r="U62" i="2"/>
  <c r="T24" i="3" s="1"/>
  <c r="T62" i="2"/>
  <c r="S62" i="2"/>
  <c r="R62" i="2"/>
  <c r="Q24" i="3" s="1"/>
  <c r="N62" i="2"/>
  <c r="B62" i="2"/>
  <c r="B61" i="2"/>
  <c r="B60" i="2"/>
  <c r="B59" i="2"/>
  <c r="AB58" i="2"/>
  <c r="AA20" i="3" s="1"/>
  <c r="AA58" i="2"/>
  <c r="Z20" i="3" s="1"/>
  <c r="V58" i="2"/>
  <c r="B58" i="2"/>
  <c r="U57" i="2"/>
  <c r="T19" i="3" s="1"/>
  <c r="T57" i="2"/>
  <c r="S57" i="2"/>
  <c r="R57" i="2"/>
  <c r="Q19" i="3" s="1"/>
  <c r="N57" i="2"/>
  <c r="M19" i="3" s="1"/>
  <c r="B57" i="2"/>
  <c r="B56" i="2"/>
  <c r="B55" i="2"/>
  <c r="B54" i="2"/>
  <c r="B53" i="2"/>
  <c r="B52" i="2"/>
  <c r="Z51" i="2"/>
  <c r="Y13" i="3" s="1"/>
  <c r="Y51" i="2"/>
  <c r="X13" i="3" s="1"/>
  <c r="X51" i="2"/>
  <c r="W13" i="3" s="1"/>
  <c r="W51" i="2"/>
  <c r="V13" i="3" s="1"/>
  <c r="M40" i="2"/>
  <c r="G40" i="2"/>
  <c r="F40" i="2"/>
  <c r="E40" i="2"/>
  <c r="D40" i="2"/>
  <c r="C40" i="2"/>
  <c r="M39" i="2"/>
  <c r="G39" i="2"/>
  <c r="F39" i="2"/>
  <c r="E39" i="2"/>
  <c r="D39" i="2"/>
  <c r="C39" i="2"/>
  <c r="M38" i="2"/>
  <c r="G38" i="2"/>
  <c r="F38" i="2"/>
  <c r="E38" i="2"/>
  <c r="D38" i="2"/>
  <c r="C38" i="2"/>
  <c r="M37" i="2"/>
  <c r="G37" i="2"/>
  <c r="F37" i="2"/>
  <c r="E37" i="2"/>
  <c r="D37" i="2"/>
  <c r="C37" i="2"/>
  <c r="M36" i="2"/>
  <c r="F36" i="2"/>
  <c r="E36" i="2"/>
  <c r="D36" i="2"/>
  <c r="C36" i="2"/>
  <c r="M35" i="2"/>
  <c r="G35" i="2"/>
  <c r="F35" i="2"/>
  <c r="E35" i="2"/>
  <c r="D35" i="2"/>
  <c r="C35" i="2"/>
  <c r="M34" i="2"/>
  <c r="G34" i="2"/>
  <c r="F34" i="2"/>
  <c r="E34" i="2"/>
  <c r="D34" i="2"/>
  <c r="C34" i="2"/>
  <c r="M33" i="2"/>
  <c r="F33" i="2"/>
  <c r="E33" i="2"/>
  <c r="D33" i="2"/>
  <c r="C33" i="2"/>
  <c r="M32" i="2"/>
  <c r="G32" i="2"/>
  <c r="F32" i="2"/>
  <c r="E32" i="2"/>
  <c r="D32" i="2"/>
  <c r="C32" i="2"/>
  <c r="M31" i="2"/>
  <c r="G31" i="2"/>
  <c r="F31" i="2"/>
  <c r="E31" i="2"/>
  <c r="D31" i="2"/>
  <c r="C31" i="2"/>
  <c r="M30" i="2"/>
  <c r="F30" i="2"/>
  <c r="E30" i="2"/>
  <c r="D30" i="2"/>
  <c r="C30" i="2"/>
  <c r="M29" i="2"/>
  <c r="G29" i="2"/>
  <c r="F29" i="2"/>
  <c r="E29" i="2"/>
  <c r="D29" i="2"/>
  <c r="C29" i="2"/>
  <c r="M28" i="2"/>
  <c r="F28" i="2"/>
  <c r="E28" i="2"/>
  <c r="D28" i="2"/>
  <c r="C28" i="2"/>
  <c r="M27" i="2"/>
  <c r="G27" i="2"/>
  <c r="F27" i="2"/>
  <c r="E27" i="2"/>
  <c r="D27" i="2"/>
  <c r="C27" i="2"/>
  <c r="M26" i="2"/>
  <c r="G26" i="2"/>
  <c r="F26" i="2"/>
  <c r="E26" i="2"/>
  <c r="D26" i="2"/>
  <c r="C26" i="2"/>
  <c r="M25" i="2"/>
  <c r="F25" i="2"/>
  <c r="E25" i="2"/>
  <c r="D25" i="2"/>
  <c r="C25" i="2"/>
  <c r="M24" i="2"/>
  <c r="G24" i="2"/>
  <c r="F24" i="2"/>
  <c r="E24" i="2"/>
  <c r="D24" i="2"/>
  <c r="C24" i="2"/>
  <c r="M23" i="2"/>
  <c r="G23" i="2"/>
  <c r="F23" i="2"/>
  <c r="E23" i="2"/>
  <c r="D23" i="2"/>
  <c r="C23" i="2"/>
  <c r="M22" i="2"/>
  <c r="G22" i="2"/>
  <c r="F22" i="2"/>
  <c r="E22" i="2"/>
  <c r="D22" i="2"/>
  <c r="C22" i="2"/>
  <c r="M21" i="2"/>
  <c r="G21" i="2"/>
  <c r="F21" i="2"/>
  <c r="E21" i="2"/>
  <c r="D21" i="2"/>
  <c r="C21" i="2"/>
  <c r="M20" i="2"/>
  <c r="G20" i="2"/>
  <c r="F20" i="2"/>
  <c r="E20" i="2"/>
  <c r="D20" i="2"/>
  <c r="C20" i="2"/>
  <c r="M19" i="2"/>
  <c r="G19" i="2"/>
  <c r="F19" i="2"/>
  <c r="E19" i="2"/>
  <c r="D19" i="2"/>
  <c r="C19" i="2"/>
  <c r="M18" i="2"/>
  <c r="G18" i="2"/>
  <c r="F18" i="2"/>
  <c r="E18" i="2"/>
  <c r="D18" i="2"/>
  <c r="C18" i="2"/>
  <c r="M17" i="2"/>
  <c r="G17" i="2"/>
  <c r="F17" i="2"/>
  <c r="E17" i="2"/>
  <c r="D17" i="2"/>
  <c r="C17" i="2"/>
  <c r="M16" i="2"/>
  <c r="G16" i="2"/>
  <c r="F16" i="2"/>
  <c r="E16" i="2"/>
  <c r="D16" i="2"/>
  <c r="C16" i="2"/>
  <c r="M15" i="2"/>
  <c r="G15" i="2"/>
  <c r="F15" i="2"/>
  <c r="E15" i="2"/>
  <c r="D15" i="2"/>
  <c r="C15" i="2"/>
  <c r="M14" i="2"/>
  <c r="G14" i="2"/>
  <c r="F14" i="2"/>
  <c r="E14" i="2"/>
  <c r="D14" i="2"/>
  <c r="C14" i="2"/>
  <c r="M13" i="2"/>
  <c r="F13" i="2"/>
  <c r="E13" i="2"/>
  <c r="D13" i="2"/>
  <c r="C13" i="2"/>
  <c r="M12" i="2"/>
  <c r="G12" i="2"/>
  <c r="F12" i="2"/>
  <c r="E12" i="2"/>
  <c r="D12" i="2"/>
  <c r="C12" i="2"/>
  <c r="M11" i="2"/>
  <c r="G11" i="2"/>
  <c r="F11" i="2"/>
  <c r="E11" i="2"/>
  <c r="D11" i="2"/>
  <c r="C11" i="2"/>
  <c r="M10" i="2"/>
  <c r="F10" i="2"/>
  <c r="E10" i="2"/>
  <c r="D10" i="2"/>
  <c r="C10" i="2"/>
  <c r="C4" i="2"/>
  <c r="C3" i="2"/>
  <c r="C2" i="2"/>
  <c r="C1" i="2"/>
  <c r="V656" i="2" l="1"/>
  <c r="V421" i="2"/>
  <c r="U383" i="3" s="1"/>
  <c r="V736" i="2"/>
  <c r="U698" i="3" s="1"/>
  <c r="V250" i="2"/>
  <c r="U212" i="3" s="1"/>
  <c r="V681" i="2"/>
  <c r="U643" i="3" s="1"/>
  <c r="V768" i="2"/>
  <c r="V64" i="2"/>
  <c r="U26" i="3" s="1"/>
  <c r="E296" i="2"/>
  <c r="E300" i="2" s="1"/>
  <c r="E301" i="2" s="1"/>
  <c r="B301" i="2" s="1"/>
  <c r="V270" i="2"/>
  <c r="V269" i="2" s="1"/>
  <c r="T767" i="2"/>
  <c r="S729" i="3" s="1"/>
  <c r="T1033" i="2"/>
  <c r="S995" i="3" s="1"/>
  <c r="V728" i="2"/>
  <c r="U690" i="3" s="1"/>
  <c r="T332" i="2"/>
  <c r="S294" i="3" s="1"/>
  <c r="T449" i="2"/>
  <c r="S411" i="3" s="1"/>
  <c r="V697" i="2"/>
  <c r="V696" i="2" s="1"/>
  <c r="U658" i="3" s="1"/>
  <c r="R764" i="2"/>
  <c r="Q726" i="3" s="1"/>
  <c r="V970" i="2"/>
  <c r="U932" i="3" s="1"/>
  <c r="T640" i="2"/>
  <c r="S602" i="3" s="1"/>
  <c r="V1027" i="2"/>
  <c r="U989" i="3" s="1"/>
  <c r="N1076" i="2"/>
  <c r="N1075" i="2" s="1"/>
  <c r="M1037" i="3" s="1"/>
  <c r="V1051" i="2"/>
  <c r="U1013" i="3" s="1"/>
  <c r="T1090" i="2"/>
  <c r="S1052" i="3" s="1"/>
  <c r="N1033" i="2"/>
  <c r="M995" i="3" s="1"/>
  <c r="R857" i="2"/>
  <c r="Q819" i="3" s="1"/>
  <c r="N894" i="2"/>
  <c r="N893" i="2" s="1"/>
  <c r="M855" i="3" s="1"/>
  <c r="S216" i="2"/>
  <c r="R178" i="3" s="1"/>
  <c r="R403" i="2"/>
  <c r="Q365" i="3" s="1"/>
  <c r="U770" i="2"/>
  <c r="T732" i="3" s="1"/>
  <c r="N979" i="2"/>
  <c r="M941" i="3" s="1"/>
  <c r="B322" i="2"/>
  <c r="S1037" i="2"/>
  <c r="T727" i="2"/>
  <c r="S689" i="3" s="1"/>
  <c r="R146" i="2"/>
  <c r="Q108" i="3" s="1"/>
  <c r="N700" i="2"/>
  <c r="M662" i="3" s="1"/>
  <c r="V1034" i="2"/>
  <c r="T764" i="2"/>
  <c r="S726" i="3" s="1"/>
  <c r="S1057" i="2"/>
  <c r="R1019" i="3" s="1"/>
  <c r="U56" i="2"/>
  <c r="U55" i="2" s="1"/>
  <c r="V946" i="2"/>
  <c r="U908" i="3" s="1"/>
  <c r="T146" i="2"/>
  <c r="S108" i="3" s="1"/>
  <c r="T328" i="2"/>
  <c r="S332" i="2"/>
  <c r="R294" i="3" s="1"/>
  <c r="T786" i="2"/>
  <c r="V980" i="2"/>
  <c r="V979" i="2" s="1"/>
  <c r="U941" i="3" s="1"/>
  <c r="T659" i="2"/>
  <c r="S621" i="3" s="1"/>
  <c r="S669" i="2"/>
  <c r="N923" i="2"/>
  <c r="M885" i="3" s="1"/>
  <c r="N969" i="2"/>
  <c r="M931" i="3" s="1"/>
  <c r="S420" i="2"/>
  <c r="R382" i="3" s="1"/>
  <c r="R61" i="2"/>
  <c r="Q23" i="3" s="1"/>
  <c r="V787" i="2"/>
  <c r="V786" i="2" s="1"/>
  <c r="U748" i="3" s="1"/>
  <c r="R825" i="2"/>
  <c r="Q787" i="3" s="1"/>
  <c r="T1024" i="2"/>
  <c r="S986" i="3" s="1"/>
  <c r="U1037" i="2"/>
  <c r="T999" i="3" s="1"/>
  <c r="V901" i="2"/>
  <c r="U863" i="3" s="1"/>
  <c r="V177" i="2"/>
  <c r="U139" i="3" s="1"/>
  <c r="R126" i="2"/>
  <c r="R137" i="2"/>
  <c r="Q99" i="3" s="1"/>
  <c r="U365" i="2"/>
  <c r="T327" i="3" s="1"/>
  <c r="N407" i="2"/>
  <c r="T425" i="2"/>
  <c r="U137" i="2"/>
  <c r="T99" i="3" s="1"/>
  <c r="R182" i="2"/>
  <c r="Q144" i="3" s="1"/>
  <c r="N254" i="2"/>
  <c r="M216" i="3" s="1"/>
  <c r="S365" i="2"/>
  <c r="R327" i="3" s="1"/>
  <c r="S430" i="2"/>
  <c r="R637" i="2"/>
  <c r="Q599" i="3" s="1"/>
  <c r="R709" i="2"/>
  <c r="Q671" i="3" s="1"/>
  <c r="U786" i="2"/>
  <c r="T748" i="3" s="1"/>
  <c r="V904" i="2"/>
  <c r="S1045" i="2"/>
  <c r="R1007" i="3" s="1"/>
  <c r="R67" i="2"/>
  <c r="R66" i="2" s="1"/>
  <c r="U182" i="2"/>
  <c r="T144" i="3" s="1"/>
  <c r="U207" i="2"/>
  <c r="T169" i="3" s="1"/>
  <c r="U254" i="2"/>
  <c r="T216" i="3" s="1"/>
  <c r="N300" i="2"/>
  <c r="M262" i="3" s="1"/>
  <c r="B414" i="2"/>
  <c r="U709" i="2"/>
  <c r="T671" i="3" s="1"/>
  <c r="N903" i="2"/>
  <c r="M865" i="3" s="1"/>
  <c r="S969" i="2"/>
  <c r="R931" i="3" s="1"/>
  <c r="U1033" i="2"/>
  <c r="T995" i="3" s="1"/>
  <c r="V605" i="2"/>
  <c r="V604" i="2" s="1"/>
  <c r="T770" i="2"/>
  <c r="S732" i="3" s="1"/>
  <c r="U979" i="2"/>
  <c r="T941" i="3" s="1"/>
  <c r="S1083" i="2"/>
  <c r="R1045" i="3" s="1"/>
  <c r="R167" i="2"/>
  <c r="Q129" i="3" s="1"/>
  <c r="S319" i="2"/>
  <c r="R281" i="3" s="1"/>
  <c r="U820" i="2"/>
  <c r="T782" i="3" s="1"/>
  <c r="U923" i="2"/>
  <c r="T885" i="3" s="1"/>
  <c r="N440" i="2"/>
  <c r="M402" i="3" s="1"/>
  <c r="T738" i="2"/>
  <c r="S700" i="3" s="1"/>
  <c r="U738" i="2"/>
  <c r="T700" i="3" s="1"/>
  <c r="N789" i="2"/>
  <c r="M751" i="3" s="1"/>
  <c r="V1084" i="2"/>
  <c r="U1046" i="3" s="1"/>
  <c r="R83" i="2"/>
  <c r="R82" i="2" s="1"/>
  <c r="S402" i="2"/>
  <c r="R365" i="3"/>
  <c r="U157" i="2"/>
  <c r="T120" i="3"/>
  <c r="N336" i="2"/>
  <c r="M298" i="3" s="1"/>
  <c r="M299" i="3"/>
  <c r="U304" i="3"/>
  <c r="U478" i="3"/>
  <c r="V598" i="2"/>
  <c r="U561" i="3"/>
  <c r="S646" i="3"/>
  <c r="R883" i="3"/>
  <c r="R1033" i="2"/>
  <c r="Q995" i="3" s="1"/>
  <c r="Q996" i="3"/>
  <c r="Q1034" i="3"/>
  <c r="S425" i="2"/>
  <c r="R388" i="3"/>
  <c r="U399" i="3"/>
  <c r="U659" i="2"/>
  <c r="T621" i="3" s="1"/>
  <c r="T622" i="3"/>
  <c r="U684" i="3"/>
  <c r="Q968" i="3"/>
  <c r="T1032" i="3"/>
  <c r="R140" i="2"/>
  <c r="Q102" i="3" s="1"/>
  <c r="N319" i="2"/>
  <c r="M282" i="3"/>
  <c r="V329" i="2"/>
  <c r="R336" i="2"/>
  <c r="Q298" i="3" s="1"/>
  <c r="Q299" i="3"/>
  <c r="V404" i="2"/>
  <c r="U367" i="3"/>
  <c r="S407" i="2"/>
  <c r="T407" i="2"/>
  <c r="S370" i="3"/>
  <c r="R380" i="3"/>
  <c r="U430" i="2"/>
  <c r="T392" i="3" s="1"/>
  <c r="T393" i="3"/>
  <c r="U409" i="3"/>
  <c r="U502" i="3"/>
  <c r="U525" i="3"/>
  <c r="T669" i="2"/>
  <c r="S632" i="3"/>
  <c r="N683" i="2"/>
  <c r="M645" i="3" s="1"/>
  <c r="M646" i="3"/>
  <c r="V684" i="2"/>
  <c r="U647" i="3"/>
  <c r="S706" i="2"/>
  <c r="R668" i="3" s="1"/>
  <c r="T706" i="2"/>
  <c r="S668" i="3" s="1"/>
  <c r="S669" i="3"/>
  <c r="R713" i="2"/>
  <c r="Q675" i="3" s="1"/>
  <c r="Q676" i="3"/>
  <c r="Q686" i="3"/>
  <c r="Q698" i="3"/>
  <c r="R746" i="2"/>
  <c r="Q708" i="3" s="1"/>
  <c r="Q709" i="3"/>
  <c r="S773" i="2"/>
  <c r="R735" i="3" s="1"/>
  <c r="R736" i="3"/>
  <c r="N795" i="2"/>
  <c r="M757" i="3" s="1"/>
  <c r="N820" i="2"/>
  <c r="M782" i="3" s="1"/>
  <c r="M783" i="3"/>
  <c r="N825" i="2"/>
  <c r="M787" i="3" s="1"/>
  <c r="M788" i="3"/>
  <c r="Q817" i="3"/>
  <c r="N857" i="2"/>
  <c r="M819" i="3" s="1"/>
  <c r="M820" i="3"/>
  <c r="U857" i="2"/>
  <c r="T819" i="3" s="1"/>
  <c r="T820" i="3"/>
  <c r="R850" i="3"/>
  <c r="V895" i="2"/>
  <c r="U907" i="2"/>
  <c r="T869" i="3" s="1"/>
  <c r="T878" i="3"/>
  <c r="T979" i="2"/>
  <c r="S941" i="3" s="1"/>
  <c r="S942" i="3"/>
  <c r="U957" i="3"/>
  <c r="U1011" i="2"/>
  <c r="T973" i="3" s="1"/>
  <c r="T974" i="3"/>
  <c r="R1024" i="2"/>
  <c r="N1029" i="2"/>
  <c r="M991" i="3" s="1"/>
  <c r="M992" i="3"/>
  <c r="T992" i="3"/>
  <c r="S1033" i="2"/>
  <c r="R996" i="3"/>
  <c r="U1004" i="3"/>
  <c r="V1046" i="2"/>
  <c r="U1009" i="3"/>
  <c r="R1076" i="2"/>
  <c r="U1050" i="3"/>
  <c r="R1095" i="2"/>
  <c r="Q1057" i="3" s="1"/>
  <c r="Q1058" i="3"/>
  <c r="U1095" i="2"/>
  <c r="T1057" i="3" s="1"/>
  <c r="T1058" i="3"/>
  <c r="U1059" i="3"/>
  <c r="R216" i="2"/>
  <c r="Q178" i="3" s="1"/>
  <c r="Q179" i="3"/>
  <c r="R268" i="2"/>
  <c r="Q230" i="3" s="1"/>
  <c r="Q231" i="3"/>
  <c r="S246" i="3"/>
  <c r="N403" i="2"/>
  <c r="M366" i="3"/>
  <c r="U635" i="3"/>
  <c r="V771" i="2"/>
  <c r="U734" i="3"/>
  <c r="S786" i="2"/>
  <c r="R748" i="3" s="1"/>
  <c r="R749" i="3"/>
  <c r="T825" i="2"/>
  <c r="S787" i="3" s="1"/>
  <c r="S979" i="2"/>
  <c r="R941" i="3" s="1"/>
  <c r="R942" i="3"/>
  <c r="V1006" i="2"/>
  <c r="U968" i="3" s="1"/>
  <c r="U969" i="3"/>
  <c r="T1011" i="2"/>
  <c r="S973" i="3" s="1"/>
  <c r="S974" i="3"/>
  <c r="S67" i="2"/>
  <c r="R30" i="3"/>
  <c r="T83" i="2"/>
  <c r="T167" i="2"/>
  <c r="S129" i="3" s="1"/>
  <c r="S130" i="3"/>
  <c r="V333" i="2"/>
  <c r="U296" i="3"/>
  <c r="T365" i="2"/>
  <c r="S327" i="3" s="1"/>
  <c r="S328" i="3"/>
  <c r="V397" i="2"/>
  <c r="U360" i="3"/>
  <c r="S440" i="2"/>
  <c r="R403" i="3"/>
  <c r="U486" i="3"/>
  <c r="U509" i="3"/>
  <c r="U573" i="3"/>
  <c r="T625" i="2"/>
  <c r="T620" i="2" s="1"/>
  <c r="S588" i="3"/>
  <c r="M613" i="3"/>
  <c r="V781" i="2"/>
  <c r="U744" i="3"/>
  <c r="Q835" i="3"/>
  <c r="T986" i="2"/>
  <c r="S948" i="3" s="1"/>
  <c r="T1080" i="2"/>
  <c r="S1042" i="3" s="1"/>
  <c r="S1043" i="3"/>
  <c r="U33" i="3"/>
  <c r="S297" i="2"/>
  <c r="R259" i="3" s="1"/>
  <c r="R260" i="3"/>
  <c r="T67" i="2"/>
  <c r="S30" i="3"/>
  <c r="V77" i="2"/>
  <c r="U40" i="3"/>
  <c r="S164" i="2"/>
  <c r="R127" i="3"/>
  <c r="U167" i="2"/>
  <c r="T129" i="3" s="1"/>
  <c r="T130" i="3"/>
  <c r="N171" i="2"/>
  <c r="M133" i="3" s="1"/>
  <c r="R171" i="2"/>
  <c r="Q133" i="3" s="1"/>
  <c r="Q134" i="3"/>
  <c r="V179" i="2"/>
  <c r="U141" i="3" s="1"/>
  <c r="U142" i="3"/>
  <c r="N223" i="2"/>
  <c r="M185" i="3" s="1"/>
  <c r="U195" i="3"/>
  <c r="V252" i="2"/>
  <c r="U214" i="3" s="1"/>
  <c r="U215" i="3"/>
  <c r="S254" i="2"/>
  <c r="R216" i="3" s="1"/>
  <c r="R217" i="3"/>
  <c r="V281" i="2"/>
  <c r="U243" i="3" s="1"/>
  <c r="U244" i="3"/>
  <c r="R297" i="2"/>
  <c r="Q259" i="3" s="1"/>
  <c r="S268" i="3"/>
  <c r="R351" i="2"/>
  <c r="Q313" i="3" s="1"/>
  <c r="Q314" i="3"/>
  <c r="R362" i="2"/>
  <c r="Q324" i="3" s="1"/>
  <c r="R325" i="3"/>
  <c r="R370" i="2"/>
  <c r="Q333" i="3"/>
  <c r="V420" i="2"/>
  <c r="U382" i="3" s="1"/>
  <c r="T440" i="2"/>
  <c r="S402" i="3" s="1"/>
  <c r="S403" i="3"/>
  <c r="N449" i="2"/>
  <c r="M411" i="3" s="1"/>
  <c r="M412" i="3"/>
  <c r="T412" i="3"/>
  <c r="U455" i="2"/>
  <c r="T417" i="3" s="1"/>
  <c r="T418" i="3"/>
  <c r="S604" i="2"/>
  <c r="V623" i="2"/>
  <c r="U585" i="3" s="1"/>
  <c r="U625" i="2"/>
  <c r="T587" i="3" s="1"/>
  <c r="T588" i="3"/>
  <c r="T637" i="2"/>
  <c r="S599" i="3" s="1"/>
  <c r="S600" i="3"/>
  <c r="U655" i="2"/>
  <c r="T618" i="3"/>
  <c r="R678" i="2"/>
  <c r="Q640" i="3" s="1"/>
  <c r="Q641" i="3"/>
  <c r="S693" i="2"/>
  <c r="T700" i="2"/>
  <c r="S662" i="3" s="1"/>
  <c r="S663" i="3"/>
  <c r="T703" i="2"/>
  <c r="S665" i="3" s="1"/>
  <c r="S666" i="3"/>
  <c r="T709" i="2"/>
  <c r="S671" i="3" s="1"/>
  <c r="S672" i="3"/>
  <c r="N738" i="2"/>
  <c r="M700" i="3" s="1"/>
  <c r="M701" i="3"/>
  <c r="V767" i="2"/>
  <c r="U729" i="3" s="1"/>
  <c r="U730" i="3"/>
  <c r="R773" i="2"/>
  <c r="Q735" i="3" s="1"/>
  <c r="Q740" i="3"/>
  <c r="S780" i="2"/>
  <c r="R742" i="3" s="1"/>
  <c r="R743" i="3"/>
  <c r="S795" i="2"/>
  <c r="R757" i="3" s="1"/>
  <c r="R758" i="3"/>
  <c r="U825" i="2"/>
  <c r="T787" i="3" s="1"/>
  <c r="T788" i="3"/>
  <c r="U797" i="3"/>
  <c r="N850" i="2"/>
  <c r="M812" i="3" s="1"/>
  <c r="R894" i="2"/>
  <c r="T903" i="2"/>
  <c r="S865" i="3" s="1"/>
  <c r="S866" i="3"/>
  <c r="V916" i="2"/>
  <c r="U878" i="3" s="1"/>
  <c r="U879" i="3"/>
  <c r="S923" i="2"/>
  <c r="R885" i="3" s="1"/>
  <c r="N942" i="2"/>
  <c r="M904" i="3" s="1"/>
  <c r="M905" i="3"/>
  <c r="U942" i="2"/>
  <c r="T904" i="3" s="1"/>
  <c r="T905" i="3"/>
  <c r="N945" i="2"/>
  <c r="M907" i="3" s="1"/>
  <c r="M910" i="3"/>
  <c r="V957" i="2"/>
  <c r="U919" i="3" s="1"/>
  <c r="R982" i="2"/>
  <c r="Q944" i="3" s="1"/>
  <c r="S982" i="2"/>
  <c r="R944" i="3" s="1"/>
  <c r="R945" i="3"/>
  <c r="U986" i="2"/>
  <c r="T948" i="3" s="1"/>
  <c r="T949" i="3"/>
  <c r="S977" i="3"/>
  <c r="N1045" i="2"/>
  <c r="M1007" i="3" s="1"/>
  <c r="R1045" i="2"/>
  <c r="Q1007" i="3" s="1"/>
  <c r="Q1008" i="3"/>
  <c r="N1050" i="2"/>
  <c r="M1013" i="3"/>
  <c r="U1050" i="2"/>
  <c r="T1013" i="3"/>
  <c r="Q1032" i="3"/>
  <c r="S1076" i="2"/>
  <c r="R1039" i="3"/>
  <c r="T176" i="2"/>
  <c r="S138" i="3" s="1"/>
  <c r="S141" i="3"/>
  <c r="R254" i="2"/>
  <c r="Q216" i="3" s="1"/>
  <c r="Q217" i="3"/>
  <c r="R273" i="2"/>
  <c r="Q235" i="3" s="1"/>
  <c r="Q236" i="3"/>
  <c r="S305" i="2"/>
  <c r="R267" i="3" s="1"/>
  <c r="U332" i="2"/>
  <c r="T294" i="3" s="1"/>
  <c r="T295" i="3"/>
  <c r="U336" i="2"/>
  <c r="T298" i="3" s="1"/>
  <c r="T299" i="3"/>
  <c r="T430" i="2"/>
  <c r="S392" i="3" s="1"/>
  <c r="S393" i="3"/>
  <c r="R604" i="2"/>
  <c r="Q567" i="3"/>
  <c r="V694" i="2"/>
  <c r="U657" i="3"/>
  <c r="R929" i="3"/>
  <c r="U982" i="3"/>
  <c r="V1033" i="2"/>
  <c r="U995" i="3" s="1"/>
  <c r="U996" i="3"/>
  <c r="R1057" i="2"/>
  <c r="Q1019" i="3" s="1"/>
  <c r="Q1020" i="3"/>
  <c r="N1086" i="2"/>
  <c r="M1048" i="3" s="1"/>
  <c r="M1049" i="3"/>
  <c r="U1086" i="2"/>
  <c r="T1048" i="3" s="1"/>
  <c r="T1049" i="3"/>
  <c r="N118" i="2"/>
  <c r="M80" i="3" s="1"/>
  <c r="M81" i="3"/>
  <c r="N126" i="2"/>
  <c r="M89" i="3"/>
  <c r="S146" i="2"/>
  <c r="R108" i="3" s="1"/>
  <c r="R109" i="3"/>
  <c r="U112" i="3"/>
  <c r="N182" i="2"/>
  <c r="M144" i="3" s="1"/>
  <c r="M145" i="3"/>
  <c r="N370" i="2"/>
  <c r="M333" i="3"/>
  <c r="U362" i="3"/>
  <c r="S433" i="2"/>
  <c r="R395" i="3" s="1"/>
  <c r="S637" i="2"/>
  <c r="R599" i="3" s="1"/>
  <c r="R600" i="3"/>
  <c r="N659" i="2"/>
  <c r="M622" i="3"/>
  <c r="U754" i="2"/>
  <c r="T717" i="3"/>
  <c r="S764" i="2"/>
  <c r="R726" i="3" s="1"/>
  <c r="R727" i="3"/>
  <c r="V1058" i="2"/>
  <c r="U1020" i="3" s="1"/>
  <c r="U1025" i="3"/>
  <c r="U93" i="3"/>
  <c r="T137" i="2"/>
  <c r="S99" i="3" s="1"/>
  <c r="S100" i="3"/>
  <c r="T186" i="2"/>
  <c r="S148" i="3" s="1"/>
  <c r="S149" i="3"/>
  <c r="U283" i="2"/>
  <c r="T245" i="3" s="1"/>
  <c r="T246" i="3"/>
  <c r="E287" i="2"/>
  <c r="B287" i="2" s="1"/>
  <c r="T300" i="2"/>
  <c r="S262" i="3" s="1"/>
  <c r="S263" i="3"/>
  <c r="N56" i="2"/>
  <c r="N61" i="2"/>
  <c r="M23" i="3" s="1"/>
  <c r="M24" i="3"/>
  <c r="T61" i="2"/>
  <c r="S23" i="3" s="1"/>
  <c r="S24" i="3"/>
  <c r="U83" i="2"/>
  <c r="T46" i="3"/>
  <c r="N112" i="2"/>
  <c r="R112" i="2"/>
  <c r="Q75" i="3"/>
  <c r="U140" i="2"/>
  <c r="T102" i="3" s="1"/>
  <c r="T140" i="2"/>
  <c r="S102" i="3" s="1"/>
  <c r="S103" i="3"/>
  <c r="U107" i="3"/>
  <c r="S157" i="2"/>
  <c r="R119" i="3" s="1"/>
  <c r="U164" i="2"/>
  <c r="T126" i="3" s="1"/>
  <c r="V183" i="2"/>
  <c r="U146" i="3"/>
  <c r="N186" i="2"/>
  <c r="M148" i="3" s="1"/>
  <c r="M149" i="3"/>
  <c r="T149" i="3"/>
  <c r="N207" i="2"/>
  <c r="M169" i="3" s="1"/>
  <c r="M170" i="3"/>
  <c r="T207" i="2"/>
  <c r="S169" i="3" s="1"/>
  <c r="S174" i="3"/>
  <c r="S223" i="2"/>
  <c r="R185" i="3" s="1"/>
  <c r="R186" i="3"/>
  <c r="R229" i="2"/>
  <c r="Q191" i="3" s="1"/>
  <c r="U269" i="2"/>
  <c r="T232" i="3"/>
  <c r="U297" i="2"/>
  <c r="T259" i="3" s="1"/>
  <c r="T297" i="2"/>
  <c r="S259" i="3" s="1"/>
  <c r="S260" i="3"/>
  <c r="N305" i="2"/>
  <c r="M267" i="3" s="1"/>
  <c r="M268" i="3"/>
  <c r="U274" i="3"/>
  <c r="R319" i="2"/>
  <c r="Q281" i="3" s="1"/>
  <c r="Q282" i="3"/>
  <c r="U319" i="2"/>
  <c r="T281" i="3" s="1"/>
  <c r="T282" i="3"/>
  <c r="U328" i="2"/>
  <c r="T290" i="3" s="1"/>
  <c r="S328" i="2"/>
  <c r="R290" i="3" s="1"/>
  <c r="R291" i="3"/>
  <c r="S336" i="2"/>
  <c r="R298" i="3" s="1"/>
  <c r="R299" i="3"/>
  <c r="V352" i="2"/>
  <c r="U314" i="3" s="1"/>
  <c r="U316" i="3"/>
  <c r="U322" i="3"/>
  <c r="V371" i="2"/>
  <c r="U334" i="3"/>
  <c r="N375" i="2"/>
  <c r="M337" i="3" s="1"/>
  <c r="U407" i="2"/>
  <c r="T370" i="3"/>
  <c r="V408" i="2"/>
  <c r="U371" i="3"/>
  <c r="N411" i="2"/>
  <c r="M373" i="3" s="1"/>
  <c r="M374" i="3"/>
  <c r="N420" i="2"/>
  <c r="M382" i="3" s="1"/>
  <c r="R430" i="2"/>
  <c r="Q392" i="3" s="1"/>
  <c r="Q393" i="3"/>
  <c r="V431" i="2"/>
  <c r="N433" i="2"/>
  <c r="M395" i="3" s="1"/>
  <c r="M396" i="3"/>
  <c r="U461" i="3"/>
  <c r="U518" i="3"/>
  <c r="U541" i="3"/>
  <c r="N597" i="2"/>
  <c r="M559" i="3" s="1"/>
  <c r="S597" i="2"/>
  <c r="R559" i="3" s="1"/>
  <c r="R560" i="3"/>
  <c r="T604" i="2"/>
  <c r="S567" i="3"/>
  <c r="V621" i="2"/>
  <c r="U583" i="3" s="1"/>
  <c r="U584" i="3"/>
  <c r="V649" i="2"/>
  <c r="U611" i="3" s="1"/>
  <c r="U612" i="3"/>
  <c r="Q646" i="3"/>
  <c r="T693" i="2"/>
  <c r="S655" i="3" s="1"/>
  <c r="S656" i="3"/>
  <c r="N706" i="2"/>
  <c r="M668" i="3" s="1"/>
  <c r="M669" i="3"/>
  <c r="T669" i="3"/>
  <c r="V707" i="2"/>
  <c r="U670" i="3"/>
  <c r="N767" i="2"/>
  <c r="M729" i="3" s="1"/>
  <c r="U739" i="3"/>
  <c r="T780" i="2"/>
  <c r="S742" i="3" s="1"/>
  <c r="S745" i="3"/>
  <c r="T789" i="2"/>
  <c r="S751" i="3" s="1"/>
  <c r="S752" i="3"/>
  <c r="T795" i="2"/>
  <c r="S757" i="3" s="1"/>
  <c r="U765" i="3"/>
  <c r="U773" i="3"/>
  <c r="R820" i="2"/>
  <c r="Q782" i="3" s="1"/>
  <c r="Q783" i="3"/>
  <c r="T850" i="2"/>
  <c r="S812" i="3" s="1"/>
  <c r="S813" i="3"/>
  <c r="S867" i="2"/>
  <c r="R829" i="3" s="1"/>
  <c r="R830" i="3"/>
  <c r="S894" i="2"/>
  <c r="R857" i="3"/>
  <c r="V899" i="2"/>
  <c r="U862" i="3"/>
  <c r="R907" i="2"/>
  <c r="Q869" i="3" s="1"/>
  <c r="N918" i="2"/>
  <c r="M880" i="3" s="1"/>
  <c r="M881" i="3"/>
  <c r="T923" i="2"/>
  <c r="S885" i="3" s="1"/>
  <c r="S886" i="3"/>
  <c r="V943" i="2"/>
  <c r="U906" i="3"/>
  <c r="U945" i="2"/>
  <c r="T907" i="3" s="1"/>
  <c r="T910" i="3"/>
  <c r="T969" i="2"/>
  <c r="S931" i="3" s="1"/>
  <c r="U958" i="3"/>
  <c r="S1005" i="2"/>
  <c r="R967" i="3" s="1"/>
  <c r="N1011" i="2"/>
  <c r="M973" i="3" s="1"/>
  <c r="V1012" i="2"/>
  <c r="R1029" i="2"/>
  <c r="Q991" i="3" s="1"/>
  <c r="Q992" i="3"/>
  <c r="V1038" i="2"/>
  <c r="U1001" i="3"/>
  <c r="U1057" i="2"/>
  <c r="T1019" i="3" s="1"/>
  <c r="V1081" i="2"/>
  <c r="U1044" i="3"/>
  <c r="U1083" i="2"/>
  <c r="T1045" i="3" s="1"/>
  <c r="T1083" i="2"/>
  <c r="S1045" i="3" s="1"/>
  <c r="S1046" i="3"/>
  <c r="N1090" i="2"/>
  <c r="M1052" i="3" s="1"/>
  <c r="M1053" i="3"/>
  <c r="U1090" i="2"/>
  <c r="T1053" i="3"/>
  <c r="S137" i="2"/>
  <c r="R99" i="3" s="1"/>
  <c r="R100" i="3"/>
  <c r="T683" i="2"/>
  <c r="S645" i="3" s="1"/>
  <c r="V855" i="2"/>
  <c r="U817" i="3" s="1"/>
  <c r="U818" i="3"/>
  <c r="U892" i="3"/>
  <c r="R157" i="2"/>
  <c r="Q119" i="3" s="1"/>
  <c r="Q120" i="3"/>
  <c r="V165" i="2"/>
  <c r="U171" i="2"/>
  <c r="T133" i="3" s="1"/>
  <c r="T134" i="3"/>
  <c r="T182" i="2"/>
  <c r="S144" i="3" s="1"/>
  <c r="S145" i="3"/>
  <c r="T269" i="2"/>
  <c r="S232" i="3"/>
  <c r="V688" i="2"/>
  <c r="U650" i="3" s="1"/>
  <c r="N696" i="2"/>
  <c r="M658" i="3" s="1"/>
  <c r="M659" i="3"/>
  <c r="U707" i="3"/>
  <c r="V983" i="2"/>
  <c r="U946" i="3"/>
  <c r="U112" i="2"/>
  <c r="T75" i="3"/>
  <c r="S140" i="2"/>
  <c r="R102" i="3" s="1"/>
  <c r="R103" i="3"/>
  <c r="U62" i="3"/>
  <c r="R56" i="2"/>
  <c r="N67" i="2"/>
  <c r="M30" i="3"/>
  <c r="U67" i="2"/>
  <c r="T30" i="3"/>
  <c r="N76" i="2"/>
  <c r="S76" i="2"/>
  <c r="R39" i="3"/>
  <c r="U41" i="3"/>
  <c r="R118" i="2"/>
  <c r="Q80" i="3" s="1"/>
  <c r="S118" i="2"/>
  <c r="R80" i="3" s="1"/>
  <c r="R81" i="3"/>
  <c r="S126" i="2"/>
  <c r="R89" i="3"/>
  <c r="U101" i="3"/>
  <c r="N146" i="2"/>
  <c r="M109" i="3"/>
  <c r="U146" i="2"/>
  <c r="T108" i="3" s="1"/>
  <c r="T109" i="3"/>
  <c r="U114" i="3"/>
  <c r="T157" i="2"/>
  <c r="S120" i="3"/>
  <c r="T164" i="2"/>
  <c r="S127" i="3"/>
  <c r="N167" i="2"/>
  <c r="M129" i="3" s="1"/>
  <c r="R133" i="3"/>
  <c r="R134" i="3"/>
  <c r="R176" i="2"/>
  <c r="Q139" i="3"/>
  <c r="N216" i="2"/>
  <c r="M178" i="3" s="1"/>
  <c r="M179" i="3"/>
  <c r="R223" i="2"/>
  <c r="Q185" i="3" s="1"/>
  <c r="V224" i="2"/>
  <c r="U189" i="3"/>
  <c r="S192" i="3"/>
  <c r="T254" i="2"/>
  <c r="S216" i="3" s="1"/>
  <c r="S217" i="3"/>
  <c r="Q232" i="3"/>
  <c r="N273" i="2"/>
  <c r="M235" i="3" s="1"/>
  <c r="M236" i="3"/>
  <c r="U240" i="3"/>
  <c r="U252" i="3"/>
  <c r="U300" i="2"/>
  <c r="T262" i="3" s="1"/>
  <c r="T263" i="3"/>
  <c r="E304" i="2"/>
  <c r="B304" i="2" s="1"/>
  <c r="U305" i="2"/>
  <c r="T267" i="3" s="1"/>
  <c r="T268" i="3"/>
  <c r="U275" i="3"/>
  <c r="S351" i="2"/>
  <c r="R313" i="3" s="1"/>
  <c r="R314" i="3"/>
  <c r="T362" i="2"/>
  <c r="S324" i="3" s="1"/>
  <c r="S325" i="3"/>
  <c r="N365" i="2"/>
  <c r="Q328" i="3"/>
  <c r="R333" i="3"/>
  <c r="R396" i="2"/>
  <c r="Q358" i="3" s="1"/>
  <c r="R366" i="3"/>
  <c r="U411" i="2"/>
  <c r="T373" i="3" s="1"/>
  <c r="T374" i="3"/>
  <c r="N425" i="2"/>
  <c r="M388" i="3"/>
  <c r="T396" i="3"/>
  <c r="R449" i="2"/>
  <c r="Q411" i="3" s="1"/>
  <c r="Q412" i="3"/>
  <c r="R455" i="2"/>
  <c r="Q417" i="3" s="1"/>
  <c r="Q418" i="3"/>
  <c r="U534" i="3"/>
  <c r="U557" i="3"/>
  <c r="R597" i="2"/>
  <c r="Q559" i="3" s="1"/>
  <c r="U598" i="3"/>
  <c r="N637" i="2"/>
  <c r="M599" i="3" s="1"/>
  <c r="M600" i="3"/>
  <c r="V638" i="2"/>
  <c r="U601" i="3"/>
  <c r="Q618" i="3"/>
  <c r="V655" i="2"/>
  <c r="U618" i="3"/>
  <c r="S659" i="2"/>
  <c r="R622" i="3"/>
  <c r="Q632" i="3"/>
  <c r="U669" i="2"/>
  <c r="T631" i="3" s="1"/>
  <c r="T636" i="3"/>
  <c r="V674" i="2"/>
  <c r="U636" i="3" s="1"/>
  <c r="U637" i="3"/>
  <c r="S678" i="2"/>
  <c r="R640" i="3" s="1"/>
  <c r="R641" i="3"/>
  <c r="S648" i="3"/>
  <c r="U700" i="2"/>
  <c r="T662" i="3" s="1"/>
  <c r="T663" i="3"/>
  <c r="M666" i="3"/>
  <c r="U703" i="2"/>
  <c r="T665" i="3" s="1"/>
  <c r="T666" i="3"/>
  <c r="V704" i="2"/>
  <c r="U667" i="3"/>
  <c r="R738" i="2"/>
  <c r="Q700" i="3" s="1"/>
  <c r="Q701" i="3"/>
  <c r="S767" i="2"/>
  <c r="R729" i="3" s="1"/>
  <c r="R730" i="3"/>
  <c r="S736" i="3"/>
  <c r="N786" i="2"/>
  <c r="M748" i="3" s="1"/>
  <c r="R786" i="2"/>
  <c r="Q748" i="3" s="1"/>
  <c r="Q749" i="3"/>
  <c r="U848" i="3"/>
  <c r="S898" i="2"/>
  <c r="R863" i="3"/>
  <c r="R942" i="2"/>
  <c r="Q904" i="3" s="1"/>
  <c r="Q905" i="3"/>
  <c r="T964" i="2"/>
  <c r="S927" i="3"/>
  <c r="V967" i="2"/>
  <c r="U929" i="3" s="1"/>
  <c r="U930" i="3"/>
  <c r="V969" i="2"/>
  <c r="U931" i="3" s="1"/>
  <c r="U973" i="2"/>
  <c r="T935" i="3" s="1"/>
  <c r="T973" i="2"/>
  <c r="S936" i="3"/>
  <c r="T982" i="2"/>
  <c r="S944" i="3" s="1"/>
  <c r="S945" i="3"/>
  <c r="M965" i="3"/>
  <c r="U1005" i="2"/>
  <c r="T967" i="3" s="1"/>
  <c r="T1005" i="2"/>
  <c r="S967" i="3" s="1"/>
  <c r="S968" i="3"/>
  <c r="R1011" i="2"/>
  <c r="Q973" i="3" s="1"/>
  <c r="M977" i="3"/>
  <c r="M989" i="3"/>
  <c r="N1037" i="2"/>
  <c r="M999" i="3" s="1"/>
  <c r="R1037" i="2"/>
  <c r="Q999" i="3" s="1"/>
  <c r="Q1000" i="3"/>
  <c r="V1054" i="2"/>
  <c r="U1016" i="3" s="1"/>
  <c r="U1017" i="3"/>
  <c r="S1020" i="3"/>
  <c r="R1027" i="3"/>
  <c r="V1068" i="2"/>
  <c r="U1030" i="3" s="1"/>
  <c r="T1076" i="2"/>
  <c r="S1039" i="3"/>
  <c r="R1080" i="2"/>
  <c r="Q1042" i="3" s="1"/>
  <c r="S300" i="2"/>
  <c r="R263" i="3"/>
  <c r="R332" i="2"/>
  <c r="Q294" i="3" s="1"/>
  <c r="Q295" i="3"/>
  <c r="V363" i="2"/>
  <c r="U326" i="3"/>
  <c r="R417" i="2"/>
  <c r="Q379" i="3" s="1"/>
  <c r="Q380" i="3"/>
  <c r="T613" i="2"/>
  <c r="S575" i="3" s="1"/>
  <c r="S576" i="3"/>
  <c r="V686" i="2"/>
  <c r="U648" i="3" s="1"/>
  <c r="U649" i="3"/>
  <c r="Q656" i="3"/>
  <c r="R770" i="2"/>
  <c r="Q732" i="3" s="1"/>
  <c r="Q733" i="3"/>
  <c r="U781" i="3"/>
  <c r="T857" i="2"/>
  <c r="S819" i="3" s="1"/>
  <c r="U964" i="3"/>
  <c r="U606" i="3"/>
  <c r="V646" i="2"/>
  <c r="U608" i="3" s="1"/>
  <c r="U609" i="3"/>
  <c r="T655" i="2"/>
  <c r="S618" i="3"/>
  <c r="U696" i="2"/>
  <c r="T658" i="3" s="1"/>
  <c r="T659" i="3"/>
  <c r="S703" i="2"/>
  <c r="R665" i="3" s="1"/>
  <c r="R666" i="3"/>
  <c r="S709" i="2"/>
  <c r="R671" i="3" s="1"/>
  <c r="R672" i="3"/>
  <c r="U713" i="2"/>
  <c r="T675" i="3" s="1"/>
  <c r="T676" i="3"/>
  <c r="U746" i="2"/>
  <c r="T708" i="3" s="1"/>
  <c r="T709" i="3"/>
  <c r="S789" i="2"/>
  <c r="R751" i="3" s="1"/>
  <c r="R752" i="3"/>
  <c r="R795" i="2"/>
  <c r="Q757" i="3" s="1"/>
  <c r="Q758" i="3"/>
  <c r="T820" i="2"/>
  <c r="S782" i="3" s="1"/>
  <c r="S783" i="3"/>
  <c r="S945" i="2"/>
  <c r="R907" i="3" s="1"/>
  <c r="S1030" i="3"/>
  <c r="V1070" i="2"/>
  <c r="U1032" i="3" s="1"/>
  <c r="U1033" i="3"/>
  <c r="V57" i="2"/>
  <c r="U20" i="3"/>
  <c r="T319" i="2"/>
  <c r="S281" i="3" s="1"/>
  <c r="S282" i="3"/>
  <c r="M26" i="3"/>
  <c r="U126" i="2"/>
  <c r="T89" i="3"/>
  <c r="S56" i="2"/>
  <c r="R19" i="3"/>
  <c r="U118" i="2"/>
  <c r="T80" i="3" s="1"/>
  <c r="U84" i="3"/>
  <c r="T126" i="2"/>
  <c r="U104" i="3"/>
  <c r="S182" i="2"/>
  <c r="R144" i="3" s="1"/>
  <c r="R145" i="3"/>
  <c r="Q149" i="3"/>
  <c r="U216" i="2"/>
  <c r="T178" i="3" s="1"/>
  <c r="T179" i="3"/>
  <c r="V217" i="2"/>
  <c r="U180" i="3"/>
  <c r="U223" i="2"/>
  <c r="T185" i="3" s="1"/>
  <c r="T223" i="2"/>
  <c r="S185" i="3" s="1"/>
  <c r="S186" i="3"/>
  <c r="R214" i="3"/>
  <c r="S283" i="2"/>
  <c r="R245" i="3" s="1"/>
  <c r="R246" i="3"/>
  <c r="N297" i="2"/>
  <c r="M259" i="3" s="1"/>
  <c r="M260" i="3"/>
  <c r="R300" i="2"/>
  <c r="Q262" i="3" s="1"/>
  <c r="Q263" i="3"/>
  <c r="N328" i="2"/>
  <c r="M291" i="3"/>
  <c r="N332" i="2"/>
  <c r="M294" i="3" s="1"/>
  <c r="M295" i="3"/>
  <c r="T336" i="2"/>
  <c r="S298" i="3" s="1"/>
  <c r="S299" i="3"/>
  <c r="V393" i="2"/>
  <c r="U355" i="3" s="1"/>
  <c r="U356" i="3"/>
  <c r="T396" i="2"/>
  <c r="S358" i="3" s="1"/>
  <c r="S359" i="3"/>
  <c r="U403" i="2"/>
  <c r="R407" i="2"/>
  <c r="Q370" i="3"/>
  <c r="R411" i="2"/>
  <c r="Q373" i="3" s="1"/>
  <c r="Q374" i="3"/>
  <c r="N417" i="2"/>
  <c r="M379" i="3" s="1"/>
  <c r="M380" i="3"/>
  <c r="U420" i="2"/>
  <c r="T382" i="3" s="1"/>
  <c r="V426" i="2"/>
  <c r="U389" i="3"/>
  <c r="N430" i="2"/>
  <c r="R433" i="2"/>
  <c r="Q395" i="3" s="1"/>
  <c r="Q396" i="3"/>
  <c r="U440" i="2"/>
  <c r="T402" i="3" s="1"/>
  <c r="T403" i="3"/>
  <c r="U454" i="3"/>
  <c r="U477" i="3"/>
  <c r="U542" i="3"/>
  <c r="T597" i="2"/>
  <c r="S559" i="3" s="1"/>
  <c r="S560" i="3"/>
  <c r="N604" i="2"/>
  <c r="M567" i="3"/>
  <c r="U604" i="2"/>
  <c r="T567" i="3"/>
  <c r="V614" i="2"/>
  <c r="U576" i="3" s="1"/>
  <c r="U579" i="3"/>
  <c r="R613" i="3"/>
  <c r="T678" i="2"/>
  <c r="S640" i="3" s="1"/>
  <c r="R696" i="2"/>
  <c r="Q658" i="3" s="1"/>
  <c r="V701" i="2"/>
  <c r="U664" i="3"/>
  <c r="R706" i="2"/>
  <c r="Q668" i="3" s="1"/>
  <c r="Q669" i="3"/>
  <c r="T713" i="2"/>
  <c r="S675" i="3" s="1"/>
  <c r="S727" i="2"/>
  <c r="R689" i="3" s="1"/>
  <c r="R690" i="3"/>
  <c r="N754" i="2"/>
  <c r="N770" i="2"/>
  <c r="M732" i="3" s="1"/>
  <c r="M733" i="3"/>
  <c r="N773" i="2"/>
  <c r="M735" i="3" s="1"/>
  <c r="M736" i="3"/>
  <c r="V783" i="2"/>
  <c r="U745" i="3" s="1"/>
  <c r="U746" i="3"/>
  <c r="U789" i="2"/>
  <c r="T751" i="3" s="1"/>
  <c r="T752" i="3"/>
  <c r="S820" i="2"/>
  <c r="R782" i="3" s="1"/>
  <c r="U850" i="2"/>
  <c r="T812" i="3" s="1"/>
  <c r="T813" i="3"/>
  <c r="V851" i="2"/>
  <c r="U813" i="3" s="1"/>
  <c r="U814" i="3"/>
  <c r="U839" i="3"/>
  <c r="T894" i="2"/>
  <c r="S857" i="3"/>
  <c r="R918" i="2"/>
  <c r="Q880" i="3" s="1"/>
  <c r="Q881" i="3"/>
  <c r="V919" i="2"/>
  <c r="U881" i="3" s="1"/>
  <c r="U882" i="3"/>
  <c r="Q883" i="3"/>
  <c r="U916" i="3"/>
  <c r="R964" i="2"/>
  <c r="Q926" i="3" s="1"/>
  <c r="Q929" i="3"/>
  <c r="U969" i="2"/>
  <c r="T931" i="3" s="1"/>
  <c r="S1011" i="2"/>
  <c r="R973" i="3" s="1"/>
  <c r="R974" i="3"/>
  <c r="S1029" i="2"/>
  <c r="R991" i="3" s="1"/>
  <c r="R992" i="3"/>
  <c r="U1002" i="3"/>
  <c r="R1050" i="2"/>
  <c r="Q1016" i="3"/>
  <c r="N1057" i="2"/>
  <c r="M1020" i="3"/>
  <c r="M1034" i="3"/>
  <c r="N1083" i="2"/>
  <c r="M1046" i="3"/>
  <c r="S1049" i="3"/>
  <c r="R1090" i="2"/>
  <c r="Q1053" i="3"/>
  <c r="V1091" i="2"/>
  <c r="U1055" i="3"/>
  <c r="T56" i="2"/>
  <c r="S19" i="3"/>
  <c r="U64" i="3"/>
  <c r="U68" i="3"/>
  <c r="T118" i="2"/>
  <c r="S80" i="3" s="1"/>
  <c r="S81" i="3"/>
  <c r="N406" i="2"/>
  <c r="M368" i="3" s="1"/>
  <c r="M369" i="3"/>
  <c r="S411" i="2"/>
  <c r="R374" i="3"/>
  <c r="U436" i="3"/>
  <c r="T648" i="2"/>
  <c r="S610" i="3" s="1"/>
  <c r="S613" i="3"/>
  <c r="S668" i="2"/>
  <c r="R630" i="3" s="1"/>
  <c r="R631" i="3"/>
  <c r="N746" i="2"/>
  <c r="M708" i="3" s="1"/>
  <c r="M709" i="3"/>
  <c r="U780" i="2"/>
  <c r="T742" i="3" s="1"/>
  <c r="T743" i="3"/>
  <c r="R780" i="2"/>
  <c r="Q742" i="3" s="1"/>
  <c r="Q745" i="3"/>
  <c r="U894" i="2"/>
  <c r="T857" i="3"/>
  <c r="V1072" i="2"/>
  <c r="U1034" i="3" s="1"/>
  <c r="U1035" i="3"/>
  <c r="S1090" i="2"/>
  <c r="R1052" i="3" s="1"/>
  <c r="R1053" i="3"/>
  <c r="S61" i="2"/>
  <c r="R24" i="3"/>
  <c r="V172" i="2"/>
  <c r="U135" i="3"/>
  <c r="U209" i="3"/>
  <c r="R328" i="2"/>
  <c r="Q291" i="3"/>
  <c r="R375" i="2"/>
  <c r="Q338" i="3"/>
  <c r="T455" i="2"/>
  <c r="S417" i="3" s="1"/>
  <c r="S418" i="3"/>
  <c r="N648" i="2"/>
  <c r="M610" i="3" s="1"/>
  <c r="M611" i="3"/>
  <c r="V778" i="2"/>
  <c r="U740" i="3" s="1"/>
  <c r="U741" i="3"/>
  <c r="S903" i="2"/>
  <c r="R865" i="3" s="1"/>
  <c r="R866" i="3"/>
  <c r="T942" i="2"/>
  <c r="S904" i="3" s="1"/>
  <c r="S905" i="3"/>
  <c r="V974" i="2"/>
  <c r="U936" i="3" s="1"/>
  <c r="R1083" i="2"/>
  <c r="Q1045" i="3" s="1"/>
  <c r="U54" i="3"/>
  <c r="U106" i="3"/>
  <c r="T141" i="3"/>
  <c r="T212" i="3"/>
  <c r="N283" i="2"/>
  <c r="M245" i="3" s="1"/>
  <c r="M246" i="3"/>
  <c r="R76" i="2"/>
  <c r="Q39" i="3"/>
  <c r="N83" i="2"/>
  <c r="M46" i="3"/>
  <c r="R125" i="2"/>
  <c r="Q87" i="3" s="1"/>
  <c r="Q88" i="3"/>
  <c r="U76" i="2"/>
  <c r="T76" i="2"/>
  <c r="S39" i="3"/>
  <c r="S83" i="2"/>
  <c r="R46" i="3"/>
  <c r="T112" i="2"/>
  <c r="S74" i="3" s="1"/>
  <c r="U115" i="3"/>
  <c r="N164" i="2"/>
  <c r="M127" i="3"/>
  <c r="S167" i="2"/>
  <c r="R129" i="3" s="1"/>
  <c r="R130" i="3"/>
  <c r="S176" i="2"/>
  <c r="R138" i="3" s="1"/>
  <c r="R139" i="3"/>
  <c r="U229" i="2"/>
  <c r="T191" i="3" s="1"/>
  <c r="T192" i="3"/>
  <c r="N269" i="2"/>
  <c r="S269" i="2"/>
  <c r="R232" i="3"/>
  <c r="V274" i="2"/>
  <c r="U237" i="3"/>
  <c r="V298" i="2"/>
  <c r="U261" i="3"/>
  <c r="R305" i="2"/>
  <c r="Q267" i="3" s="1"/>
  <c r="N362" i="2"/>
  <c r="M324" i="3" s="1"/>
  <c r="M325" i="3"/>
  <c r="U362" i="2"/>
  <c r="T324" i="3" s="1"/>
  <c r="T325" i="3"/>
  <c r="U370" i="2"/>
  <c r="T370" i="2"/>
  <c r="S332" i="3" s="1"/>
  <c r="S333" i="3"/>
  <c r="M361" i="3"/>
  <c r="R402" i="2"/>
  <c r="Q364" i="3" s="1"/>
  <c r="V418" i="2"/>
  <c r="U381" i="3"/>
  <c r="T420" i="2"/>
  <c r="S382" i="3" s="1"/>
  <c r="S383" i="3"/>
  <c r="R425" i="2"/>
  <c r="Q388" i="3"/>
  <c r="R392" i="3"/>
  <c r="R440" i="2"/>
  <c r="Q402" i="3" s="1"/>
  <c r="Q403" i="3"/>
  <c r="S449" i="2"/>
  <c r="R411" i="3" s="1"/>
  <c r="R412" i="3"/>
  <c r="N455" i="2"/>
  <c r="M417" i="3" s="1"/>
  <c r="S455" i="2"/>
  <c r="R417" i="3" s="1"/>
  <c r="R418" i="3"/>
  <c r="U470" i="3"/>
  <c r="U493" i="3"/>
  <c r="U550" i="3"/>
  <c r="S585" i="3"/>
  <c r="R588" i="3"/>
  <c r="U591" i="3"/>
  <c r="U648" i="2"/>
  <c r="T610" i="3" s="1"/>
  <c r="S655" i="2"/>
  <c r="R618" i="3"/>
  <c r="U683" i="2"/>
  <c r="T645" i="3" s="1"/>
  <c r="T648" i="3"/>
  <c r="U693" i="2"/>
  <c r="T656" i="3"/>
  <c r="S696" i="2"/>
  <c r="R658" i="3" s="1"/>
  <c r="T696" i="2"/>
  <c r="S659" i="3"/>
  <c r="R703" i="2"/>
  <c r="Q666" i="3"/>
  <c r="N727" i="2"/>
  <c r="M689" i="3" s="1"/>
  <c r="T706" i="3"/>
  <c r="T746" i="2"/>
  <c r="S708" i="3" s="1"/>
  <c r="S709" i="3"/>
  <c r="T754" i="2"/>
  <c r="S717" i="3"/>
  <c r="V765" i="2"/>
  <c r="U728" i="3"/>
  <c r="N780" i="2"/>
  <c r="M742" i="3" s="1"/>
  <c r="M743" i="3"/>
  <c r="U795" i="2"/>
  <c r="T757" i="3" s="1"/>
  <c r="T758" i="3"/>
  <c r="U799" i="3"/>
  <c r="T832" i="3"/>
  <c r="V870" i="2"/>
  <c r="U832" i="3" s="1"/>
  <c r="U833" i="3"/>
  <c r="U898" i="2"/>
  <c r="T860" i="3" s="1"/>
  <c r="R903" i="2"/>
  <c r="Q865" i="3" s="1"/>
  <c r="Q866" i="3"/>
  <c r="V903" i="2"/>
  <c r="U865" i="3" s="1"/>
  <c r="U866" i="3"/>
  <c r="U964" i="2"/>
  <c r="T927" i="3"/>
  <c r="U928" i="3"/>
  <c r="N973" i="2"/>
  <c r="M935" i="3" s="1"/>
  <c r="M939" i="3"/>
  <c r="R979" i="2"/>
  <c r="Q941" i="3" s="1"/>
  <c r="N982" i="2"/>
  <c r="M944" i="3" s="1"/>
  <c r="M945" i="3"/>
  <c r="R949" i="3"/>
  <c r="R986" i="2"/>
  <c r="Q948" i="3" s="1"/>
  <c r="Q965" i="3"/>
  <c r="U972" i="3"/>
  <c r="R1014" i="2"/>
  <c r="Q976" i="3" s="1"/>
  <c r="Q977" i="3"/>
  <c r="U1029" i="2"/>
  <c r="R999" i="3"/>
  <c r="U1045" i="2"/>
  <c r="T1007" i="3" s="1"/>
  <c r="S1050" i="2"/>
  <c r="R1013" i="3"/>
  <c r="N1067" i="2"/>
  <c r="M1029" i="3" s="1"/>
  <c r="V1077" i="2"/>
  <c r="U1040" i="3"/>
  <c r="U1080" i="2"/>
  <c r="S1080" i="2"/>
  <c r="R1042" i="3" s="1"/>
  <c r="R1043" i="3"/>
  <c r="AA51" i="2"/>
  <c r="Z13" i="3" s="1"/>
  <c r="T433" i="2"/>
  <c r="U61" i="2"/>
  <c r="V158" i="2"/>
  <c r="N351" i="2"/>
  <c r="M313" i="3" s="1"/>
  <c r="S648" i="2"/>
  <c r="AB51" i="2"/>
  <c r="AA13" i="3" s="1"/>
  <c r="V168" i="2"/>
  <c r="V84" i="2"/>
  <c r="V68" i="2"/>
  <c r="B292" i="2"/>
  <c r="E293" i="2"/>
  <c r="B293" i="2" s="1"/>
  <c r="E324" i="2"/>
  <c r="B324" i="2" s="1"/>
  <c r="S375" i="2"/>
  <c r="R337" i="3" s="1"/>
  <c r="R625" i="2"/>
  <c r="Q587" i="3" s="1"/>
  <c r="V187" i="2"/>
  <c r="U149" i="3" s="1"/>
  <c r="S207" i="2"/>
  <c r="R169" i="3" s="1"/>
  <c r="T229" i="2"/>
  <c r="T375" i="2"/>
  <c r="S337" i="3" s="1"/>
  <c r="V376" i="2"/>
  <c r="U396" i="2"/>
  <c r="T358" i="3" s="1"/>
  <c r="V441" i="2"/>
  <c r="S683" i="2"/>
  <c r="R645" i="3" s="1"/>
  <c r="R186" i="2"/>
  <c r="Q148" i="3" s="1"/>
  <c r="E284" i="2"/>
  <c r="B284" i="2" s="1"/>
  <c r="V320" i="2"/>
  <c r="V434" i="2"/>
  <c r="R207" i="2"/>
  <c r="Q169" i="3" s="1"/>
  <c r="U375" i="2"/>
  <c r="U678" i="2"/>
  <c r="R789" i="2"/>
  <c r="Q751" i="3" s="1"/>
  <c r="S186" i="2"/>
  <c r="R148" i="3" s="1"/>
  <c r="V208" i="2"/>
  <c r="V306" i="2"/>
  <c r="T351" i="2"/>
  <c r="N655" i="2"/>
  <c r="M617" i="3" s="1"/>
  <c r="N176" i="2"/>
  <c r="V204" i="2"/>
  <c r="E270" i="2"/>
  <c r="B270" i="2" s="1"/>
  <c r="U273" i="2"/>
  <c r="T273" i="2"/>
  <c r="S235" i="3" s="1"/>
  <c r="R283" i="2"/>
  <c r="E310" i="2"/>
  <c r="E311" i="2" s="1"/>
  <c r="S613" i="2"/>
  <c r="R669" i="2"/>
  <c r="U767" i="2"/>
  <c r="T729" i="3" s="1"/>
  <c r="V774" i="2"/>
  <c r="V853" i="2"/>
  <c r="U815" i="3" s="1"/>
  <c r="S1095" i="2"/>
  <c r="N640" i="2"/>
  <c r="M602" i="3" s="1"/>
  <c r="V660" i="2"/>
  <c r="S620" i="2"/>
  <c r="R582" i="3" s="1"/>
  <c r="R655" i="2"/>
  <c r="R654" i="2" s="1"/>
  <c r="Q616" i="3" s="1"/>
  <c r="N669" i="2"/>
  <c r="N703" i="2"/>
  <c r="S850" i="2"/>
  <c r="R812" i="3" s="1"/>
  <c r="V885" i="2"/>
  <c r="U847" i="3" s="1"/>
  <c r="N898" i="2"/>
  <c r="V724" i="2"/>
  <c r="R754" i="2"/>
  <c r="S1024" i="2"/>
  <c r="R867" i="2"/>
  <c r="Q829" i="3" s="1"/>
  <c r="T898" i="2"/>
  <c r="R945" i="2"/>
  <c r="V821" i="2"/>
  <c r="S907" i="2"/>
  <c r="R869" i="3" s="1"/>
  <c r="T907" i="2"/>
  <c r="R923" i="2"/>
  <c r="Q885" i="3" s="1"/>
  <c r="N964" i="2"/>
  <c r="N1005" i="2"/>
  <c r="M967" i="3" s="1"/>
  <c r="V1008" i="2"/>
  <c r="T1014" i="2"/>
  <c r="T1086" i="2"/>
  <c r="S1048" i="3" s="1"/>
  <c r="U773" i="2"/>
  <c r="T735" i="3" s="1"/>
  <c r="S986" i="2"/>
  <c r="U1067" i="2"/>
  <c r="V790" i="2"/>
  <c r="V845" i="2"/>
  <c r="U807" i="3" s="1"/>
  <c r="V873" i="2"/>
  <c r="U835" i="3" s="1"/>
  <c r="V938" i="2"/>
  <c r="U900" i="3" s="1"/>
  <c r="V965" i="2"/>
  <c r="R973" i="2"/>
  <c r="V1019" i="2"/>
  <c r="U1024" i="2"/>
  <c r="T986" i="3" s="1"/>
  <c r="V888" i="2"/>
  <c r="U850" i="3" s="1"/>
  <c r="V924" i="2"/>
  <c r="V1102" i="2"/>
  <c r="U1064" i="3" s="1"/>
  <c r="U918" i="2"/>
  <c r="T945" i="2"/>
  <c r="S907" i="3" s="1"/>
  <c r="S964" i="2"/>
  <c r="R926" i="3" s="1"/>
  <c r="N1014" i="2"/>
  <c r="U1014" i="2"/>
  <c r="V1030" i="2"/>
  <c r="E377" i="3"/>
  <c r="D239" i="3"/>
  <c r="D249" i="3"/>
  <c r="D250" i="3" s="1"/>
  <c r="D266" i="3"/>
  <c r="D285" i="3"/>
  <c r="D272" i="3"/>
  <c r="V62" i="2"/>
  <c r="V127" i="2"/>
  <c r="N137" i="2"/>
  <c r="M99" i="3" s="1"/>
  <c r="S112" i="2"/>
  <c r="V113" i="2"/>
  <c r="V119" i="2"/>
  <c r="N140" i="2"/>
  <c r="N157" i="2"/>
  <c r="R164" i="2"/>
  <c r="Q126" i="3" s="1"/>
  <c r="U186" i="2"/>
  <c r="V337" i="2"/>
  <c r="U351" i="2"/>
  <c r="V138" i="2"/>
  <c r="V141" i="2"/>
  <c r="V255" i="2"/>
  <c r="V293" i="2"/>
  <c r="N229" i="2"/>
  <c r="V301" i="2"/>
  <c r="U637" i="2"/>
  <c r="V147" i="2"/>
  <c r="B276" i="2"/>
  <c r="E277" i="2"/>
  <c r="T283" i="2"/>
  <c r="V284" i="2"/>
  <c r="V212" i="2"/>
  <c r="S229" i="2"/>
  <c r="V230" i="2"/>
  <c r="S273" i="2"/>
  <c r="V366" i="2"/>
  <c r="U176" i="2"/>
  <c r="E305" i="2"/>
  <c r="V450" i="2"/>
  <c r="V357" i="2"/>
  <c r="V412" i="2"/>
  <c r="U417" i="2"/>
  <c r="T403" i="2"/>
  <c r="S365" i="3" s="1"/>
  <c r="S362" i="2"/>
  <c r="R365" i="2"/>
  <c r="S370" i="2"/>
  <c r="V456" i="2"/>
  <c r="S640" i="2"/>
  <c r="R602" i="3" s="1"/>
  <c r="U597" i="2"/>
  <c r="R613" i="2"/>
  <c r="Q575" i="3" s="1"/>
  <c r="N396" i="2"/>
  <c r="S396" i="2"/>
  <c r="T411" i="2"/>
  <c r="S373" i="3" s="1"/>
  <c r="R420" i="2"/>
  <c r="U425" i="2"/>
  <c r="T387" i="3" s="1"/>
  <c r="U433" i="2"/>
  <c r="U449" i="2"/>
  <c r="T411" i="3" s="1"/>
  <c r="V618" i="2"/>
  <c r="N678" i="2"/>
  <c r="S713" i="2"/>
  <c r="V714" i="2"/>
  <c r="U640" i="2"/>
  <c r="T602" i="3" s="1"/>
  <c r="R648" i="2"/>
  <c r="U613" i="2"/>
  <c r="T575" i="3" s="1"/>
  <c r="U620" i="2"/>
  <c r="T582" i="3" s="1"/>
  <c r="N625" i="2"/>
  <c r="V651" i="2"/>
  <c r="U613" i="3" s="1"/>
  <c r="V679" i="2"/>
  <c r="N713" i="2"/>
  <c r="M675" i="3" s="1"/>
  <c r="N613" i="2"/>
  <c r="M575" i="3" s="1"/>
  <c r="R640" i="2"/>
  <c r="Q602" i="3" s="1"/>
  <c r="N693" i="2"/>
  <c r="S700" i="2"/>
  <c r="R662" i="3" s="1"/>
  <c r="V626" i="2"/>
  <c r="V641" i="2"/>
  <c r="S770" i="2"/>
  <c r="V670" i="2"/>
  <c r="R683" i="2"/>
  <c r="U706" i="2"/>
  <c r="R693" i="2"/>
  <c r="Q655" i="3" s="1"/>
  <c r="N709" i="2"/>
  <c r="S754" i="2"/>
  <c r="R716" i="3" s="1"/>
  <c r="N764" i="2"/>
  <c r="M726" i="3" s="1"/>
  <c r="R850" i="2"/>
  <c r="Q812" i="3" s="1"/>
  <c r="R700" i="2"/>
  <c r="V710" i="2"/>
  <c r="S738" i="2"/>
  <c r="R700" i="3" s="1"/>
  <c r="V739" i="2"/>
  <c r="R659" i="2"/>
  <c r="V730" i="2"/>
  <c r="V747" i="2"/>
  <c r="V1025" i="2"/>
  <c r="U727" i="2"/>
  <c r="R727" i="2"/>
  <c r="S746" i="2"/>
  <c r="V868" i="2"/>
  <c r="V755" i="2"/>
  <c r="U764" i="2"/>
  <c r="T726" i="3" s="1"/>
  <c r="R767" i="2"/>
  <c r="T773" i="2"/>
  <c r="U903" i="2"/>
  <c r="R898" i="2"/>
  <c r="V908" i="2"/>
  <c r="N867" i="2"/>
  <c r="V921" i="2"/>
  <c r="V812" i="2"/>
  <c r="U774" i="3" s="1"/>
  <c r="S857" i="2"/>
  <c r="T867" i="2"/>
  <c r="S973" i="2"/>
  <c r="V796" i="2"/>
  <c r="S825" i="2"/>
  <c r="N907" i="2"/>
  <c r="T918" i="2"/>
  <c r="S880" i="3" s="1"/>
  <c r="V826" i="2"/>
  <c r="V858" i="2"/>
  <c r="U867" i="2"/>
  <c r="R969" i="2"/>
  <c r="V948" i="2"/>
  <c r="U910" i="3" s="1"/>
  <c r="U982" i="2"/>
  <c r="N986" i="2"/>
  <c r="M948" i="3" s="1"/>
  <c r="V1003" i="2"/>
  <c r="S942" i="2"/>
  <c r="S918" i="2"/>
  <c r="V987" i="2"/>
  <c r="U949" i="3" s="1"/>
  <c r="V977" i="2"/>
  <c r="R1005" i="2"/>
  <c r="T1037" i="2"/>
  <c r="V1065" i="2"/>
  <c r="T1067" i="2"/>
  <c r="S1029" i="3" s="1"/>
  <c r="U1076" i="2"/>
  <c r="T1045" i="2"/>
  <c r="N1080" i="2"/>
  <c r="S1086" i="2"/>
  <c r="T1029" i="2"/>
  <c r="T1023" i="2" s="1"/>
  <c r="V1015" i="2"/>
  <c r="S1014" i="2"/>
  <c r="R976" i="3" s="1"/>
  <c r="N1024" i="2"/>
  <c r="T1050" i="2"/>
  <c r="T1095" i="2"/>
  <c r="S1057" i="3" s="1"/>
  <c r="T1057" i="2"/>
  <c r="R1067" i="2"/>
  <c r="V1087" i="2"/>
  <c r="R1086" i="2"/>
  <c r="N1095" i="2"/>
  <c r="S1067" i="2"/>
  <c r="V1096" i="2"/>
  <c r="V1083" i="2" l="1"/>
  <c r="U1045" i="3" s="1"/>
  <c r="S1036" i="2"/>
  <c r="R998" i="3" s="1"/>
  <c r="T374" i="2"/>
  <c r="T658" i="2"/>
  <c r="S620" i="3" s="1"/>
  <c r="B296" i="2"/>
  <c r="U232" i="3"/>
  <c r="M856" i="3"/>
  <c r="T136" i="2"/>
  <c r="S98" i="3" s="1"/>
  <c r="T699" i="2"/>
  <c r="S661" i="3" s="1"/>
  <c r="B300" i="2"/>
  <c r="Q45" i="3"/>
  <c r="U659" i="3"/>
  <c r="T327" i="2"/>
  <c r="S289" i="3" s="1"/>
  <c r="T369" i="2"/>
  <c r="S331" i="3" s="1"/>
  <c r="U749" i="3"/>
  <c r="T18" i="3"/>
  <c r="U942" i="3"/>
  <c r="S290" i="3"/>
  <c r="R1036" i="2"/>
  <c r="Q998" i="3" s="1"/>
  <c r="M1038" i="3"/>
  <c r="N654" i="2"/>
  <c r="N972" i="2"/>
  <c r="M934" i="3" s="1"/>
  <c r="U163" i="2"/>
  <c r="T125" i="3" s="1"/>
  <c r="V648" i="2"/>
  <c r="U610" i="3" s="1"/>
  <c r="T111" i="2"/>
  <c r="U897" i="2"/>
  <c r="T859" i="3" s="1"/>
  <c r="T785" i="2"/>
  <c r="S747" i="3" s="1"/>
  <c r="U136" i="2"/>
  <c r="T98" i="3" s="1"/>
  <c r="T175" i="2"/>
  <c r="S137" i="3" s="1"/>
  <c r="V1050" i="2"/>
  <c r="V1049" i="2" s="1"/>
  <c r="U1011" i="3" s="1"/>
  <c r="S748" i="3"/>
  <c r="R620" i="2"/>
  <c r="Q582" i="3" s="1"/>
  <c r="T712" i="2"/>
  <c r="S674" i="3" s="1"/>
  <c r="N410" i="2"/>
  <c r="M372" i="3" s="1"/>
  <c r="S677" i="2"/>
  <c r="E325" i="2"/>
  <c r="B325" i="2" s="1"/>
  <c r="N1036" i="2"/>
  <c r="M998" i="3" s="1"/>
  <c r="S175" i="2"/>
  <c r="R137" i="3" s="1"/>
  <c r="U327" i="2"/>
  <c r="T289" i="3" s="1"/>
  <c r="U567" i="3"/>
  <c r="S387" i="3"/>
  <c r="T424" i="2"/>
  <c r="S386" i="3" s="1"/>
  <c r="U1036" i="2"/>
  <c r="T998" i="3" s="1"/>
  <c r="Q28" i="3"/>
  <c r="R60" i="2"/>
  <c r="R59" i="2" s="1"/>
  <c r="S963" i="2"/>
  <c r="R925" i="3" s="1"/>
  <c r="U1023" i="2"/>
  <c r="T985" i="3" s="1"/>
  <c r="S327" i="2"/>
  <c r="R289" i="3" s="1"/>
  <c r="Q29" i="3"/>
  <c r="V945" i="2"/>
  <c r="U907" i="3" s="1"/>
  <c r="T1079" i="2"/>
  <c r="S1041" i="3" s="1"/>
  <c r="U785" i="2"/>
  <c r="T747" i="3" s="1"/>
  <c r="R335" i="2"/>
  <c r="Q297" i="3" s="1"/>
  <c r="E288" i="2"/>
  <c r="E289" i="2" s="1"/>
  <c r="U658" i="2"/>
  <c r="T620" i="3" s="1"/>
  <c r="V176" i="2"/>
  <c r="U138" i="3" s="1"/>
  <c r="S985" i="3"/>
  <c r="T1056" i="2"/>
  <c r="S1018" i="3" s="1"/>
  <c r="S1019" i="3"/>
  <c r="V1014" i="2"/>
  <c r="U976" i="3" s="1"/>
  <c r="U977" i="3"/>
  <c r="T1036" i="2"/>
  <c r="S998" i="3" s="1"/>
  <c r="S999" i="3"/>
  <c r="S735" i="3"/>
  <c r="Q610" i="3"/>
  <c r="V449" i="2"/>
  <c r="U411" i="3" s="1"/>
  <c r="U412" i="3"/>
  <c r="R327" i="2"/>
  <c r="Q289" i="3" s="1"/>
  <c r="Q290" i="3"/>
  <c r="T893" i="2"/>
  <c r="S855" i="3" s="1"/>
  <c r="S856" i="3"/>
  <c r="U82" i="2"/>
  <c r="T45" i="3"/>
  <c r="V894" i="2"/>
  <c r="U857" i="3"/>
  <c r="V907" i="2"/>
  <c r="U869" i="3" s="1"/>
  <c r="U870" i="3"/>
  <c r="V727" i="2"/>
  <c r="U689" i="3" s="1"/>
  <c r="U692" i="3"/>
  <c r="R675" i="3"/>
  <c r="U185" i="2"/>
  <c r="T147" i="3" s="1"/>
  <c r="T148" i="3"/>
  <c r="V789" i="2"/>
  <c r="U752" i="3"/>
  <c r="S976" i="3"/>
  <c r="T897" i="2"/>
  <c r="S859" i="3" s="1"/>
  <c r="S860" i="3"/>
  <c r="U272" i="2"/>
  <c r="T235" i="3"/>
  <c r="U170" i="3"/>
  <c r="U1079" i="2"/>
  <c r="T1041" i="3" s="1"/>
  <c r="T1042" i="3"/>
  <c r="T75" i="2"/>
  <c r="S38" i="3"/>
  <c r="M327" i="3"/>
  <c r="T163" i="2"/>
  <c r="S125" i="3" s="1"/>
  <c r="S126" i="3"/>
  <c r="N906" i="2"/>
  <c r="M869" i="3"/>
  <c r="V613" i="2"/>
  <c r="U575" i="3" s="1"/>
  <c r="U580" i="3"/>
  <c r="S374" i="2"/>
  <c r="R336" i="3" s="1"/>
  <c r="R358" i="3"/>
  <c r="S335" i="2"/>
  <c r="R324" i="3"/>
  <c r="V351" i="2"/>
  <c r="U313" i="3" s="1"/>
  <c r="U319" i="3"/>
  <c r="V300" i="2"/>
  <c r="U262" i="3" s="1"/>
  <c r="U263" i="3"/>
  <c r="V61" i="2"/>
  <c r="U24" i="3"/>
  <c r="R1056" i="2"/>
  <c r="Q1029" i="3"/>
  <c r="N1023" i="2"/>
  <c r="M985" i="3" s="1"/>
  <c r="M986" i="3"/>
  <c r="U1075" i="2"/>
  <c r="T1038" i="3"/>
  <c r="R712" i="2"/>
  <c r="Q674" i="3" s="1"/>
  <c r="Q689" i="3"/>
  <c r="V738" i="2"/>
  <c r="U700" i="3" s="1"/>
  <c r="U701" i="3"/>
  <c r="S785" i="2"/>
  <c r="R747" i="3" s="1"/>
  <c r="R677" i="2"/>
  <c r="Q639" i="3" s="1"/>
  <c r="Q645" i="3"/>
  <c r="R732" i="3"/>
  <c r="N620" i="2"/>
  <c r="M582" i="3" s="1"/>
  <c r="M587" i="3"/>
  <c r="M358" i="3"/>
  <c r="S336" i="3"/>
  <c r="V411" i="2"/>
  <c r="U374" i="3"/>
  <c r="S185" i="2"/>
  <c r="R147" i="3" s="1"/>
  <c r="R191" i="3"/>
  <c r="T599" i="3"/>
  <c r="T976" i="3"/>
  <c r="U1056" i="2"/>
  <c r="T1029" i="3"/>
  <c r="R906" i="2"/>
  <c r="Q868" i="3" s="1"/>
  <c r="Q907" i="3"/>
  <c r="V773" i="2"/>
  <c r="U735" i="3" s="1"/>
  <c r="U736" i="3"/>
  <c r="T332" i="3"/>
  <c r="U369" i="2"/>
  <c r="T331" i="3" s="1"/>
  <c r="R81" i="2"/>
  <c r="Q44" i="3"/>
  <c r="R406" i="2"/>
  <c r="Q368" i="3" s="1"/>
  <c r="Q369" i="3"/>
  <c r="V56" i="2"/>
  <c r="U19" i="3"/>
  <c r="S658" i="2"/>
  <c r="R620" i="3" s="1"/>
  <c r="R621" i="3"/>
  <c r="V223" i="2"/>
  <c r="U185" i="3" s="1"/>
  <c r="U186" i="3"/>
  <c r="V942" i="2"/>
  <c r="U904" i="3" s="1"/>
  <c r="U905" i="3"/>
  <c r="S893" i="2"/>
  <c r="R855" i="3" s="1"/>
  <c r="R856" i="3"/>
  <c r="N125" i="2"/>
  <c r="M87" i="3" s="1"/>
  <c r="M88" i="3"/>
  <c r="U1049" i="2"/>
  <c r="T1011" i="3" s="1"/>
  <c r="T1012" i="3"/>
  <c r="U654" i="2"/>
  <c r="T616" i="3" s="1"/>
  <c r="T617" i="3"/>
  <c r="R369" i="2"/>
  <c r="Q332" i="3"/>
  <c r="S163" i="2"/>
  <c r="R125" i="3" s="1"/>
  <c r="R126" i="3"/>
  <c r="S587" i="3"/>
  <c r="T82" i="2"/>
  <c r="S45" i="3"/>
  <c r="V770" i="2"/>
  <c r="U732" i="3" s="1"/>
  <c r="U733" i="3"/>
  <c r="M281" i="3"/>
  <c r="M976" i="3"/>
  <c r="V216" i="2"/>
  <c r="U178" i="3" s="1"/>
  <c r="U179" i="3"/>
  <c r="R262" i="3"/>
  <c r="T668" i="2"/>
  <c r="S630" i="3" s="1"/>
  <c r="S631" i="3"/>
  <c r="U794" i="2"/>
  <c r="T756" i="3" s="1"/>
  <c r="T829" i="3"/>
  <c r="V669" i="2"/>
  <c r="U632" i="3"/>
  <c r="V118" i="2"/>
  <c r="U80" i="3" s="1"/>
  <c r="U81" i="3"/>
  <c r="R972" i="2"/>
  <c r="Q934" i="3" s="1"/>
  <c r="Q935" i="3"/>
  <c r="S1023" i="2"/>
  <c r="R986" i="3"/>
  <c r="T963" i="2"/>
  <c r="S926" i="3"/>
  <c r="N424" i="2"/>
  <c r="M387" i="3"/>
  <c r="T406" i="2"/>
  <c r="S368" i="3" s="1"/>
  <c r="S369" i="3"/>
  <c r="S424" i="2"/>
  <c r="R387" i="3"/>
  <c r="N1079" i="2"/>
  <c r="M1041" i="3" s="1"/>
  <c r="M1042" i="3"/>
  <c r="S1007" i="3"/>
  <c r="V973" i="2"/>
  <c r="U939" i="3"/>
  <c r="T985" i="2"/>
  <c r="S947" i="3" s="1"/>
  <c r="U965" i="3"/>
  <c r="R787" i="3"/>
  <c r="U712" i="2"/>
  <c r="T674" i="3" s="1"/>
  <c r="T689" i="3"/>
  <c r="R658" i="2"/>
  <c r="Q621" i="3"/>
  <c r="V709" i="2"/>
  <c r="U672" i="3"/>
  <c r="T677" i="2"/>
  <c r="Q382" i="3"/>
  <c r="R439" i="2"/>
  <c r="B310" i="2"/>
  <c r="T880" i="3"/>
  <c r="R785" i="2"/>
  <c r="Q747" i="3" s="1"/>
  <c r="U906" i="2"/>
  <c r="T868" i="3" s="1"/>
  <c r="V1005" i="2"/>
  <c r="U967" i="3" s="1"/>
  <c r="U970" i="3"/>
  <c r="N963" i="2"/>
  <c r="M925" i="3" s="1"/>
  <c r="M926" i="3"/>
  <c r="S869" i="3"/>
  <c r="U686" i="3"/>
  <c r="M665" i="3"/>
  <c r="N668" i="2"/>
  <c r="M631" i="3"/>
  <c r="T439" i="2"/>
  <c r="S401" i="3" s="1"/>
  <c r="V319" i="2"/>
  <c r="U281" i="3" s="1"/>
  <c r="U282" i="3"/>
  <c r="V764" i="2"/>
  <c r="U727" i="3"/>
  <c r="S268" i="2"/>
  <c r="R230" i="3" s="1"/>
  <c r="R231" i="3"/>
  <c r="U75" i="2"/>
  <c r="T38" i="3"/>
  <c r="U893" i="2"/>
  <c r="T855" i="3" s="1"/>
  <c r="T856" i="3"/>
  <c r="N1056" i="2"/>
  <c r="M1018" i="3" s="1"/>
  <c r="M1019" i="3"/>
  <c r="V700" i="2"/>
  <c r="U663" i="3"/>
  <c r="N429" i="2"/>
  <c r="M391" i="3" s="1"/>
  <c r="M392" i="3"/>
  <c r="U402" i="2"/>
  <c r="T364" i="3" s="1"/>
  <c r="T365" i="3"/>
  <c r="T654" i="2"/>
  <c r="S617" i="3"/>
  <c r="N66" i="2"/>
  <c r="M29" i="3"/>
  <c r="Q856" i="3"/>
  <c r="R893" i="2"/>
  <c r="Q855" i="3" s="1"/>
  <c r="S439" i="2"/>
  <c r="R401" i="3" s="1"/>
  <c r="R402" i="3"/>
  <c r="S406" i="2"/>
  <c r="R368" i="3" s="1"/>
  <c r="R369" i="3"/>
  <c r="V597" i="2"/>
  <c r="U559" i="3" s="1"/>
  <c r="U560" i="3"/>
  <c r="R819" i="3"/>
  <c r="T559" i="3"/>
  <c r="S272" i="2"/>
  <c r="R235" i="3"/>
  <c r="R23" i="3"/>
  <c r="S125" i="2"/>
  <c r="R88" i="3"/>
  <c r="Q22" i="3"/>
  <c r="N1089" i="2"/>
  <c r="M1051" i="3" s="1"/>
  <c r="M1057" i="3"/>
  <c r="S906" i="2"/>
  <c r="R880" i="3"/>
  <c r="S972" i="2"/>
  <c r="R934" i="3" s="1"/>
  <c r="R935" i="3"/>
  <c r="U692" i="2"/>
  <c r="T654" i="3" s="1"/>
  <c r="T655" i="3"/>
  <c r="U268" i="2"/>
  <c r="T231" i="3"/>
  <c r="V693" i="2"/>
  <c r="U656" i="3"/>
  <c r="V328" i="2"/>
  <c r="U291" i="3"/>
  <c r="V1057" i="2"/>
  <c r="U1019" i="3" s="1"/>
  <c r="U1027" i="3"/>
  <c r="R904" i="3"/>
  <c r="V857" i="2"/>
  <c r="U819" i="3" s="1"/>
  <c r="U820" i="3"/>
  <c r="V795" i="2"/>
  <c r="U757" i="3" s="1"/>
  <c r="U758" i="3"/>
  <c r="V918" i="2"/>
  <c r="U880" i="3" s="1"/>
  <c r="U883" i="3"/>
  <c r="N794" i="2"/>
  <c r="M756" i="3" s="1"/>
  <c r="M829" i="3"/>
  <c r="Q729" i="3"/>
  <c r="V867" i="2"/>
  <c r="U829" i="3" s="1"/>
  <c r="U830" i="3"/>
  <c r="N785" i="2"/>
  <c r="M747" i="3" s="1"/>
  <c r="R699" i="2"/>
  <c r="Q661" i="3" s="1"/>
  <c r="Q662" i="3"/>
  <c r="S369" i="2"/>
  <c r="R331" i="3" s="1"/>
  <c r="R332" i="3"/>
  <c r="R429" i="2"/>
  <c r="Q391" i="3" s="1"/>
  <c r="N185" i="2"/>
  <c r="M147" i="3" s="1"/>
  <c r="M191" i="3"/>
  <c r="U255" i="3"/>
  <c r="R136" i="2"/>
  <c r="Q98" i="3" s="1"/>
  <c r="V850" i="2"/>
  <c r="U812" i="3" s="1"/>
  <c r="V440" i="2"/>
  <c r="U403" i="3"/>
  <c r="S191" i="3"/>
  <c r="U1039" i="3"/>
  <c r="V1076" i="2"/>
  <c r="U963" i="2"/>
  <c r="T925" i="3" s="1"/>
  <c r="T926" i="3"/>
  <c r="S429" i="2"/>
  <c r="R391" i="3" s="1"/>
  <c r="V417" i="2"/>
  <c r="U379" i="3" s="1"/>
  <c r="U380" i="3"/>
  <c r="V297" i="2"/>
  <c r="U259" i="3" s="1"/>
  <c r="U260" i="3"/>
  <c r="V273" i="2"/>
  <c r="U235" i="3" s="1"/>
  <c r="U236" i="3"/>
  <c r="N268" i="2"/>
  <c r="M230" i="3" s="1"/>
  <c r="M231" i="3"/>
  <c r="N163" i="2"/>
  <c r="M125" i="3" s="1"/>
  <c r="M126" i="3"/>
  <c r="T55" i="2"/>
  <c r="S18" i="3"/>
  <c r="U603" i="2"/>
  <c r="T566" i="3"/>
  <c r="V654" i="2"/>
  <c r="U616" i="3" s="1"/>
  <c r="U617" i="3"/>
  <c r="R55" i="2"/>
  <c r="Q18" i="3"/>
  <c r="V982" i="2"/>
  <c r="U944" i="3" s="1"/>
  <c r="U945" i="3"/>
  <c r="T268" i="2"/>
  <c r="S230" i="3" s="1"/>
  <c r="S231" i="3"/>
  <c r="V1011" i="2"/>
  <c r="U973" i="3" s="1"/>
  <c r="U974" i="3"/>
  <c r="V898" i="2"/>
  <c r="U861" i="3"/>
  <c r="T716" i="3"/>
  <c r="U753" i="2"/>
  <c r="S1075" i="2"/>
  <c r="R1037" i="3" s="1"/>
  <c r="R1038" i="3"/>
  <c r="R1075" i="2"/>
  <c r="Q1037" i="3" s="1"/>
  <c r="Q1038" i="3"/>
  <c r="R995" i="3"/>
  <c r="V923" i="2"/>
  <c r="U885" i="3" s="1"/>
  <c r="U886" i="3"/>
  <c r="R1089" i="2"/>
  <c r="Q1051" i="3" s="1"/>
  <c r="Q1052" i="3"/>
  <c r="S55" i="2"/>
  <c r="R18" i="3"/>
  <c r="R175" i="2"/>
  <c r="Q137" i="3" s="1"/>
  <c r="Q138" i="3"/>
  <c r="S582" i="3"/>
  <c r="R753" i="2"/>
  <c r="Q716" i="3"/>
  <c r="N897" i="2"/>
  <c r="M859" i="3" s="1"/>
  <c r="M860" i="3"/>
  <c r="T23" i="3"/>
  <c r="V171" i="2"/>
  <c r="U133" i="3" s="1"/>
  <c r="U134" i="3"/>
  <c r="V1037" i="2"/>
  <c r="U1000" i="3"/>
  <c r="R603" i="2"/>
  <c r="Q566" i="3"/>
  <c r="M1012" i="3"/>
  <c r="N1049" i="2"/>
  <c r="S66" i="2"/>
  <c r="R28" i="3" s="1"/>
  <c r="R29" i="3"/>
  <c r="R1023" i="2"/>
  <c r="Q986" i="3"/>
  <c r="R1079" i="2"/>
  <c r="Q1041" i="3" s="1"/>
  <c r="Q1048" i="3"/>
  <c r="S1056" i="2"/>
  <c r="R1029" i="3"/>
  <c r="T944" i="3"/>
  <c r="T794" i="2"/>
  <c r="S756" i="3" s="1"/>
  <c r="S829" i="3"/>
  <c r="R897" i="2"/>
  <c r="Q859" i="3" s="1"/>
  <c r="Q860" i="3"/>
  <c r="V640" i="2"/>
  <c r="U602" i="3" s="1"/>
  <c r="U603" i="3"/>
  <c r="T395" i="3"/>
  <c r="Q327" i="3"/>
  <c r="V365" i="2"/>
  <c r="U327" i="3" s="1"/>
  <c r="U328" i="3"/>
  <c r="V283" i="2"/>
  <c r="U246" i="3"/>
  <c r="V140" i="2"/>
  <c r="U103" i="3"/>
  <c r="U335" i="2"/>
  <c r="T313" i="3"/>
  <c r="M102" i="3"/>
  <c r="V126" i="2"/>
  <c r="U89" i="3"/>
  <c r="S73" i="3"/>
  <c r="U981" i="3"/>
  <c r="V964" i="2"/>
  <c r="U927" i="3"/>
  <c r="V820" i="2"/>
  <c r="U783" i="3"/>
  <c r="Q617" i="3"/>
  <c r="T335" i="2"/>
  <c r="S313" i="3"/>
  <c r="V433" i="2"/>
  <c r="U396" i="3"/>
  <c r="Q665" i="3"/>
  <c r="S410" i="2"/>
  <c r="R372" i="3" s="1"/>
  <c r="R373" i="3"/>
  <c r="M1045" i="3"/>
  <c r="R1049" i="2"/>
  <c r="Q1011" i="3" s="1"/>
  <c r="Q1012" i="3"/>
  <c r="V425" i="2"/>
  <c r="U388" i="3"/>
  <c r="V268" i="2"/>
  <c r="U230" i="3" s="1"/>
  <c r="U231" i="3"/>
  <c r="U125" i="2"/>
  <c r="T88" i="3"/>
  <c r="V362" i="2"/>
  <c r="U325" i="3"/>
  <c r="S897" i="2"/>
  <c r="R859" i="3" s="1"/>
  <c r="R860" i="3"/>
  <c r="S119" i="3"/>
  <c r="M108" i="3"/>
  <c r="T74" i="3"/>
  <c r="U111" i="2"/>
  <c r="V164" i="2"/>
  <c r="U126" i="3" s="1"/>
  <c r="U127" i="3"/>
  <c r="V1080" i="2"/>
  <c r="U1042" i="3" s="1"/>
  <c r="U1043" i="3"/>
  <c r="V407" i="2"/>
  <c r="U370" i="3"/>
  <c r="V370" i="2"/>
  <c r="U333" i="3"/>
  <c r="N55" i="2"/>
  <c r="M18" i="3"/>
  <c r="S692" i="2"/>
  <c r="R654" i="3" s="1"/>
  <c r="R655" i="3"/>
  <c r="V76" i="2"/>
  <c r="U39" i="3"/>
  <c r="V332" i="2"/>
  <c r="U294" i="3" s="1"/>
  <c r="U295" i="3"/>
  <c r="V683" i="2"/>
  <c r="U645" i="3" s="1"/>
  <c r="U646" i="3"/>
  <c r="V403" i="2"/>
  <c r="U366" i="3"/>
  <c r="T119" i="3"/>
  <c r="M119" i="3"/>
  <c r="Q931" i="3"/>
  <c r="V229" i="2"/>
  <c r="U191" i="3" s="1"/>
  <c r="U192" i="3"/>
  <c r="T272" i="2"/>
  <c r="S245" i="3"/>
  <c r="U668" i="2"/>
  <c r="V1029" i="2"/>
  <c r="U991" i="3" s="1"/>
  <c r="U992" i="3"/>
  <c r="R948" i="3"/>
  <c r="V659" i="2"/>
  <c r="U622" i="3"/>
  <c r="R668" i="2"/>
  <c r="Q631" i="3"/>
  <c r="R575" i="3"/>
  <c r="R272" i="2"/>
  <c r="Q245" i="3"/>
  <c r="U374" i="2"/>
  <c r="T337" i="3"/>
  <c r="V375" i="2"/>
  <c r="U338" i="3"/>
  <c r="V157" i="2"/>
  <c r="U119" i="3" s="1"/>
  <c r="U120" i="3"/>
  <c r="T429" i="2"/>
  <c r="S395" i="3"/>
  <c r="S654" i="2"/>
  <c r="R617" i="3"/>
  <c r="S82" i="2"/>
  <c r="R45" i="3"/>
  <c r="N753" i="2"/>
  <c r="M716" i="3"/>
  <c r="N603" i="2"/>
  <c r="M566" i="3"/>
  <c r="T972" i="2"/>
  <c r="S934" i="3" s="1"/>
  <c r="S935" i="3"/>
  <c r="V637" i="2"/>
  <c r="U599" i="3" s="1"/>
  <c r="U600" i="3"/>
  <c r="S75" i="2"/>
  <c r="R38" i="3"/>
  <c r="U1089" i="2"/>
  <c r="T1051" i="3" s="1"/>
  <c r="T1052" i="3"/>
  <c r="V430" i="2"/>
  <c r="U392" i="3" s="1"/>
  <c r="U393" i="3"/>
  <c r="R111" i="2"/>
  <c r="Q73" i="3" s="1"/>
  <c r="Q74" i="3"/>
  <c r="N658" i="2"/>
  <c r="M620" i="3" s="1"/>
  <c r="M621" i="3"/>
  <c r="M332" i="3"/>
  <c r="N369" i="2"/>
  <c r="M331" i="3" s="1"/>
  <c r="V603" i="2"/>
  <c r="U566" i="3"/>
  <c r="N402" i="2"/>
  <c r="M365" i="3"/>
  <c r="U54" i="2"/>
  <c r="T17" i="3"/>
  <c r="V1045" i="2"/>
  <c r="U1007" i="3" s="1"/>
  <c r="U1008" i="3"/>
  <c r="V713" i="2"/>
  <c r="U675" i="3" s="1"/>
  <c r="U676" i="3"/>
  <c r="U175" i="2"/>
  <c r="T137" i="3" s="1"/>
  <c r="T138" i="3"/>
  <c r="S111" i="2"/>
  <c r="R74" i="3"/>
  <c r="V83" i="2"/>
  <c r="U46" i="3"/>
  <c r="T991" i="3"/>
  <c r="R75" i="2"/>
  <c r="Q38" i="3"/>
  <c r="U66" i="2"/>
  <c r="T28" i="3" s="1"/>
  <c r="T29" i="3"/>
  <c r="V780" i="2"/>
  <c r="U742" i="3" s="1"/>
  <c r="U743" i="3"/>
  <c r="S991" i="3"/>
  <c r="V207" i="2"/>
  <c r="U169" i="3" s="1"/>
  <c r="U174" i="3"/>
  <c r="U1012" i="3"/>
  <c r="U166" i="3"/>
  <c r="T603" i="2"/>
  <c r="S566" i="3"/>
  <c r="V1095" i="2"/>
  <c r="U1058" i="3"/>
  <c r="V1086" i="2"/>
  <c r="U1049" i="3"/>
  <c r="R708" i="3"/>
  <c r="V678" i="2"/>
  <c r="U641" i="3"/>
  <c r="M616" i="3"/>
  <c r="T379" i="3"/>
  <c r="V146" i="2"/>
  <c r="U108" i="3" s="1"/>
  <c r="U109" i="3"/>
  <c r="V137" i="2"/>
  <c r="U99" i="3" s="1"/>
  <c r="U100" i="3"/>
  <c r="V112" i="2"/>
  <c r="U74" i="3" s="1"/>
  <c r="U75" i="3"/>
  <c r="T1049" i="2"/>
  <c r="S1012" i="3"/>
  <c r="V1067" i="2"/>
  <c r="U1029" i="3" s="1"/>
  <c r="S1079" i="2"/>
  <c r="R1041" i="3" s="1"/>
  <c r="R1048" i="3"/>
  <c r="R985" i="2"/>
  <c r="Q947" i="3" s="1"/>
  <c r="Q967" i="3"/>
  <c r="V825" i="2"/>
  <c r="U787" i="3" s="1"/>
  <c r="U788" i="3"/>
  <c r="T865" i="3"/>
  <c r="V754" i="2"/>
  <c r="U717" i="3"/>
  <c r="V1024" i="2"/>
  <c r="U987" i="3"/>
  <c r="V746" i="2"/>
  <c r="U708" i="3" s="1"/>
  <c r="U709" i="3"/>
  <c r="N699" i="2"/>
  <c r="M661" i="3" s="1"/>
  <c r="M671" i="3"/>
  <c r="U699" i="2"/>
  <c r="T661" i="3" s="1"/>
  <c r="T668" i="3"/>
  <c r="V625" i="2"/>
  <c r="U588" i="3"/>
  <c r="N692" i="2"/>
  <c r="M655" i="3"/>
  <c r="N677" i="2"/>
  <c r="M639" i="3" s="1"/>
  <c r="M640" i="3"/>
  <c r="V455" i="2"/>
  <c r="U417" i="3" s="1"/>
  <c r="U418" i="3"/>
  <c r="V254" i="2"/>
  <c r="U216" i="3" s="1"/>
  <c r="U217" i="3"/>
  <c r="V336" i="2"/>
  <c r="U298" i="3" s="1"/>
  <c r="U299" i="3"/>
  <c r="R1057" i="3"/>
  <c r="N175" i="2"/>
  <c r="M137" i="3" s="1"/>
  <c r="M138" i="3"/>
  <c r="V305" i="2"/>
  <c r="U267" i="3" s="1"/>
  <c r="U268" i="3"/>
  <c r="U677" i="2"/>
  <c r="T639" i="3" s="1"/>
  <c r="T640" i="3"/>
  <c r="N272" i="2"/>
  <c r="N439" i="2"/>
  <c r="M401" i="3" s="1"/>
  <c r="V67" i="2"/>
  <c r="U30" i="3"/>
  <c r="V167" i="2"/>
  <c r="U130" i="3"/>
  <c r="R610" i="3"/>
  <c r="S136" i="2"/>
  <c r="R98" i="3" s="1"/>
  <c r="S1049" i="2"/>
  <c r="R1011" i="3" s="1"/>
  <c r="R1012" i="3"/>
  <c r="T753" i="2"/>
  <c r="S716" i="3"/>
  <c r="T692" i="2"/>
  <c r="S658" i="3"/>
  <c r="R424" i="2"/>
  <c r="Q386" i="3" s="1"/>
  <c r="Q387" i="3"/>
  <c r="N82" i="2"/>
  <c r="M45" i="3"/>
  <c r="R374" i="2"/>
  <c r="Q336" i="3" s="1"/>
  <c r="Q337" i="3"/>
  <c r="V1090" i="2"/>
  <c r="U1052" i="3" s="1"/>
  <c r="U1053" i="3"/>
  <c r="N327" i="2"/>
  <c r="M289" i="3" s="1"/>
  <c r="M290" i="3"/>
  <c r="S88" i="3"/>
  <c r="T125" i="2"/>
  <c r="S87" i="3" s="1"/>
  <c r="T1075" i="2"/>
  <c r="S1037" i="3" s="1"/>
  <c r="S1038" i="3"/>
  <c r="V703" i="2"/>
  <c r="U665" i="3" s="1"/>
  <c r="U666" i="3"/>
  <c r="N75" i="2"/>
  <c r="M38" i="3"/>
  <c r="V706" i="2"/>
  <c r="U668" i="3" s="1"/>
  <c r="U669" i="3"/>
  <c r="U406" i="2"/>
  <c r="T368" i="3" s="1"/>
  <c r="T369" i="3"/>
  <c r="U145" i="3"/>
  <c r="V182" i="2"/>
  <c r="U144" i="3" s="1"/>
  <c r="N111" i="2"/>
  <c r="M73" i="3" s="1"/>
  <c r="M74" i="3"/>
  <c r="R566" i="3"/>
  <c r="S603" i="2"/>
  <c r="T66" i="2"/>
  <c r="S29" i="3"/>
  <c r="V396" i="2"/>
  <c r="U358" i="3" s="1"/>
  <c r="U359" i="3"/>
  <c r="R364" i="3"/>
  <c r="T906" i="2"/>
  <c r="N374" i="2"/>
  <c r="S1089" i="2"/>
  <c r="R185" i="2"/>
  <c r="Q147" i="3" s="1"/>
  <c r="N335" i="2"/>
  <c r="R794" i="2"/>
  <c r="Q756" i="3" s="1"/>
  <c r="V186" i="2"/>
  <c r="N612" i="2"/>
  <c r="S612" i="2"/>
  <c r="T185" i="2"/>
  <c r="U985" i="2"/>
  <c r="T947" i="3" s="1"/>
  <c r="D240" i="3"/>
  <c r="D241" i="3" s="1"/>
  <c r="D273" i="3"/>
  <c r="D274" i="3" s="1"/>
  <c r="D267" i="3"/>
  <c r="D268" i="3" s="1"/>
  <c r="D286" i="3"/>
  <c r="D251" i="3"/>
  <c r="S985" i="2"/>
  <c r="R947" i="3" s="1"/>
  <c r="R763" i="2"/>
  <c r="Q725" i="3" s="1"/>
  <c r="T763" i="2"/>
  <c r="U439" i="2"/>
  <c r="T401" i="3" s="1"/>
  <c r="V986" i="2"/>
  <c r="U763" i="2"/>
  <c r="S794" i="2"/>
  <c r="R756" i="3" s="1"/>
  <c r="E312" i="2"/>
  <c r="B311" i="2"/>
  <c r="U429" i="2"/>
  <c r="T391" i="3" s="1"/>
  <c r="N136" i="2"/>
  <c r="M98" i="3" s="1"/>
  <c r="U972" i="2"/>
  <c r="T934" i="3" s="1"/>
  <c r="N763" i="2"/>
  <c r="S763" i="2"/>
  <c r="N985" i="2"/>
  <c r="S753" i="2"/>
  <c r="R715" i="3" s="1"/>
  <c r="R163" i="2"/>
  <c r="Q125" i="3" s="1"/>
  <c r="R963" i="2"/>
  <c r="Q925" i="3" s="1"/>
  <c r="R692" i="2"/>
  <c r="Q654" i="3" s="1"/>
  <c r="R410" i="2"/>
  <c r="E278" i="2"/>
  <c r="B277" i="2"/>
  <c r="U612" i="2"/>
  <c r="T612" i="2"/>
  <c r="B305" i="2"/>
  <c r="E306" i="2"/>
  <c r="T1089" i="2"/>
  <c r="R653" i="2"/>
  <c r="U410" i="2"/>
  <c r="S699" i="2"/>
  <c r="R661" i="3" s="1"/>
  <c r="N712" i="2"/>
  <c r="S712" i="2"/>
  <c r="R674" i="3" s="1"/>
  <c r="U424" i="2"/>
  <c r="T386" i="3" s="1"/>
  <c r="T410" i="2"/>
  <c r="S372" i="3" s="1"/>
  <c r="T402" i="2"/>
  <c r="S364" i="3" s="1"/>
  <c r="V1079" i="2" l="1"/>
  <c r="T368" i="2"/>
  <c r="V1056" i="2"/>
  <c r="S368" i="2"/>
  <c r="U162" i="2"/>
  <c r="T124" i="3" s="1"/>
  <c r="V335" i="2"/>
  <c r="R612" i="2"/>
  <c r="S162" i="2"/>
  <c r="R124" i="3" s="1"/>
  <c r="B288" i="2"/>
  <c r="N162" i="2"/>
  <c r="M124" i="3" s="1"/>
  <c r="U60" i="2"/>
  <c r="U59" i="2" s="1"/>
  <c r="U1022" i="2"/>
  <c r="N653" i="2"/>
  <c r="R639" i="3"/>
  <c r="S667" i="2"/>
  <c r="U691" i="2"/>
  <c r="T653" i="3" s="1"/>
  <c r="V111" i="2"/>
  <c r="U73" i="3" s="1"/>
  <c r="R892" i="2"/>
  <c r="R35" i="2" s="1"/>
  <c r="U653" i="2"/>
  <c r="T110" i="2"/>
  <c r="S72" i="3" s="1"/>
  <c r="U762" i="2"/>
  <c r="T724" i="3" s="1"/>
  <c r="T725" i="3"/>
  <c r="N326" i="2"/>
  <c r="M297" i="3"/>
  <c r="N19" i="2"/>
  <c r="N267" i="2"/>
  <c r="M234" i="3"/>
  <c r="V753" i="2"/>
  <c r="U716" i="3"/>
  <c r="T602" i="2"/>
  <c r="S564" i="3" s="1"/>
  <c r="S565" i="3"/>
  <c r="U11" i="2"/>
  <c r="T16" i="3"/>
  <c r="N54" i="2"/>
  <c r="M17" i="3"/>
  <c r="T73" i="3"/>
  <c r="U110" i="2"/>
  <c r="S1048" i="2"/>
  <c r="R1018" i="3"/>
  <c r="Q21" i="3"/>
  <c r="R12" i="2"/>
  <c r="S267" i="2"/>
  <c r="R234" i="3"/>
  <c r="U726" i="3"/>
  <c r="V763" i="2"/>
  <c r="U725" i="3" s="1"/>
  <c r="R423" i="2"/>
  <c r="Q401" i="3"/>
  <c r="Q331" i="3"/>
  <c r="R368" i="2"/>
  <c r="V55" i="2"/>
  <c r="U18" i="3"/>
  <c r="N892" i="2"/>
  <c r="M868" i="3"/>
  <c r="T74" i="2"/>
  <c r="S37" i="3"/>
  <c r="R616" i="3"/>
  <c r="S653" i="2"/>
  <c r="V272" i="2"/>
  <c r="U245" i="3"/>
  <c r="V1036" i="2"/>
  <c r="U998" i="3" s="1"/>
  <c r="U999" i="3"/>
  <c r="M386" i="3"/>
  <c r="N423" i="2"/>
  <c r="S326" i="2"/>
  <c r="R297" i="3"/>
  <c r="T1022" i="2"/>
  <c r="S22" i="2"/>
  <c r="R330" i="3"/>
  <c r="R574" i="3"/>
  <c r="R74" i="2"/>
  <c r="Q37" i="3"/>
  <c r="S110" i="2"/>
  <c r="R73" i="3"/>
  <c r="M364" i="3"/>
  <c r="N401" i="2"/>
  <c r="S74" i="2"/>
  <c r="R37" i="3"/>
  <c r="V374" i="2"/>
  <c r="U337" i="3"/>
  <c r="V429" i="2"/>
  <c r="U391" i="3" s="1"/>
  <c r="U395" i="3"/>
  <c r="U290" i="3"/>
  <c r="V327" i="2"/>
  <c r="U289" i="3" s="1"/>
  <c r="S60" i="2"/>
  <c r="M28" i="3"/>
  <c r="N60" i="2"/>
  <c r="S616" i="3"/>
  <c r="T653" i="2"/>
  <c r="T667" i="2"/>
  <c r="S639" i="3"/>
  <c r="T81" i="2"/>
  <c r="S44" i="3"/>
  <c r="R15" i="2"/>
  <c r="Q43" i="3"/>
  <c r="U892" i="2"/>
  <c r="N602" i="2"/>
  <c r="M564" i="3" s="1"/>
  <c r="M565" i="3"/>
  <c r="Q985" i="3"/>
  <c r="R1022" i="2"/>
  <c r="T762" i="2"/>
  <c r="S724" i="3" s="1"/>
  <c r="S725" i="3"/>
  <c r="M574" i="3"/>
  <c r="U1041" i="3"/>
  <c r="S28" i="3"/>
  <c r="T60" i="2"/>
  <c r="V175" i="2"/>
  <c r="U137" i="3" s="1"/>
  <c r="S654" i="3"/>
  <c r="T691" i="2"/>
  <c r="U1048" i="3"/>
  <c r="N752" i="2"/>
  <c r="M715" i="3"/>
  <c r="R267" i="2"/>
  <c r="Q234" i="3"/>
  <c r="T267" i="2"/>
  <c r="S234" i="3"/>
  <c r="V369" i="2"/>
  <c r="U331" i="3" s="1"/>
  <c r="U332" i="3"/>
  <c r="U324" i="3"/>
  <c r="U326" i="2"/>
  <c r="T297" i="3"/>
  <c r="U860" i="3"/>
  <c r="V897" i="2"/>
  <c r="U859" i="3" s="1"/>
  <c r="R54" i="2"/>
  <c r="R53" i="2" s="1"/>
  <c r="Q17" i="3"/>
  <c r="T230" i="3"/>
  <c r="S892" i="2"/>
  <c r="R868" i="3"/>
  <c r="S925" i="3"/>
  <c r="T962" i="2"/>
  <c r="U81" i="2"/>
  <c r="T44" i="3"/>
  <c r="U38" i="2"/>
  <c r="T984" i="3"/>
  <c r="S574" i="3"/>
  <c r="T574" i="3"/>
  <c r="T892" i="2"/>
  <c r="S868" i="3"/>
  <c r="V424" i="2"/>
  <c r="U386" i="3" s="1"/>
  <c r="U387" i="3"/>
  <c r="T54" i="2"/>
  <c r="S17" i="3"/>
  <c r="U297" i="3"/>
  <c r="N962" i="2"/>
  <c r="M924" i="3" s="1"/>
  <c r="M947" i="3"/>
  <c r="V136" i="2"/>
  <c r="U98" i="3" s="1"/>
  <c r="S762" i="2"/>
  <c r="R724" i="3" s="1"/>
  <c r="R725" i="3"/>
  <c r="N1074" i="2"/>
  <c r="V185" i="2"/>
  <c r="U148" i="3"/>
  <c r="R326" i="2"/>
  <c r="V602" i="2"/>
  <c r="U564" i="3" s="1"/>
  <c r="U565" i="3"/>
  <c r="V658" i="2"/>
  <c r="U621" i="3"/>
  <c r="V75" i="2"/>
  <c r="U38" i="3"/>
  <c r="V125" i="2"/>
  <c r="U87" i="3" s="1"/>
  <c r="U88" i="3"/>
  <c r="M1011" i="3"/>
  <c r="N1048" i="2"/>
  <c r="S54" i="2"/>
  <c r="R17" i="3"/>
  <c r="V439" i="2"/>
  <c r="U402" i="3"/>
  <c r="U662" i="3"/>
  <c r="U74" i="2"/>
  <c r="T37" i="3"/>
  <c r="M630" i="3"/>
  <c r="N667" i="2"/>
  <c r="V699" i="2"/>
  <c r="U661" i="3" s="1"/>
  <c r="U671" i="3"/>
  <c r="V410" i="2"/>
  <c r="U373" i="3"/>
  <c r="U27" i="2"/>
  <c r="T615" i="3"/>
  <c r="U1074" i="2"/>
  <c r="T1037" i="3"/>
  <c r="R1048" i="2"/>
  <c r="Q1018" i="3"/>
  <c r="N74" i="2"/>
  <c r="M37" i="3"/>
  <c r="U667" i="2"/>
  <c r="T630" i="3"/>
  <c r="V963" i="2"/>
  <c r="U925" i="3" s="1"/>
  <c r="U926" i="3"/>
  <c r="S962" i="2"/>
  <c r="R924" i="3" s="1"/>
  <c r="T18" i="2"/>
  <c r="V794" i="2"/>
  <c r="V712" i="2"/>
  <c r="U674" i="3" s="1"/>
  <c r="R401" i="2"/>
  <c r="Q372" i="3"/>
  <c r="N762" i="2"/>
  <c r="M724" i="3" s="1"/>
  <c r="M725" i="3"/>
  <c r="R1074" i="2"/>
  <c r="N368" i="2"/>
  <c r="M336" i="3"/>
  <c r="S401" i="2"/>
  <c r="T752" i="2"/>
  <c r="S715" i="3"/>
  <c r="V66" i="2"/>
  <c r="U28" i="3" s="1"/>
  <c r="U29" i="3"/>
  <c r="M654" i="3"/>
  <c r="V1023" i="2"/>
  <c r="U986" i="3"/>
  <c r="N27" i="2"/>
  <c r="M615" i="3"/>
  <c r="T423" i="2"/>
  <c r="S391" i="3"/>
  <c r="V402" i="2"/>
  <c r="U364" i="3" s="1"/>
  <c r="U365" i="3"/>
  <c r="V406" i="2"/>
  <c r="U368" i="3" s="1"/>
  <c r="U369" i="3"/>
  <c r="T87" i="3"/>
  <c r="U782" i="3"/>
  <c r="U102" i="3"/>
  <c r="R752" i="2"/>
  <c r="Q715" i="3"/>
  <c r="V1075" i="2"/>
  <c r="U1037" i="3" s="1"/>
  <c r="U1038" i="3"/>
  <c r="V972" i="2"/>
  <c r="U934" i="3" s="1"/>
  <c r="U935" i="3"/>
  <c r="R386" i="3"/>
  <c r="S423" i="2"/>
  <c r="S1022" i="2"/>
  <c r="R985" i="3"/>
  <c r="U751" i="3"/>
  <c r="V785" i="2"/>
  <c r="U747" i="3" s="1"/>
  <c r="U401" i="2"/>
  <c r="T372" i="3"/>
  <c r="R27" i="2"/>
  <c r="Q615" i="3"/>
  <c r="T1074" i="2"/>
  <c r="S1051" i="3"/>
  <c r="V985" i="2"/>
  <c r="U948" i="3"/>
  <c r="V1048" i="2"/>
  <c r="U1018" i="3"/>
  <c r="S1074" i="2"/>
  <c r="R1051" i="3"/>
  <c r="V1089" i="2"/>
  <c r="U1051" i="3" s="1"/>
  <c r="U1057" i="3"/>
  <c r="V82" i="2"/>
  <c r="U45" i="3"/>
  <c r="U368" i="2"/>
  <c r="T336" i="3"/>
  <c r="T326" i="2"/>
  <c r="S297" i="3"/>
  <c r="U752" i="2"/>
  <c r="T715" i="3"/>
  <c r="R87" i="3"/>
  <c r="Q620" i="3"/>
  <c r="V668" i="2"/>
  <c r="U631" i="3"/>
  <c r="U1048" i="2"/>
  <c r="T1018" i="3"/>
  <c r="T22" i="2"/>
  <c r="S330" i="3"/>
  <c r="U267" i="2"/>
  <c r="T234" i="3"/>
  <c r="V692" i="2"/>
  <c r="U655" i="3"/>
  <c r="V906" i="2"/>
  <c r="R565" i="3"/>
  <c r="S602" i="2"/>
  <c r="R564" i="3" s="1"/>
  <c r="Q574" i="3"/>
  <c r="M674" i="3"/>
  <c r="R110" i="2"/>
  <c r="Q72" i="3" s="1"/>
  <c r="T162" i="2"/>
  <c r="S147" i="3"/>
  <c r="N1022" i="2"/>
  <c r="N81" i="2"/>
  <c r="M44" i="3"/>
  <c r="V163" i="2"/>
  <c r="U125" i="3" s="1"/>
  <c r="U129" i="3"/>
  <c r="V620" i="2"/>
  <c r="U587" i="3"/>
  <c r="T1048" i="2"/>
  <c r="S1011" i="3"/>
  <c r="V677" i="2"/>
  <c r="U639" i="3" s="1"/>
  <c r="U640" i="3"/>
  <c r="S81" i="2"/>
  <c r="R44" i="3"/>
  <c r="R667" i="2"/>
  <c r="Q630" i="3"/>
  <c r="R602" i="2"/>
  <c r="Q564" i="3" s="1"/>
  <c r="Q565" i="3"/>
  <c r="U602" i="2"/>
  <c r="T564" i="3" s="1"/>
  <c r="T565" i="3"/>
  <c r="U23" i="3"/>
  <c r="V893" i="2"/>
  <c r="U855" i="3" s="1"/>
  <c r="U856" i="3"/>
  <c r="R762" i="2"/>
  <c r="R162" i="2"/>
  <c r="U962" i="2"/>
  <c r="D287" i="3"/>
  <c r="D242" i="3"/>
  <c r="D252" i="3"/>
  <c r="D275" i="3"/>
  <c r="D269" i="3"/>
  <c r="N691" i="2"/>
  <c r="M653" i="3" s="1"/>
  <c r="T401" i="2"/>
  <c r="S363" i="3" s="1"/>
  <c r="S691" i="2"/>
  <c r="R653" i="3" s="1"/>
  <c r="S752" i="2"/>
  <c r="R714" i="3" s="1"/>
  <c r="E290" i="2"/>
  <c r="B290" i="2" s="1"/>
  <c r="B289" i="2"/>
  <c r="N110" i="2"/>
  <c r="M72" i="3" s="1"/>
  <c r="B306" i="2"/>
  <c r="E307" i="2"/>
  <c r="B307" i="2" s="1"/>
  <c r="R962" i="2"/>
  <c r="Q924" i="3" s="1"/>
  <c r="U423" i="2"/>
  <c r="E313" i="2"/>
  <c r="B312" i="2"/>
  <c r="E279" i="2"/>
  <c r="B278" i="2"/>
  <c r="R18" i="2"/>
  <c r="U34" i="2"/>
  <c r="R691" i="2"/>
  <c r="Q653" i="3" s="1"/>
  <c r="U31" i="2" l="1"/>
  <c r="N37" i="2"/>
  <c r="S19" i="2"/>
  <c r="U19" i="2"/>
  <c r="V60" i="2"/>
  <c r="V59" i="2" s="1"/>
  <c r="T22" i="3"/>
  <c r="T961" i="2"/>
  <c r="S923" i="3" s="1"/>
  <c r="S37" i="2"/>
  <c r="T34" i="2"/>
  <c r="U961" i="2"/>
  <c r="T923" i="3" s="1"/>
  <c r="S761" i="2"/>
  <c r="R723" i="3" s="1"/>
  <c r="S34" i="2"/>
  <c r="N34" i="2"/>
  <c r="N961" i="2"/>
  <c r="M923" i="3" s="1"/>
  <c r="V110" i="2"/>
  <c r="U72" i="3" s="1"/>
  <c r="N601" i="2"/>
  <c r="M563" i="3" s="1"/>
  <c r="R629" i="3"/>
  <c r="S29" i="2"/>
  <c r="S666" i="2"/>
  <c r="Q854" i="3"/>
  <c r="U109" i="2"/>
  <c r="T71" i="3" s="1"/>
  <c r="Q15" i="3"/>
  <c r="R10" i="2"/>
  <c r="M36" i="3"/>
  <c r="N14" i="2"/>
  <c r="N73" i="2"/>
  <c r="T35" i="2"/>
  <c r="S854" i="3"/>
  <c r="N751" i="2"/>
  <c r="N690" i="2" s="1"/>
  <c r="M652" i="3" s="1"/>
  <c r="M714" i="3"/>
  <c r="T59" i="2"/>
  <c r="S22" i="3"/>
  <c r="U35" i="2"/>
  <c r="T854" i="3"/>
  <c r="N24" i="2"/>
  <c r="M385" i="3"/>
  <c r="V54" i="2"/>
  <c r="U17" i="3"/>
  <c r="S39" i="2"/>
  <c r="R1010" i="3"/>
  <c r="T21" i="3"/>
  <c r="U53" i="2"/>
  <c r="U12" i="2"/>
  <c r="R22" i="2"/>
  <c r="Q330" i="3"/>
  <c r="S961" i="2"/>
  <c r="R923" i="3" s="1"/>
  <c r="N38" i="2"/>
  <c r="M984" i="3"/>
  <c r="V962" i="2"/>
  <c r="U947" i="3"/>
  <c r="S38" i="2"/>
  <c r="R984" i="3"/>
  <c r="R21" i="2"/>
  <c r="Q288" i="3"/>
  <c r="V162" i="2"/>
  <c r="U147" i="3"/>
  <c r="U601" i="2"/>
  <c r="S35" i="2"/>
  <c r="R854" i="3"/>
  <c r="R36" i="3"/>
  <c r="S14" i="2"/>
  <c r="S73" i="2"/>
  <c r="V752" i="2"/>
  <c r="U715" i="3"/>
  <c r="V892" i="2"/>
  <c r="U868" i="3"/>
  <c r="V39" i="2"/>
  <c r="U1010" i="3"/>
  <c r="T924" i="3"/>
  <c r="U22" i="2"/>
  <c r="T330" i="3"/>
  <c r="R363" i="3"/>
  <c r="S23" i="2"/>
  <c r="R39" i="2"/>
  <c r="Q1010" i="3"/>
  <c r="N26" i="2"/>
  <c r="Q36" i="3"/>
  <c r="R73" i="2"/>
  <c r="R14" i="2"/>
  <c r="U761" i="2"/>
  <c r="T723" i="3" s="1"/>
  <c r="R19" i="2"/>
  <c r="Q124" i="3"/>
  <c r="R601" i="2"/>
  <c r="U751" i="2"/>
  <c r="T714" i="3"/>
  <c r="U23" i="2"/>
  <c r="T363" i="3"/>
  <c r="S24" i="2"/>
  <c r="R385" i="3"/>
  <c r="N22" i="2"/>
  <c r="M330" i="3"/>
  <c r="U40" i="2"/>
  <c r="T1036" i="3"/>
  <c r="V423" i="2"/>
  <c r="U401" i="3"/>
  <c r="V74" i="2"/>
  <c r="U37" i="3"/>
  <c r="V326" i="2"/>
  <c r="S653" i="3"/>
  <c r="T31" i="2"/>
  <c r="N23" i="2"/>
  <c r="M363" i="3"/>
  <c r="T38" i="2"/>
  <c r="S984" i="3"/>
  <c r="S20" i="2"/>
  <c r="R229" i="3"/>
  <c r="R761" i="2"/>
  <c r="Q723" i="3" s="1"/>
  <c r="Q724" i="3"/>
  <c r="R109" i="2"/>
  <c r="Q71" i="3" s="1"/>
  <c r="U24" i="2"/>
  <c r="T385" i="3"/>
  <c r="T19" i="2"/>
  <c r="S124" i="3"/>
  <c r="U20" i="2"/>
  <c r="T229" i="3"/>
  <c r="T24" i="2"/>
  <c r="S385" i="3"/>
  <c r="M629" i="3"/>
  <c r="N29" i="2"/>
  <c r="N666" i="2"/>
  <c r="U15" i="2"/>
  <c r="T43" i="3"/>
  <c r="T20" i="2"/>
  <c r="S229" i="3"/>
  <c r="R24" i="2"/>
  <c r="Q385" i="3"/>
  <c r="N11" i="2"/>
  <c r="M16" i="3"/>
  <c r="N21" i="2"/>
  <c r="M288" i="3"/>
  <c r="V1022" i="2"/>
  <c r="U985" i="3"/>
  <c r="U39" i="2"/>
  <c r="T1010" i="3"/>
  <c r="S59" i="2"/>
  <c r="R22" i="3"/>
  <c r="N35" i="2"/>
  <c r="M854" i="3"/>
  <c r="R34" i="2"/>
  <c r="T761" i="2"/>
  <c r="S723" i="3" s="1"/>
  <c r="V81" i="2"/>
  <c r="U44" i="3"/>
  <c r="R23" i="2"/>
  <c r="Q363" i="3"/>
  <c r="V762" i="2"/>
  <c r="U756" i="3"/>
  <c r="S11" i="2"/>
  <c r="R16" i="3"/>
  <c r="V653" i="2"/>
  <c r="U620" i="3"/>
  <c r="T11" i="2"/>
  <c r="S16" i="3"/>
  <c r="S924" i="3"/>
  <c r="T37" i="2"/>
  <c r="U21" i="2"/>
  <c r="T288" i="3"/>
  <c r="V1074" i="2"/>
  <c r="R38" i="2"/>
  <c r="Q984" i="3"/>
  <c r="T15" i="2"/>
  <c r="S43" i="3"/>
  <c r="T27" i="2"/>
  <c r="S615" i="3"/>
  <c r="S601" i="2"/>
  <c r="S21" i="2"/>
  <c r="R288" i="3"/>
  <c r="V267" i="2"/>
  <c r="U234" i="3"/>
  <c r="N761" i="2"/>
  <c r="M723" i="3" s="1"/>
  <c r="Q629" i="3"/>
  <c r="R666" i="2"/>
  <c r="R29" i="2"/>
  <c r="N15" i="2"/>
  <c r="M43" i="3"/>
  <c r="U630" i="3"/>
  <c r="V667" i="2"/>
  <c r="S40" i="2"/>
  <c r="R1036" i="3"/>
  <c r="R751" i="2"/>
  <c r="R690" i="2" s="1"/>
  <c r="Q652" i="3" s="1"/>
  <c r="Q714" i="3"/>
  <c r="T751" i="2"/>
  <c r="T690" i="2" s="1"/>
  <c r="S714" i="3"/>
  <c r="T629" i="3"/>
  <c r="U29" i="2"/>
  <c r="U666" i="2"/>
  <c r="N39" i="2"/>
  <c r="M1010" i="3"/>
  <c r="T601" i="2"/>
  <c r="R11" i="2"/>
  <c r="Q16" i="3"/>
  <c r="R20" i="2"/>
  <c r="Q229" i="3"/>
  <c r="S27" i="2"/>
  <c r="R615" i="3"/>
  <c r="N20" i="2"/>
  <c r="M229" i="3"/>
  <c r="S15" i="2"/>
  <c r="R43" i="3"/>
  <c r="R40" i="2"/>
  <c r="Q1036" i="3"/>
  <c r="U582" i="3"/>
  <c r="V612" i="2"/>
  <c r="T72" i="3"/>
  <c r="U18" i="2"/>
  <c r="T39" i="2"/>
  <c r="S1010" i="3"/>
  <c r="U654" i="3"/>
  <c r="V691" i="2"/>
  <c r="T21" i="2"/>
  <c r="S288" i="3"/>
  <c r="T40" i="2"/>
  <c r="S1036" i="3"/>
  <c r="V401" i="2"/>
  <c r="U372" i="3"/>
  <c r="T36" i="3"/>
  <c r="U14" i="2"/>
  <c r="U73" i="2"/>
  <c r="N40" i="2"/>
  <c r="M1036" i="3"/>
  <c r="S629" i="3"/>
  <c r="T29" i="2"/>
  <c r="T666" i="2"/>
  <c r="N59" i="2"/>
  <c r="M22" i="3"/>
  <c r="V368" i="2"/>
  <c r="U336" i="3"/>
  <c r="R72" i="3"/>
  <c r="S109" i="2"/>
  <c r="S18" i="2"/>
  <c r="S36" i="3"/>
  <c r="T14" i="2"/>
  <c r="T73" i="2"/>
  <c r="U37" i="2"/>
  <c r="D276" i="3"/>
  <c r="D243" i="3"/>
  <c r="S31" i="2"/>
  <c r="R961" i="2"/>
  <c r="Q923" i="3" s="1"/>
  <c r="R37" i="2"/>
  <c r="N18" i="2"/>
  <c r="N109" i="2"/>
  <c r="M71" i="3" s="1"/>
  <c r="T23" i="2"/>
  <c r="T109" i="2"/>
  <c r="S71" i="3" s="1"/>
  <c r="N31" i="2"/>
  <c r="B313" i="2"/>
  <c r="E314" i="2"/>
  <c r="U960" i="2"/>
  <c r="T922" i="3" s="1"/>
  <c r="B279" i="2"/>
  <c r="E280" i="2"/>
  <c r="S33" i="2"/>
  <c r="R31" i="2"/>
  <c r="S751" i="2"/>
  <c r="U108" i="2" l="1"/>
  <c r="T70" i="3" s="1"/>
  <c r="N600" i="2"/>
  <c r="V18" i="2"/>
  <c r="T33" i="2"/>
  <c r="T960" i="2"/>
  <c r="S922" i="3" s="1"/>
  <c r="U22" i="3"/>
  <c r="T36" i="2"/>
  <c r="N33" i="2"/>
  <c r="T760" i="2"/>
  <c r="S722" i="3" s="1"/>
  <c r="U36" i="2"/>
  <c r="R17" i="2"/>
  <c r="N36" i="2"/>
  <c r="N960" i="2"/>
  <c r="M922" i="3" s="1"/>
  <c r="R33" i="2"/>
  <c r="U760" i="2"/>
  <c r="T722" i="3" s="1"/>
  <c r="R760" i="2"/>
  <c r="Q722" i="3" s="1"/>
  <c r="S760" i="2"/>
  <c r="R722" i="3" s="1"/>
  <c r="N760" i="2"/>
  <c r="M722" i="3" s="1"/>
  <c r="U33" i="2"/>
  <c r="R628" i="3"/>
  <c r="S28" i="2"/>
  <c r="U17" i="2"/>
  <c r="T30" i="2"/>
  <c r="S652" i="3"/>
  <c r="S563" i="3"/>
  <c r="T26" i="2"/>
  <c r="T600" i="2"/>
  <c r="N25" i="2"/>
  <c r="M562" i="3"/>
  <c r="T13" i="2"/>
  <c r="S35" i="3"/>
  <c r="U629" i="3"/>
  <c r="V666" i="2"/>
  <c r="V29" i="2"/>
  <c r="M628" i="3"/>
  <c r="N28" i="2"/>
  <c r="V23" i="2"/>
  <c r="U363" i="3"/>
  <c r="V22" i="2"/>
  <c r="U330" i="3"/>
  <c r="N13" i="2"/>
  <c r="M35" i="3"/>
  <c r="S36" i="2"/>
  <c r="R563" i="3"/>
  <c r="S26" i="2"/>
  <c r="S600" i="2"/>
  <c r="V40" i="2"/>
  <c r="U1036" i="3"/>
  <c r="V27" i="2"/>
  <c r="U615" i="3"/>
  <c r="T713" i="3"/>
  <c r="U32" i="2"/>
  <c r="U690" i="2"/>
  <c r="V751" i="2"/>
  <c r="V690" i="2" s="1"/>
  <c r="U714" i="3"/>
  <c r="T628" i="3"/>
  <c r="U28" i="2"/>
  <c r="V20" i="2"/>
  <c r="U229" i="3"/>
  <c r="V24" i="2"/>
  <c r="U385" i="3"/>
  <c r="S690" i="2"/>
  <c r="R652" i="3" s="1"/>
  <c r="R713" i="3"/>
  <c r="S960" i="2"/>
  <c r="R922" i="3" s="1"/>
  <c r="U13" i="2"/>
  <c r="T35" i="3"/>
  <c r="U21" i="3"/>
  <c r="V53" i="2"/>
  <c r="V12" i="2"/>
  <c r="S713" i="3"/>
  <c r="T32" i="2"/>
  <c r="T563" i="3"/>
  <c r="U26" i="2"/>
  <c r="U600" i="2"/>
  <c r="U52" i="2" s="1"/>
  <c r="U924" i="3"/>
  <c r="V961" i="2"/>
  <c r="V37" i="2"/>
  <c r="S21" i="3"/>
  <c r="T53" i="2"/>
  <c r="T12" i="2"/>
  <c r="V601" i="2"/>
  <c r="U574" i="3"/>
  <c r="V21" i="2"/>
  <c r="U288" i="3"/>
  <c r="R108" i="2"/>
  <c r="Q70" i="3" s="1"/>
  <c r="R71" i="3"/>
  <c r="S108" i="2"/>
  <c r="S17" i="2"/>
  <c r="M21" i="3"/>
  <c r="N53" i="2"/>
  <c r="N12" i="2"/>
  <c r="V15" i="2"/>
  <c r="U43" i="3"/>
  <c r="V38" i="2"/>
  <c r="U984" i="3"/>
  <c r="Q563" i="3"/>
  <c r="R26" i="2"/>
  <c r="R600" i="2"/>
  <c r="V19" i="2"/>
  <c r="U124" i="3"/>
  <c r="V109" i="2"/>
  <c r="V11" i="2"/>
  <c r="U16" i="3"/>
  <c r="M713" i="3"/>
  <c r="N32" i="2"/>
  <c r="S628" i="3"/>
  <c r="T28" i="2"/>
  <c r="T665" i="2"/>
  <c r="S627" i="3" s="1"/>
  <c r="U653" i="3"/>
  <c r="V31" i="2"/>
  <c r="R32" i="2"/>
  <c r="Q713" i="3"/>
  <c r="Q628" i="3"/>
  <c r="R28" i="2"/>
  <c r="U724" i="3"/>
  <c r="V761" i="2"/>
  <c r="V34" i="2"/>
  <c r="R21" i="3"/>
  <c r="S53" i="2"/>
  <c r="S12" i="2"/>
  <c r="U36" i="3"/>
  <c r="V14" i="2"/>
  <c r="V73" i="2"/>
  <c r="R13" i="2"/>
  <c r="Q35" i="3"/>
  <c r="V35" i="2"/>
  <c r="U854" i="3"/>
  <c r="S13" i="2"/>
  <c r="R35" i="3"/>
  <c r="T15" i="3"/>
  <c r="U10" i="2"/>
  <c r="D277" i="3"/>
  <c r="B314" i="2"/>
  <c r="E315" i="2"/>
  <c r="U16" i="2"/>
  <c r="R960" i="2"/>
  <c r="Q922" i="3" s="1"/>
  <c r="R36" i="2"/>
  <c r="R16" i="2"/>
  <c r="R30" i="2"/>
  <c r="R665" i="2"/>
  <c r="Q627" i="3" s="1"/>
  <c r="N108" i="2"/>
  <c r="M70" i="3" s="1"/>
  <c r="N17" i="2"/>
  <c r="S32" i="2"/>
  <c r="N30" i="2"/>
  <c r="N665" i="2"/>
  <c r="M627" i="3" s="1"/>
  <c r="B280" i="2"/>
  <c r="E281" i="2"/>
  <c r="B281" i="2" s="1"/>
  <c r="T17" i="2"/>
  <c r="T108" i="2"/>
  <c r="S70" i="3" s="1"/>
  <c r="N52" i="2" l="1"/>
  <c r="R52" i="2"/>
  <c r="S665" i="2"/>
  <c r="R627" i="3" s="1"/>
  <c r="S30" i="2"/>
  <c r="R70" i="3"/>
  <c r="S16" i="2"/>
  <c r="S25" i="2"/>
  <c r="R562" i="3"/>
  <c r="S15" i="3"/>
  <c r="T10" i="2"/>
  <c r="U30" i="2"/>
  <c r="T652" i="3"/>
  <c r="T25" i="2"/>
  <c r="S562" i="3"/>
  <c r="U71" i="3"/>
  <c r="V17" i="2"/>
  <c r="V108" i="2"/>
  <c r="U15" i="3"/>
  <c r="V10" i="2"/>
  <c r="R15" i="3"/>
  <c r="S10" i="2"/>
  <c r="S52" i="2"/>
  <c r="R14" i="3" s="1"/>
  <c r="U563" i="3"/>
  <c r="V26" i="2"/>
  <c r="V600" i="2"/>
  <c r="R25" i="2"/>
  <c r="Q562" i="3"/>
  <c r="U923" i="3"/>
  <c r="V960" i="2"/>
  <c r="U922" i="3" s="1"/>
  <c r="V36" i="2"/>
  <c r="U628" i="3"/>
  <c r="V665" i="2"/>
  <c r="U627" i="3" s="1"/>
  <c r="V28" i="2"/>
  <c r="U665" i="2"/>
  <c r="T627" i="3" s="1"/>
  <c r="T14" i="3"/>
  <c r="V13" i="2"/>
  <c r="U35" i="3"/>
  <c r="M15" i="3"/>
  <c r="N10" i="2"/>
  <c r="U723" i="3"/>
  <c r="V33" i="2"/>
  <c r="V760" i="2"/>
  <c r="U722" i="3" s="1"/>
  <c r="V30" i="2"/>
  <c r="U652" i="3"/>
  <c r="U25" i="2"/>
  <c r="T562" i="3"/>
  <c r="V32" i="2"/>
  <c r="U713" i="3"/>
  <c r="D278" i="3"/>
  <c r="B315" i="2"/>
  <c r="E316" i="2"/>
  <c r="T16" i="2"/>
  <c r="T52" i="2"/>
  <c r="N16" i="2"/>
  <c r="Q14" i="3" l="1"/>
  <c r="R51" i="2"/>
  <c r="R9" i="2" s="1"/>
  <c r="V52" i="2"/>
  <c r="V51" i="2" s="1"/>
  <c r="U51" i="2"/>
  <c r="T13" i="3" s="1"/>
  <c r="S51" i="2"/>
  <c r="S9" i="2" s="1"/>
  <c r="N51" i="2"/>
  <c r="M13" i="3" s="1"/>
  <c r="M14" i="3"/>
  <c r="T51" i="2"/>
  <c r="S14" i="3"/>
  <c r="V25" i="2"/>
  <c r="U562" i="3"/>
  <c r="U70" i="3"/>
  <c r="V16" i="2"/>
  <c r="D279" i="3"/>
  <c r="B316" i="2"/>
  <c r="E317" i="2"/>
  <c r="Q13" i="3" l="1"/>
  <c r="U14" i="3"/>
  <c r="U9" i="2"/>
  <c r="N9" i="2"/>
  <c r="R13" i="3"/>
  <c r="V9" i="2"/>
  <c r="U13" i="3"/>
  <c r="T9" i="2"/>
  <c r="S13" i="3"/>
  <c r="D280" i="3"/>
  <c r="B317" i="2"/>
  <c r="E318" i="2"/>
  <c r="D281" i="3" l="1"/>
  <c r="B318" i="2"/>
  <c r="E319" i="2"/>
  <c r="D282" i="3" l="1"/>
  <c r="E320" i="2"/>
  <c r="B320" i="2" s="1"/>
  <c r="B319" i="2"/>
</calcChain>
</file>

<file path=xl/sharedStrings.xml><?xml version="1.0" encoding="utf-8"?>
<sst xmlns="http://schemas.openxmlformats.org/spreadsheetml/2006/main" count="3329" uniqueCount="792">
  <si>
    <t>FECHA DE CORTE:</t>
  </si>
  <si>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</si>
  <si>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</si>
  <si>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</si>
  <si>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</si>
  <si>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</si>
  <si>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</si>
  <si>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</si>
  <si>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</si>
  <si>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</si>
  <si>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</si>
  <si>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RECURSOS PAGADOS</t>
  </si>
  <si>
    <t>RECURSOS COMPROMETIDOS</t>
  </si>
  <si>
    <t>RECURSOS DEVENGADOS</t>
  </si>
  <si>
    <t>RECURSOS REINTEGRADOS</t>
  </si>
  <si>
    <t>RECURSOS PENDIENTES DE APLICAR</t>
  </si>
  <si>
    <t>APORTACIONES FEDERALES (FOFISP)</t>
  </si>
  <si>
    <t>APORTACIONES FEDERALES
 (FOFISP)</t>
  </si>
  <si>
    <t>TOTAL</t>
  </si>
  <si>
    <t>FONDO PARA EL FORTALECIMIENTO DE LAS INSTITUCIONES DE SEGURIDAD PÚBLICA (FOFISP) PARA EL EJERCICIO FISCAL 2023</t>
  </si>
  <si>
    <t>"FORMATO DE LA ESTRUCTURA PRESUPUESTARIA PARA LA BOLSA CONCURSABLE FOFISP 2023"</t>
  </si>
  <si>
    <t>PARTIDA
GENÉRICA</t>
  </si>
  <si>
    <t>UNIDAD
DE MEDIDA</t>
  </si>
  <si>
    <t>CANTIDAD</t>
  </si>
  <si>
    <t>PERSONA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</si>
  <si>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</si>
  <si>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</si>
  <si>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</si>
  <si>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</si>
  <si>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</si>
  <si>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</si>
  <si>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</si>
  <si>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</si>
  <si>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</si>
  <si>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</si>
  <si>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</si>
  <si>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</si>
  <si>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</si>
  <si>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</si>
  <si>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</si>
  <si>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</si>
  <si>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</si>
  <si>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</si>
  <si>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</si>
  <si>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</si>
  <si>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</si>
  <si>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</si>
  <si>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</si>
  <si>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</si>
  <si>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</si>
  <si>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</si>
  <si>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</si>
  <si>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</si>
  <si>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</si>
  <si>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</si>
  <si>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</si>
  <si>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</si>
  <si>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</si>
  <si>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</si>
  <si>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</si>
  <si>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</si>
  <si>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</si>
  <si>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</si>
  <si>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</si>
  <si>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</si>
  <si>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</si>
  <si>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</si>
  <si>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</si>
  <si>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</si>
  <si>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</si>
  <si>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</si>
  <si>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</si>
  <si>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</si>
  <si>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</si>
  <si>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</si>
  <si>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</si>
  <si>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</si>
  <si>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</si>
  <si>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</si>
  <si>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</si>
  <si>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</si>
  <si>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</si>
  <si>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</si>
  <si>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</si>
  <si>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</si>
  <si>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</si>
  <si>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Formadores en Investigación Criminal en el Marco del Protocolo de Investigación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</si>
  <si>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</si>
  <si>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</si>
  <si>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</si>
  <si>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</si>
  <si>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</si>
  <si>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</si>
  <si>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</si>
  <si>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</si>
  <si>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</si>
  <si>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</si>
  <si>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</si>
  <si>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</si>
  <si>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</si>
  <si>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</si>
  <si>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</si>
  <si>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</si>
  <si>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</si>
  <si>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</si>
  <si>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</si>
  <si>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</si>
  <si>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</si>
  <si>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</si>
  <si>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</si>
  <si>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</si>
  <si>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</si>
  <si>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</si>
  <si>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</si>
  <si>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</si>
  <si>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</si>
  <si>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</si>
  <si>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</si>
  <si>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</si>
  <si>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</si>
  <si>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</si>
  <si>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</si>
  <si>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</si>
  <si>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</si>
  <si>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</si>
  <si>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</si>
  <si>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</si>
  <si>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</si>
  <si>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</si>
  <si>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</si>
  <si>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</si>
  <si>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</si>
  <si>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</si>
  <si>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</si>
  <si>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</si>
  <si>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</si>
  <si>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</si>
  <si>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</si>
  <si>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</si>
  <si>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</si>
  <si>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</si>
  <si>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</si>
  <si>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</si>
  <si>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</si>
  <si>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</si>
  <si>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</si>
  <si>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</si>
  <si>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</si>
  <si>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</si>
  <si>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</si>
  <si>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</si>
  <si>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</si>
  <si>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</si>
  <si>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</si>
  <si>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</si>
  <si>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</si>
  <si>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</si>
  <si>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</si>
  <si>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</si>
  <si>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</si>
  <si>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</si>
  <si>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</si>
  <si>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</si>
  <si>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</si>
  <si>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</si>
  <si>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</si>
  <si>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</si>
  <si>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</si>
  <si>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</si>
  <si>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</si>
  <si>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</si>
  <si>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</si>
  <si>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</si>
  <si>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</si>
  <si>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</si>
  <si>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</si>
  <si>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</si>
  <si>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</si>
  <si>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</si>
  <si>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</si>
  <si>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</si>
  <si>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</si>
  <si>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</si>
  <si>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</si>
  <si>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</si>
  <si>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</si>
  <si>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</si>
  <si>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</si>
  <si>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</si>
  <si>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</si>
  <si>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</si>
  <si>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</si>
  <si>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</si>
  <si>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</si>
  <si>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</si>
  <si>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</si>
  <si>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</si>
  <si>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</si>
  <si>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</si>
  <si>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</si>
  <si>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</si>
  <si>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</si>
  <si>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</si>
  <si>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</si>
  <si>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</si>
  <si>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</si>
  <si>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</si>
  <si>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</si>
  <si>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</si>
  <si>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</si>
  <si>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</si>
  <si>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</si>
  <si>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</si>
  <si>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</si>
  <si>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</si>
  <si>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</si>
  <si>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</si>
  <si>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</si>
  <si>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</si>
  <si>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</si>
  <si>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</si>
  <si>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</si>
  <si>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</si>
  <si>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</si>
  <si>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</si>
  <si>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</si>
  <si>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</si>
  <si>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</si>
  <si>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</si>
  <si>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</si>
  <si>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</si>
  <si>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</si>
  <si>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</si>
  <si>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</si>
  <si>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</si>
  <si>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</si>
  <si>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</si>
  <si>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</si>
  <si>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</si>
  <si>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</si>
  <si>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</si>
  <si>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</si>
  <si>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</si>
  <si>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</si>
  <si>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</si>
  <si>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</si>
  <si>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</si>
  <si>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</si>
  <si>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</si>
  <si>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</si>
  <si>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</si>
  <si>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</si>
  <si>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</si>
  <si>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</si>
  <si>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</si>
  <si>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</si>
  <si>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</si>
  <si>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</si>
  <si>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</si>
  <si>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</si>
  <si>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</si>
  <si>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</si>
  <si>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</si>
  <si>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</si>
  <si>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</si>
  <si>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</si>
  <si>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</si>
  <si>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</si>
  <si>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</si>
  <si>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</si>
  <si>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</si>
  <si>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</si>
  <si>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</si>
  <si>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</si>
  <si>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</si>
  <si>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</si>
  <si>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</si>
  <si>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</si>
  <si>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</si>
  <si>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</si>
  <si>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</si>
  <si>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</si>
  <si>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</si>
  <si>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</si>
  <si>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</si>
  <si>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</si>
  <si>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</si>
  <si>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</si>
  <si>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</si>
  <si>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</si>
  <si>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</si>
  <si>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</si>
  <si>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</si>
  <si>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</si>
  <si>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</si>
  <si>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</si>
  <si>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</si>
  <si>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</si>
  <si>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</si>
  <si>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</si>
  <si>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</si>
  <si>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</si>
  <si>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</si>
  <si>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</si>
  <si>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</si>
  <si>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</si>
  <si>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</si>
  <si>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</si>
  <si>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</si>
  <si>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</si>
  <si>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</si>
  <si>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</si>
  <si>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</si>
  <si>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</si>
  <si>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</si>
  <si>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</si>
  <si>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</si>
  <si>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</si>
  <si>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</si>
  <si>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</si>
  <si>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</si>
  <si>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</si>
  <si>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</si>
  <si>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</si>
  <si>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</si>
  <si>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</si>
  <si>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</si>
  <si>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</si>
  <si>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</si>
  <si>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</si>
  <si>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</si>
  <si>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</si>
  <si>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</si>
  <si>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</si>
  <si>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</si>
  <si>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</si>
  <si>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</si>
  <si>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</si>
  <si>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</si>
  <si>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</si>
  <si>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</si>
  <si>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</si>
  <si>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</si>
  <si>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</si>
  <si>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</si>
  <si>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</si>
  <si>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</si>
  <si>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</si>
  <si>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</si>
  <si>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</si>
  <si>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</si>
  <si>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</si>
  <si>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</si>
  <si>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</si>
  <si>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</si>
  <si>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</si>
  <si>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</si>
  <si>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</si>
  <si>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</si>
  <si>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</si>
  <si>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</si>
  <si>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</si>
  <si>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</si>
  <si>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</si>
  <si>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</si>
  <si>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</si>
  <si>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</si>
  <si>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</si>
  <si>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</si>
  <si>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</si>
  <si>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</si>
  <si>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</si>
  <si>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</si>
  <si>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</si>
  <si>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</si>
  <si>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</si>
  <si>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</si>
  <si>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</si>
  <si>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</si>
  <si>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</si>
  <si>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</si>
  <si>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</si>
  <si>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</si>
  <si>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</si>
  <si>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</si>
  <si>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</si>
  <si>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</si>
  <si>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</si>
  <si>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</si>
  <si>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</si>
  <si>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</si>
  <si>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</si>
  <si>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</si>
  <si>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</si>
  <si>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</si>
  <si>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</si>
  <si>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</si>
  <si>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</si>
  <si>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</si>
  <si>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</si>
  <si>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</si>
  <si>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</si>
  <si>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</si>
  <si>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</si>
  <si>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</si>
  <si>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</si>
  <si>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</si>
  <si>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</si>
  <si>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</si>
  <si>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</si>
  <si>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</si>
  <si>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</si>
  <si>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</si>
  <si>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</si>
  <si>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</si>
  <si>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</si>
  <si>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</si>
  <si>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</si>
  <si>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</si>
  <si>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</si>
  <si>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</si>
  <si>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</si>
  <si>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</si>
  <si>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</si>
  <si>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</si>
  <si>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</si>
  <si>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</si>
  <si>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</si>
  <si>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</si>
  <si>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</si>
  <si>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</si>
  <si>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</si>
  <si>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</si>
  <si>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</si>
  <si>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</si>
  <si>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</si>
  <si>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</si>
  <si>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</si>
  <si>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</si>
  <si>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</si>
  <si>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</si>
  <si>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</si>
  <si>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</si>
  <si>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</si>
  <si>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</si>
  <si>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</si>
  <si>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</si>
  <si>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</si>
  <si>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</si>
  <si>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</si>
  <si>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</si>
  <si>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</si>
  <si>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</si>
  <si>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</si>
  <si>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</si>
  <si>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</si>
  <si>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</si>
  <si>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</si>
  <si>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</si>
  <si>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</si>
  <si>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</si>
  <si>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</si>
  <si>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</si>
  <si>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</si>
  <si>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</si>
  <si>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</si>
  <si>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</si>
  <si>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</si>
  <si>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</si>
  <si>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</si>
  <si>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</si>
  <si>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</si>
  <si>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</si>
  <si>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</si>
  <si>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</si>
  <si>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</si>
  <si>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</si>
  <si>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</si>
  <si>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</si>
  <si>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</si>
  <si>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</si>
  <si>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</si>
  <si>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</si>
  <si>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</si>
  <si>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</si>
  <si>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</si>
  <si>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</si>
  <si>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</si>
  <si>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</si>
  <si>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</si>
  <si>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</si>
  <si>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</si>
  <si>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</si>
  <si>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</si>
  <si>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</si>
  <si>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</si>
  <si>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</si>
  <si>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</si>
  <si>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</si>
  <si>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</si>
  <si>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</si>
  <si>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</si>
  <si>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</si>
  <si>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</si>
  <si>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</si>
  <si>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</si>
  <si>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</si>
  <si>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</si>
  <si>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</si>
  <si>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</si>
  <si>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</si>
  <si>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</si>
  <si>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</si>
  <si>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</si>
  <si>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</si>
  <si>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</si>
  <si>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</si>
  <si>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</si>
  <si>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</si>
  <si>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</si>
  <si>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</si>
  <si>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</si>
  <si>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</si>
  <si>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</si>
  <si>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</si>
  <si>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</si>
  <si>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</si>
  <si>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</si>
  <si>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</si>
  <si>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</si>
  <si>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</si>
  <si>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</si>
  <si>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</si>
  <si>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</si>
  <si>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</si>
  <si>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</si>
  <si>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</si>
  <si>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</si>
  <si>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</si>
  <si>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</si>
  <si>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</si>
  <si>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</si>
  <si>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</si>
  <si>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</si>
  <si>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</si>
  <si>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</si>
  <si>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</si>
  <si>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</si>
  <si>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</si>
  <si>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</si>
  <si>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</si>
  <si>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</si>
  <si>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</si>
  <si>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</si>
  <si>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</si>
  <si>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</si>
  <si>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</si>
  <si>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</si>
  <si>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</si>
  <si>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</si>
  <si>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</si>
  <si>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</si>
  <si>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</si>
  <si>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</si>
  <si>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</si>
  <si>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</si>
  <si>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</si>
  <si>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</si>
  <si>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</si>
  <si>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</si>
  <si>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</si>
  <si>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</si>
  <si>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</si>
  <si>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</si>
  <si>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</si>
  <si>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</si>
  <si>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</si>
  <si>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</si>
  <si>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</si>
  <si>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</si>
  <si>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</si>
  <si>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</si>
  <si>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</si>
  <si>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</si>
  <si>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</si>
  <si>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</si>
  <si>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</si>
  <si>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</si>
  <si>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</si>
  <si>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</si>
  <si>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</si>
  <si>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</si>
  <si>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</si>
  <si>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</si>
  <si>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</si>
  <si>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</si>
  <si>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</si>
  <si>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</si>
  <si>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</si>
  <si>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</si>
  <si>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</si>
  <si>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</si>
  <si>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</si>
  <si>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</si>
  <si>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</si>
  <si>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</si>
  <si>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</si>
  <si>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</si>
  <si>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</si>
  <si>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</si>
  <si>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</si>
  <si>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</si>
  <si>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</si>
  <si>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</si>
  <si>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</si>
  <si>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</si>
  <si>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</si>
  <si>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</si>
  <si>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</si>
  <si>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</si>
  <si>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</si>
  <si>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</si>
  <si>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</si>
  <si>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</si>
  <si>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</si>
  <si>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</si>
  <si>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</si>
  <si>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</si>
  <si>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</si>
  <si>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</si>
  <si>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</si>
  <si>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</si>
  <si>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</si>
  <si>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</si>
  <si>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</si>
  <si>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</si>
  <si>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</si>
  <si>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</si>
  <si>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</si>
  <si>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</si>
  <si>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</si>
  <si>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</si>
  <si>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</si>
  <si>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</si>
  <si>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</si>
  <si>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</si>
  <si>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</si>
  <si>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</si>
  <si>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</si>
  <si>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</si>
  <si>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</si>
  <si>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</si>
  <si>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</si>
  <si>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</si>
  <si>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</si>
  <si>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</si>
  <si>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</si>
  <si>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</si>
  <si>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</si>
  <si>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</si>
  <si>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</si>
  <si>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</si>
  <si>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</si>
  <si>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</si>
  <si>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</si>
  <si>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</si>
  <si>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</si>
  <si>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</si>
  <si>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</si>
  <si>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</si>
  <si>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</si>
  <si>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</si>
  <si>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</si>
  <si>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</si>
  <si>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</si>
  <si>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</si>
  <si>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</si>
  <si>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</si>
  <si>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</si>
  <si>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</si>
  <si>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</si>
  <si>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</si>
  <si>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</si>
  <si>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</si>
  <si>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</si>
  <si>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</si>
  <si>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</si>
  <si>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</si>
  <si>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</si>
  <si>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</si>
  <si>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</si>
  <si>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</si>
  <si>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</si>
  <si>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</si>
  <si>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</si>
  <si>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</si>
  <si>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</si>
  <si>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</si>
  <si>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>Licenciamiento del Sistema Integral de Justicia Civica (SIJC)</t>
  </si>
  <si>
    <t>FONDO PARA EL FORTALECIEMIENTO DE LAS INSTITUCIONES DE SEGURIDAD PÚBLICA (FOFISP) 2023</t>
  </si>
  <si>
    <t>REINTEGRO DE RECURSOS</t>
  </si>
  <si>
    <t>REINTEGRO</t>
  </si>
  <si>
    <t>REINTEGRO DE RECURSOS (CAPITAL)</t>
  </si>
  <si>
    <t>FEDERAL</t>
  </si>
  <si>
    <t>FECHA
(DD/MMM/AAAA)</t>
  </si>
  <si>
    <t>PRIMERO</t>
  </si>
  <si>
    <t>LÍNEA DE CAPTURA</t>
  </si>
  <si>
    <t>SEGUNDO</t>
  </si>
  <si>
    <t>TERCERO</t>
  </si>
  <si>
    <t>CUARTO</t>
  </si>
  <si>
    <t>QUINTO</t>
  </si>
  <si>
    <t>SEXTO</t>
  </si>
  <si>
    <t>SÉPTIMO</t>
  </si>
  <si>
    <t>OCTAVO</t>
  </si>
  <si>
    <t>NOVENO</t>
  </si>
  <si>
    <t>DECIMO</t>
  </si>
  <si>
    <t>..n</t>
  </si>
  <si>
    <t>(INCREMENTAR SEGÚN EL NÚMERO DE REINTEGROS REALIZADOS)</t>
  </si>
  <si>
    <t xml:space="preserve">PESTAÑA </t>
  </si>
  <si>
    <t>"EDO" ("nombre abreviado de la entidad federativa")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</si>
  <si>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</si>
  <si>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</si>
  <si>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</si>
  <si>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</si>
  <si>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</si>
  <si>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</si>
  <si>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</si>
  <si>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</si>
  <si>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</si>
  <si>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</si>
  <si>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</si>
  <si>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</si>
  <si>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</si>
  <si>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</si>
  <si>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</si>
  <si>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</si>
  <si>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</si>
  <si>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</si>
  <si>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</si>
  <si>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</si>
  <si>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</si>
  <si>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</si>
  <si>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</si>
  <si>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</si>
  <si>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</si>
  <si>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>Persona: El numero de elementos y/o servidores públicos,  programados a ser beneficiados con el recurso convenido.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</si>
  <si>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</si>
  <si>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</si>
  <si>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</si>
  <si>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</si>
  <si>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</si>
  <si>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</si>
  <si>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</si>
  <si>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</si>
  <si>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</si>
  <si>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</si>
  <si>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</si>
  <si>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</si>
  <si>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</si>
  <si>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</si>
  <si>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</si>
  <si>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</si>
  <si>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</si>
  <si>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</si>
  <si>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</si>
  <si>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</si>
  <si>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Nombre, cargo y firma del Secretario Ejecutivo o Equivalente</t>
  </si>
  <si>
    <t>Nombre y Firma del Enlace FOFISP</t>
  </si>
  <si>
    <t>Nombre, cargo y firma del Enlace FOFISP</t>
  </si>
  <si>
    <t>Reintegro</t>
  </si>
  <si>
    <t>Número de reintegros realizados por al entidad federativa, así como la línea de captura generada por la SHCP para realizar el reintegro correspondiente</t>
  </si>
  <si>
    <t>Reintegro de Recursos</t>
  </si>
  <si>
    <t xml:space="preserve">Monto reintegrado tanto de los recurso federales como en su caso las aportaciones estatales </t>
  </si>
  <si>
    <t>Fecha</t>
  </si>
  <si>
    <t>Fecha en la que se realizo la transferencia de los recursos utilizando la línea de captura emitida por la SHCP</t>
  </si>
  <si>
    <t>INFORME DEL AVANCE EN EL EJERCICIO DE LOS RECURSOS DEL FONDO PARA EL FORTALECIMIENTO DE LAS INSTITUCIONES DE SEGURIDAD PÚBLICA (FOFISP) PARA EL EJERCICIO FISCAL 2023</t>
  </si>
  <si>
    <t>(Pesos)</t>
  </si>
  <si>
    <t>FORMATO DE LA ESTRUCTURA PRESUPUESTARIA PARA LA BOLSA CONCURSABLE FOFISP 2023</t>
  </si>
  <si>
    <t>REINTEGRO DE RECURSOS - BOLSA CONCURSABLE</t>
  </si>
  <si>
    <t>FIRMA</t>
  </si>
  <si>
    <t>(Nombre y cargo del Secretario Ejecutivo o Equivalente)</t>
  </si>
  <si>
    <t>(Nombre y cargo del Enlace FOFISP)</t>
  </si>
  <si>
    <t>METAS</t>
  </si>
  <si>
    <t>INSTRUCTIVO DEL INFORME DEL AVANCE EN EL EJERCICIO DE LOS RECURSOS DEL FONDO PARA EL FORTALECIMIENTO DE LAS INSTITUCIONES DE SEGURIDAD PÚBLICA (FOFISP) 2023
BOLSA CONCURSABLE</t>
  </si>
  <si>
    <t>Avance Físico Financiero de la Entidad Federativa, en el cual se deberá reflejar el avance en la aplicación de los recursos y cumplimiento de metas programáticas del FOFISP, en sus diversos momentos contables del recurso convenido.</t>
  </si>
  <si>
    <t>Distribución de los recursos convenidos de acuerdo Convenio de Coordinación de la Bolsa Concursable del ejercicio fiscal correspondiente.</t>
  </si>
  <si>
    <t>En este formato se deberá reportar el recurso federal de la Bolsa Concursable, así como la línea de captura generada por la SHCP para realizar dicho reintegro y la fecha en que se realizó la transferencia.</t>
  </si>
  <si>
    <t>ORIGEN DE RECURSOS/
BOLSA CONCURSABLE</t>
  </si>
  <si>
    <t>ORIGEN DE LOS RECURSOS/
BOLSA CONCURSABLE</t>
  </si>
  <si>
    <t>ENTIDAD FEDERATIVA: OAXACA</t>
  </si>
  <si>
    <t>Lic. Natalia Karina Barón Ortiz</t>
  </si>
  <si>
    <t>Lic. Georgina Cortés Mendoza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</si>
</sst>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43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name val="Calibri"/>
      <family val="2"/>
      <scheme val="minor"/>
    </font>
    <font>
      <b/>
      <sz val="19"/>
      <name val="Montserrat"/>
    </font>
    <font>
      <b/>
      <sz val="19"/>
      <color indexed="8"/>
      <name val="Mon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sz val="12"/>
      <color indexed="8"/>
      <name val="Calibri"/>
      <family val="2"/>
    </font>
    <font>
      <sz val="14"/>
      <color indexed="8"/>
      <name val="Arial"/>
      <family val="2"/>
    </font>
    <font>
      <sz val="24"/>
      <color indexed="8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  <font>
      <b/>
      <sz val="20"/>
      <color theme="0"/>
      <name val="Calibri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sz val="24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6"/>
      <name val="Calibri"/>
      <family val="2"/>
    </font>
    <font>
      <sz val="26"/>
      <name val="Calibri"/>
      <family val="2"/>
    </font>
    <font>
      <b/>
      <sz val="20"/>
      <name val="Calibri"/>
      <family val="2"/>
      <scheme val="minor"/>
    </font>
    <font>
      <b/>
      <sz val="22"/>
      <name val="Calibri"/>
      <family val="2"/>
      <scheme val="minor"/>
    </font>
    <font>
      <b/>
      <sz val="28"/>
      <name val="Montserrat"/>
    </font>
    <font>
      <sz val="3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</cellStyleXfs>
  <cellXfs count="354">
    <xf numFmtId="0" fontId="0" fillId="0" borderId="0" xfId="0"/>
    <xf numFmtId="0" fontId="3" fillId="0" borderId="0" xfId="0" applyFont="1" applyFill="1" applyAlignment="1" applyProtection="1"/>
    <xf numFmtId="0" fontId="3" fillId="0" borderId="0" xfId="0" applyFont="1" applyAlignment="1" applyProtection="1"/>
    <xf numFmtId="164" fontId="5" fillId="0" borderId="0" xfId="2" applyNumberFormat="1" applyFont="1" applyAlignment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0" xfId="0" applyFont="1" applyAlignment="1"/>
    <xf numFmtId="0" fontId="6" fillId="0" borderId="0" xfId="0" applyFont="1" applyAlignment="1" applyProtection="1"/>
    <xf numFmtId="0" fontId="8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3" fillId="0" borderId="0" xfId="0" applyFont="1"/>
    <xf numFmtId="0" fontId="8" fillId="2" borderId="8" xfId="0" applyFont="1" applyFill="1" applyBorder="1" applyAlignment="1" applyProtection="1">
      <alignment horizontal="center" textRotation="90" wrapText="1"/>
    </xf>
    <xf numFmtId="0" fontId="9" fillId="8" borderId="9" xfId="0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Protection="1"/>
    <xf numFmtId="0" fontId="8" fillId="2" borderId="1" xfId="0" applyFont="1" applyFill="1" applyBorder="1" applyAlignment="1" applyProtection="1">
      <alignment horizontal="center"/>
    </xf>
    <xf numFmtId="0" fontId="8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5" fillId="2" borderId="1" xfId="0" applyFont="1" applyFill="1" applyBorder="1" applyAlignment="1" applyProtection="1">
      <alignment horizontal="center" vertical="center" wrapText="1"/>
    </xf>
    <xf numFmtId="4" fontId="5" fillId="2" borderId="1" xfId="0" applyNumberFormat="1" applyFont="1" applyFill="1" applyBorder="1" applyAlignment="1" applyProtection="1">
      <alignment vertical="center" wrapText="1"/>
    </xf>
    <xf numFmtId="4" fontId="5" fillId="4" borderId="1" xfId="0" applyNumberFormat="1" applyFont="1" applyFill="1" applyBorder="1" applyAlignment="1">
      <alignment vertical="center" wrapText="1"/>
    </xf>
    <xf numFmtId="4" fontId="5" fillId="5" borderId="1" xfId="0" applyNumberFormat="1" applyFont="1" applyFill="1" applyBorder="1" applyAlignment="1">
      <alignment vertical="center" wrapText="1"/>
    </xf>
    <xf numFmtId="4" fontId="5" fillId="6" borderId="1" xfId="0" applyNumberFormat="1" applyFont="1" applyFill="1" applyBorder="1" applyAlignment="1">
      <alignment vertical="center" wrapText="1"/>
    </xf>
    <xf numFmtId="4" fontId="5" fillId="7" borderId="1" xfId="0" applyNumberFormat="1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vertical="center" wrapText="1"/>
    </xf>
    <xf numFmtId="165" fontId="5" fillId="0" borderId="8" xfId="0" applyNumberFormat="1" applyFont="1" applyBorder="1" applyAlignment="1" applyProtection="1">
      <alignment horizontal="center" vertical="center"/>
    </xf>
    <xf numFmtId="165" fontId="5" fillId="0" borderId="8" xfId="0" applyNumberFormat="1" applyFont="1" applyBorder="1" applyAlignment="1" applyProtection="1">
      <alignment horizontal="left" vertical="center" wrapText="1"/>
    </xf>
    <xf numFmtId="4" fontId="5" fillId="0" borderId="8" xfId="0" applyNumberFormat="1" applyFont="1" applyBorder="1" applyAlignment="1" applyProtection="1">
      <alignment horizontal="right" vertical="center"/>
    </xf>
    <xf numFmtId="4" fontId="5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11" fillId="0" borderId="8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5" fillId="0" borderId="8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horizontal="center" vertical="center"/>
    </xf>
    <xf numFmtId="165" fontId="11" fillId="0" borderId="10" xfId="0" applyNumberFormat="1" applyFont="1" applyBorder="1" applyAlignment="1" applyProtection="1">
      <alignment horizontal="left" vertical="center"/>
    </xf>
    <xf numFmtId="4" fontId="11" fillId="0" borderId="10" xfId="0" applyNumberFormat="1" applyFont="1" applyBorder="1" applyAlignment="1" applyProtection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12" fillId="0" borderId="0" xfId="0" applyFont="1" applyBorder="1" applyProtection="1"/>
    <xf numFmtId="164" fontId="5" fillId="9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5" fillId="9" borderId="0" xfId="2" applyNumberFormat="1" applyFont="1" applyFill="1" applyAlignment="1" applyProtection="1">
      <alignment vertical="center"/>
      <protection locked="0"/>
    </xf>
    <xf numFmtId="164" fontId="5" fillId="0" borderId="0" xfId="0" applyNumberFormat="1" applyFont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8" fillId="2" borderId="4" xfId="0" applyFont="1" applyFill="1" applyBorder="1" applyAlignment="1" applyProtection="1">
      <alignment horizontal="center" textRotation="90" wrapText="1"/>
    </xf>
    <xf numFmtId="0" fontId="8" fillId="2" borderId="11" xfId="0" applyFont="1" applyFill="1" applyBorder="1" applyAlignment="1" applyProtection="1">
      <alignment horizontal="center" textRotation="90" wrapText="1"/>
    </xf>
    <xf numFmtId="0" fontId="6" fillId="14" borderId="9" xfId="0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 applyProtection="1">
      <alignment horizontal="left"/>
    </xf>
    <xf numFmtId="3" fontId="5" fillId="2" borderId="1" xfId="0" applyNumberFormat="1" applyFont="1" applyFill="1" applyBorder="1" applyAlignment="1" applyProtection="1">
      <alignment horizontal="left" vertical="center" textRotation="90" wrapText="1"/>
    </xf>
    <xf numFmtId="3" fontId="5" fillId="2" borderId="1" xfId="0" applyNumberFormat="1" applyFont="1" applyFill="1" applyBorder="1" applyAlignment="1" applyProtection="1">
      <alignment vertical="center" textRotation="90" wrapText="1"/>
    </xf>
    <xf numFmtId="4" fontId="6" fillId="3" borderId="1" xfId="0" applyNumberFormat="1" applyFont="1" applyFill="1" applyBorder="1" applyAlignment="1">
      <alignment horizontal="center"/>
    </xf>
    <xf numFmtId="4" fontId="6" fillId="3" borderId="1" xfId="0" applyNumberFormat="1" applyFont="1" applyFill="1" applyBorder="1" applyAlignment="1">
      <alignment horizontal="right"/>
    </xf>
    <xf numFmtId="4" fontId="6" fillId="3" borderId="1" xfId="0" applyNumberFormat="1" applyFont="1" applyFill="1" applyBorder="1"/>
    <xf numFmtId="0" fontId="13" fillId="0" borderId="0" xfId="0" applyFont="1" applyProtection="1"/>
    <xf numFmtId="165" fontId="5" fillId="16" borderId="1" xfId="0" applyNumberFormat="1" applyFont="1" applyFill="1" applyBorder="1" applyAlignment="1" applyProtection="1">
      <alignment horizontal="center" vertical="center" wrapText="1"/>
    </xf>
    <xf numFmtId="0" fontId="17" fillId="16" borderId="1" xfId="0" applyFont="1" applyFill="1" applyBorder="1" applyAlignment="1" applyProtection="1">
      <alignment horizontal="center" wrapText="1"/>
    </xf>
    <xf numFmtId="166" fontId="5" fillId="16" borderId="1" xfId="0" applyNumberFormat="1" applyFont="1" applyFill="1" applyBorder="1" applyAlignment="1" applyProtection="1">
      <alignment horizontal="center" vertical="center" wrapText="1"/>
    </xf>
    <xf numFmtId="165" fontId="5" fillId="16" borderId="1" xfId="0" applyNumberFormat="1" applyFont="1" applyFill="1" applyBorder="1" applyAlignment="1" applyProtection="1">
      <alignment horizontal="left" vertical="center" wrapText="1"/>
    </xf>
    <xf numFmtId="4" fontId="5" fillId="16" borderId="1" xfId="0" applyNumberFormat="1" applyFont="1" applyFill="1" applyBorder="1" applyAlignment="1" applyProtection="1">
      <alignment horizontal="right" vertical="center" wrapText="1"/>
    </xf>
    <xf numFmtId="165" fontId="11" fillId="16" borderId="1" xfId="0" applyNumberFormat="1" applyFont="1" applyFill="1" applyBorder="1" applyAlignment="1" applyProtection="1">
      <alignment horizontal="center" vertical="center" wrapText="1"/>
    </xf>
    <xf numFmtId="165" fontId="5" fillId="17" borderId="8" xfId="0" applyNumberFormat="1" applyFont="1" applyFill="1" applyBorder="1" applyAlignment="1" applyProtection="1">
      <alignment horizontal="center" vertical="center" wrapText="1"/>
    </xf>
    <xf numFmtId="166" fontId="5" fillId="17" borderId="8" xfId="0" applyNumberFormat="1" applyFont="1" applyFill="1" applyBorder="1" applyAlignment="1" applyProtection="1">
      <alignment horizontal="center" vertical="center" wrapText="1"/>
    </xf>
    <xf numFmtId="165" fontId="5" fillId="17" borderId="8" xfId="0" applyNumberFormat="1" applyFont="1" applyFill="1" applyBorder="1" applyAlignment="1" applyProtection="1">
      <alignment horizontal="left" vertical="center" wrapText="1"/>
    </xf>
    <xf numFmtId="4" fontId="5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5" fillId="18" borderId="8" xfId="0" applyFont="1" applyFill="1" applyBorder="1" applyAlignment="1" applyProtection="1">
      <alignment horizontal="center" vertical="center" wrapText="1"/>
    </xf>
    <xf numFmtId="165" fontId="5" fillId="18" borderId="8" xfId="0" applyNumberFormat="1" applyFont="1" applyFill="1" applyBorder="1" applyAlignment="1" applyProtection="1">
      <alignment horizontal="center" vertical="center" wrapText="1"/>
    </xf>
    <xf numFmtId="0" fontId="17" fillId="18" borderId="8" xfId="0" applyFont="1" applyFill="1" applyBorder="1" applyAlignment="1" applyProtection="1">
      <alignment horizontal="center" wrapText="1"/>
    </xf>
    <xf numFmtId="166" fontId="5" fillId="18" borderId="8" xfId="0" applyNumberFormat="1" applyFont="1" applyFill="1" applyBorder="1" applyAlignment="1" applyProtection="1">
      <alignment horizontal="center" vertical="center" wrapText="1"/>
    </xf>
    <xf numFmtId="4" fontId="17" fillId="18" borderId="8" xfId="0" applyNumberFormat="1" applyFont="1" applyFill="1" applyBorder="1" applyAlignment="1" applyProtection="1">
      <alignment horizontal="left" vertical="center" wrapText="1"/>
    </xf>
    <xf numFmtId="4" fontId="17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7" fillId="18" borderId="8" xfId="0" applyNumberFormat="1" applyFont="1" applyFill="1" applyBorder="1" applyAlignment="1" applyProtection="1">
      <alignment horizontal="center" vertical="center" wrapText="1"/>
    </xf>
    <xf numFmtId="165" fontId="5" fillId="19" borderId="8" xfId="0" applyNumberFormat="1" applyFont="1" applyFill="1" applyBorder="1" applyAlignment="1" applyProtection="1">
      <alignment horizontal="center" vertical="center" wrapText="1"/>
    </xf>
    <xf numFmtId="166" fontId="5" fillId="19" borderId="8" xfId="0" applyNumberFormat="1" applyFont="1" applyFill="1" applyBorder="1" applyAlignment="1" applyProtection="1">
      <alignment horizontal="center" vertical="center" wrapText="1"/>
    </xf>
    <xf numFmtId="0" fontId="17" fillId="19" borderId="8" xfId="0" applyFont="1" applyFill="1" applyBorder="1" applyAlignment="1" applyProtection="1">
      <alignment horizontal="left" vertical="center" wrapText="1"/>
    </xf>
    <xf numFmtId="4" fontId="17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7" fillId="19" borderId="8" xfId="0" applyFont="1" applyFill="1" applyBorder="1" applyAlignment="1" applyProtection="1">
      <alignment horizontal="center" vertical="center" wrapText="1"/>
    </xf>
    <xf numFmtId="165" fontId="5" fillId="20" borderId="8" xfId="0" applyNumberFormat="1" applyFont="1" applyFill="1" applyBorder="1" applyAlignment="1" applyProtection="1">
      <alignment horizontal="center" vertical="center" wrapText="1"/>
    </xf>
    <xf numFmtId="166" fontId="5" fillId="20" borderId="8" xfId="0" applyNumberFormat="1" applyFont="1" applyFill="1" applyBorder="1" applyAlignment="1" applyProtection="1">
      <alignment horizontal="center" vertical="center" wrapText="1"/>
    </xf>
    <xf numFmtId="0" fontId="17" fillId="20" borderId="8" xfId="0" applyFont="1" applyFill="1" applyBorder="1" applyAlignment="1" applyProtection="1">
      <alignment horizontal="left" vertical="center" wrapText="1"/>
    </xf>
    <xf numFmtId="4" fontId="17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7" fillId="20" borderId="8" xfId="0" applyFont="1" applyFill="1" applyBorder="1" applyAlignment="1" applyProtection="1">
      <alignment horizontal="center" vertical="center" wrapText="1"/>
    </xf>
    <xf numFmtId="165" fontId="5" fillId="21" borderId="8" xfId="0" applyNumberFormat="1" applyFont="1" applyFill="1" applyBorder="1" applyAlignment="1" applyProtection="1">
      <alignment horizontal="center" vertical="center" wrapText="1"/>
    </xf>
    <xf numFmtId="166" fontId="5" fillId="21" borderId="8" xfId="0" applyNumberFormat="1" applyFont="1" applyFill="1" applyBorder="1" applyAlignment="1" applyProtection="1">
      <alignment horizontal="center" vertical="center" wrapText="1"/>
    </xf>
    <xf numFmtId="0" fontId="17" fillId="21" borderId="8" xfId="0" applyFont="1" applyFill="1" applyBorder="1" applyAlignment="1" applyProtection="1">
      <alignment horizontal="left" vertical="center" wrapText="1"/>
    </xf>
    <xf numFmtId="4" fontId="17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7" fillId="21" borderId="8" xfId="0" applyFont="1" applyFill="1" applyBorder="1" applyAlignment="1" applyProtection="1">
      <alignment horizontal="center" vertical="center" wrapText="1"/>
    </xf>
    <xf numFmtId="165" fontId="5" fillId="0" borderId="8" xfId="0" applyNumberFormat="1" applyFont="1" applyBorder="1" applyAlignment="1" applyProtection="1">
      <alignment horizontal="center" vertical="center" wrapText="1"/>
    </xf>
    <xf numFmtId="166" fontId="5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6" fillId="0" borderId="0" xfId="0" applyFont="1" applyFill="1" applyAlignment="1" applyProtection="1"/>
    <xf numFmtId="0" fontId="17" fillId="0" borderId="8" xfId="0" applyFont="1" applyBorder="1" applyAlignment="1" applyProtection="1">
      <alignment horizontal="left" vertical="center" wrapText="1"/>
    </xf>
    <xf numFmtId="4" fontId="17" fillId="0" borderId="8" xfId="0" applyNumberFormat="1" applyFont="1" applyBorder="1" applyAlignment="1" applyProtection="1">
      <alignment horizontal="right" vertical="center" wrapText="1"/>
    </xf>
    <xf numFmtId="3" fontId="17" fillId="0" borderId="8" xfId="0" applyNumberFormat="1" applyFont="1" applyBorder="1" applyAlignment="1" applyProtection="1">
      <alignment horizontal="center" vertical="center" wrapText="1"/>
    </xf>
    <xf numFmtId="167" fontId="5" fillId="0" borderId="8" xfId="0" applyNumberFormat="1" applyFont="1" applyBorder="1" applyAlignment="1" applyProtection="1">
      <alignment horizontal="center" vertical="center" wrapText="1"/>
    </xf>
    <xf numFmtId="0" fontId="5" fillId="17" borderId="8" xfId="0" applyFont="1" applyFill="1" applyBorder="1" applyAlignment="1" applyProtection="1">
      <alignment horizontal="center" vertical="center"/>
    </xf>
    <xf numFmtId="165" fontId="5" fillId="17" borderId="8" xfId="0" applyNumberFormat="1" applyFont="1" applyFill="1" applyBorder="1" applyAlignment="1" applyProtection="1">
      <alignment horizontal="center" vertical="center"/>
    </xf>
    <xf numFmtId="166" fontId="5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7" fillId="19" borderId="8" xfId="0" applyNumberFormat="1" applyFont="1" applyFill="1" applyBorder="1" applyAlignment="1" applyProtection="1">
      <alignment horizontal="center" vertical="center" wrapText="1"/>
    </xf>
    <xf numFmtId="165" fontId="5" fillId="19" borderId="8" xfId="0" applyNumberFormat="1" applyFont="1" applyFill="1" applyBorder="1" applyAlignment="1" applyProtection="1">
      <alignment horizontal="center" vertical="center"/>
    </xf>
    <xf numFmtId="165" fontId="5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5" fillId="22" borderId="8" xfId="0" applyNumberFormat="1" applyFont="1" applyFill="1" applyBorder="1" applyAlignment="1" applyProtection="1">
      <alignment horizontal="center" vertical="center"/>
    </xf>
    <xf numFmtId="165" fontId="5" fillId="21" borderId="8" xfId="0" applyNumberFormat="1" applyFont="1" applyFill="1" applyBorder="1" applyAlignment="1" applyProtection="1">
      <alignment horizontal="center" vertical="center"/>
    </xf>
    <xf numFmtId="0" fontId="17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5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5" fillId="18" borderId="8" xfId="0" applyNumberFormat="1" applyFont="1" applyFill="1" applyBorder="1" applyAlignment="1" applyProtection="1">
      <alignment horizontal="center" vertical="center"/>
    </xf>
    <xf numFmtId="0" fontId="5" fillId="19" borderId="8" xfId="0" applyFont="1" applyFill="1" applyBorder="1" applyAlignment="1" applyProtection="1">
      <alignment horizontal="center" vertical="center"/>
    </xf>
    <xf numFmtId="166" fontId="5" fillId="19" borderId="8" xfId="0" applyNumberFormat="1" applyFont="1" applyFill="1" applyBorder="1" applyAlignment="1" applyProtection="1">
      <alignment horizontal="left" vertical="center" wrapText="1"/>
    </xf>
    <xf numFmtId="4" fontId="5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Fill="1" applyBorder="1" applyAlignment="1" applyProtection="1">
      <alignment horizontal="left" vertical="center" wrapText="1"/>
    </xf>
    <xf numFmtId="0" fontId="12" fillId="0" borderId="8" xfId="0" applyFont="1" applyBorder="1" applyAlignment="1" applyProtection="1">
      <alignment vertical="center" wrapText="1"/>
    </xf>
    <xf numFmtId="0" fontId="5" fillId="18" borderId="8" xfId="0" applyFont="1" applyFill="1" applyBorder="1" applyAlignment="1" applyProtection="1">
      <alignment horizontal="center" vertical="center"/>
    </xf>
    <xf numFmtId="0" fontId="17" fillId="18" borderId="8" xfId="0" applyFont="1" applyFill="1" applyBorder="1" applyAlignment="1" applyProtection="1">
      <alignment horizontal="center" vertical="center"/>
    </xf>
    <xf numFmtId="166" fontId="5" fillId="18" borderId="8" xfId="0" applyNumberFormat="1" applyFont="1" applyFill="1" applyBorder="1" applyAlignment="1" applyProtection="1">
      <alignment horizontal="center" vertical="center"/>
    </xf>
    <xf numFmtId="0" fontId="5" fillId="23" borderId="8" xfId="0" applyFont="1" applyFill="1" applyBorder="1" applyAlignment="1" applyProtection="1">
      <alignment horizontal="center" vertical="center"/>
    </xf>
    <xf numFmtId="165" fontId="5" fillId="23" borderId="8" xfId="0" applyNumberFormat="1" applyFont="1" applyFill="1" applyBorder="1" applyAlignment="1" applyProtection="1">
      <alignment horizontal="center" vertical="center"/>
    </xf>
    <xf numFmtId="0" fontId="8" fillId="23" borderId="8" xfId="0" applyFont="1" applyFill="1" applyBorder="1" applyAlignment="1" applyProtection="1">
      <alignment horizontal="center"/>
    </xf>
    <xf numFmtId="0" fontId="5" fillId="23" borderId="8" xfId="0" applyFont="1" applyFill="1" applyBorder="1" applyAlignment="1" applyProtection="1">
      <alignment horizontal="left" vertical="center"/>
    </xf>
    <xf numFmtId="0" fontId="8" fillId="23" borderId="8" xfId="0" applyFont="1" applyFill="1" applyBorder="1" applyAlignment="1" applyProtection="1">
      <alignment horizontal="left" wrapText="1"/>
    </xf>
    <xf numFmtId="4" fontId="8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0" fontId="5" fillId="20" borderId="8" xfId="0" applyFont="1" applyFill="1" applyBorder="1" applyAlignment="1" applyProtection="1">
      <alignment horizontal="left" vertical="center" wrapText="1"/>
    </xf>
    <xf numFmtId="4" fontId="5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5" fillId="20" borderId="8" xfId="0" applyFont="1" applyFill="1" applyBorder="1" applyAlignment="1" applyProtection="1">
      <alignment horizontal="center" vertical="center" wrapText="1"/>
    </xf>
    <xf numFmtId="165" fontId="17" fillId="20" borderId="8" xfId="0" applyNumberFormat="1" applyFont="1" applyFill="1" applyBorder="1" applyAlignment="1" applyProtection="1">
      <alignment horizontal="center" vertical="center" wrapText="1"/>
    </xf>
    <xf numFmtId="165" fontId="17" fillId="21" borderId="8" xfId="0" applyNumberFormat="1" applyFont="1" applyFill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7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7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7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7" fillId="21" borderId="8" xfId="0" applyNumberFormat="1" applyFont="1" applyFill="1" applyBorder="1" applyAlignment="1" applyProtection="1">
      <alignment horizontal="center" vertical="center" wrapText="1"/>
    </xf>
    <xf numFmtId="166" fontId="5" fillId="19" borderId="8" xfId="0" applyNumberFormat="1" applyFont="1" applyFill="1" applyBorder="1" applyAlignment="1" applyProtection="1">
      <alignment horizontal="center" vertical="center"/>
    </xf>
    <xf numFmtId="4" fontId="17" fillId="19" borderId="8" xfId="0" applyNumberFormat="1" applyFont="1" applyFill="1" applyBorder="1" applyAlignment="1" applyProtection="1">
      <alignment vertical="center" wrapText="1"/>
    </xf>
    <xf numFmtId="4" fontId="17" fillId="19" borderId="8" xfId="0" applyNumberFormat="1" applyFont="1" applyFill="1" applyBorder="1" applyAlignment="1" applyProtection="1">
      <alignment horizontal="right" vertical="center"/>
    </xf>
    <xf numFmtId="4" fontId="17" fillId="19" borderId="8" xfId="0" applyNumberFormat="1" applyFont="1" applyFill="1" applyBorder="1" applyAlignment="1" applyProtection="1">
      <alignment horizontal="center" vertical="center"/>
    </xf>
    <xf numFmtId="165" fontId="5" fillId="24" borderId="8" xfId="0" applyNumberFormat="1" applyFont="1" applyFill="1" applyBorder="1" applyAlignment="1" applyProtection="1">
      <alignment horizontal="center" vertical="center"/>
    </xf>
    <xf numFmtId="165" fontId="5" fillId="24" borderId="8" xfId="0" applyNumberFormat="1" applyFont="1" applyFill="1" applyBorder="1" applyAlignment="1" applyProtection="1">
      <alignment horizontal="center" vertical="center" wrapText="1"/>
    </xf>
    <xf numFmtId="165" fontId="5" fillId="24" borderId="8" xfId="0" applyNumberFormat="1" applyFont="1" applyFill="1" applyBorder="1" applyAlignment="1" applyProtection="1">
      <alignment horizontal="left" vertical="center" wrapText="1"/>
    </xf>
    <xf numFmtId="4" fontId="5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5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5" fillId="18" borderId="8" xfId="0" applyNumberFormat="1" applyFont="1" applyFill="1" applyBorder="1" applyAlignment="1" applyProtection="1">
      <alignment horizontal="left" vertical="center" wrapText="1"/>
    </xf>
    <xf numFmtId="4" fontId="5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5" fillId="20" borderId="8" xfId="0" applyNumberFormat="1" applyFont="1" applyFill="1" applyBorder="1" applyAlignment="1" applyProtection="1">
      <alignment horizontal="center" vertical="center"/>
    </xf>
    <xf numFmtId="166" fontId="5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5" fillId="0" borderId="8" xfId="0" applyNumberFormat="1" applyFont="1" applyBorder="1" applyAlignment="1" applyProtection="1">
      <alignment horizontal="center" vertical="center"/>
    </xf>
    <xf numFmtId="165" fontId="5" fillId="16" borderId="8" xfId="0" applyNumberFormat="1" applyFont="1" applyFill="1" applyBorder="1" applyAlignment="1" applyProtection="1">
      <alignment horizontal="center" vertical="center"/>
    </xf>
    <xf numFmtId="0" fontId="17" fillId="16" borderId="8" xfId="0" applyFont="1" applyFill="1" applyBorder="1" applyAlignment="1" applyProtection="1">
      <alignment horizontal="center" vertical="center"/>
    </xf>
    <xf numFmtId="166" fontId="5" fillId="16" borderId="8" xfId="0" applyNumberFormat="1" applyFont="1" applyFill="1" applyBorder="1" applyAlignment="1" applyProtection="1">
      <alignment horizontal="center" vertical="center"/>
    </xf>
    <xf numFmtId="165" fontId="5" fillId="16" borderId="8" xfId="0" applyNumberFormat="1" applyFont="1" applyFill="1" applyBorder="1" applyAlignment="1" applyProtection="1">
      <alignment horizontal="left" vertical="center" wrapText="1"/>
    </xf>
    <xf numFmtId="4" fontId="5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5" fillId="16" borderId="8" xfId="0" applyNumberFormat="1" applyFont="1" applyFill="1" applyBorder="1" applyAlignment="1" applyProtection="1">
      <alignment horizontal="center" vertical="center" wrapText="1"/>
    </xf>
    <xf numFmtId="166" fontId="5" fillId="17" borderId="8" xfId="0" applyNumberFormat="1" applyFont="1" applyFill="1" applyBorder="1" applyAlignment="1" applyProtection="1">
      <alignment horizontal="left" vertical="center" wrapText="1"/>
    </xf>
    <xf numFmtId="4" fontId="5" fillId="18" borderId="8" xfId="0" applyNumberFormat="1" applyFont="1" applyFill="1" applyBorder="1" applyAlignment="1" applyProtection="1">
      <alignment horizontal="right" vertical="center" wrapText="1"/>
    </xf>
    <xf numFmtId="0" fontId="5" fillId="21" borderId="8" xfId="0" applyFont="1" applyFill="1" applyBorder="1" applyAlignment="1" applyProtection="1">
      <alignment horizontal="left" vertical="center" wrapText="1"/>
    </xf>
    <xf numFmtId="4" fontId="5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5" fillId="21" borderId="8" xfId="0" applyFont="1" applyFill="1" applyBorder="1" applyAlignment="1" applyProtection="1">
      <alignment horizontal="center" vertical="center" wrapText="1"/>
    </xf>
    <xf numFmtId="0" fontId="5" fillId="19" borderId="8" xfId="0" applyFont="1" applyFill="1" applyBorder="1" applyAlignment="1" applyProtection="1">
      <alignment horizontal="left" vertical="center" wrapText="1"/>
    </xf>
    <xf numFmtId="4" fontId="5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5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5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5" fillId="21" borderId="8" xfId="0" applyNumberFormat="1" applyFont="1" applyFill="1" applyBorder="1" applyAlignment="1" applyProtection="1">
      <alignment horizontal="center" vertical="center" wrapText="1"/>
    </xf>
    <xf numFmtId="4" fontId="17" fillId="20" borderId="8" xfId="0" applyNumberFormat="1" applyFont="1" applyFill="1" applyBorder="1" applyAlignment="1" applyProtection="1">
      <alignment horizontal="center" vertical="center"/>
    </xf>
    <xf numFmtId="4" fontId="17" fillId="21" borderId="8" xfId="0" applyNumberFormat="1" applyFont="1" applyFill="1" applyBorder="1" applyAlignment="1" applyProtection="1">
      <alignment horizontal="center" vertical="center"/>
    </xf>
    <xf numFmtId="166" fontId="5" fillId="0" borderId="10" xfId="0" applyNumberFormat="1" applyFont="1" applyBorder="1" applyAlignment="1" applyProtection="1">
      <alignment horizontal="center" vertical="center" wrapText="1"/>
    </xf>
    <xf numFmtId="0" fontId="12" fillId="0" borderId="10" xfId="0" applyFont="1" applyBorder="1" applyAlignment="1" applyProtection="1">
      <alignment horizontal="left" vertical="center" wrapText="1"/>
    </xf>
    <xf numFmtId="4" fontId="12" fillId="0" borderId="10" xfId="0" applyNumberFormat="1" applyFont="1" applyBorder="1" applyAlignment="1" applyProtection="1">
      <alignment horizontal="right" vertical="center" wrapText="1"/>
    </xf>
    <xf numFmtId="4" fontId="11" fillId="0" borderId="10" xfId="0" applyNumberFormat="1" applyFont="1" applyBorder="1" applyAlignment="1" applyProtection="1">
      <alignment horizontal="center" vertical="center" wrapText="1"/>
    </xf>
    <xf numFmtId="0" fontId="3" fillId="0" borderId="0" xfId="0" applyFont="1" applyFill="1" applyAlignment="1"/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8" fillId="0" borderId="0" xfId="3" applyFont="1" applyProtection="1">
      <protection locked="0"/>
    </xf>
    <xf numFmtId="0" fontId="19" fillId="0" borderId="0" xfId="3" applyFont="1" applyAlignment="1" applyProtection="1">
      <alignment horizontal="justify"/>
      <protection locked="0"/>
    </xf>
    <xf numFmtId="0" fontId="20" fillId="0" borderId="0" xfId="3" applyFont="1" applyFill="1" applyProtection="1">
      <protection locked="0"/>
    </xf>
    <xf numFmtId="164" fontId="22" fillId="0" borderId="0" xfId="2" applyNumberFormat="1" applyFont="1" applyAlignment="1" applyProtection="1">
      <alignment horizontal="center" vertical="center"/>
      <protection locked="0"/>
    </xf>
    <xf numFmtId="0" fontId="18" fillId="0" borderId="0" xfId="3" applyFont="1" applyFill="1" applyProtection="1">
      <protection locked="0"/>
    </xf>
    <xf numFmtId="0" fontId="23" fillId="0" borderId="0" xfId="3" applyFont="1" applyFill="1" applyBorder="1" applyAlignment="1" applyProtection="1">
      <alignment horizontal="right" vertical="center" wrapText="1"/>
      <protection locked="0"/>
    </xf>
    <xf numFmtId="0" fontId="24" fillId="0" borderId="0" xfId="3" applyFont="1" applyFill="1" applyAlignment="1" applyProtection="1">
      <alignment vertical="center"/>
      <protection locked="0"/>
    </xf>
    <xf numFmtId="43" fontId="25" fillId="0" borderId="0" xfId="2" applyFont="1" applyFill="1" applyProtection="1">
      <protection locked="0"/>
    </xf>
    <xf numFmtId="164" fontId="22" fillId="0" borderId="0" xfId="2" applyNumberFormat="1" applyFont="1" applyFill="1" applyBorder="1" applyAlignment="1" applyProtection="1">
      <alignment horizontal="centerContinuous" vertical="center"/>
      <protection locked="0"/>
    </xf>
    <xf numFmtId="3" fontId="23" fillId="26" borderId="1" xfId="3" applyNumberFormat="1" applyFont="1" applyFill="1" applyBorder="1" applyAlignment="1" applyProtection="1">
      <alignment horizontal="center" vertical="center" wrapText="1"/>
      <protection locked="0"/>
    </xf>
    <xf numFmtId="3" fontId="23" fillId="9" borderId="1" xfId="3" applyNumberFormat="1" applyFont="1" applyFill="1" applyBorder="1" applyAlignment="1" applyProtection="1">
      <alignment horizontal="center" vertical="center" wrapText="1"/>
      <protection locked="0"/>
    </xf>
    <xf numFmtId="3" fontId="26" fillId="15" borderId="8" xfId="3" applyNumberFormat="1" applyFont="1" applyFill="1" applyBorder="1" applyAlignment="1" applyProtection="1">
      <alignment horizontal="center" vertical="center" wrapText="1"/>
      <protection locked="0"/>
    </xf>
    <xf numFmtId="3" fontId="22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27" fillId="0" borderId="8" xfId="3" applyNumberFormat="1" applyFont="1" applyBorder="1" applyAlignment="1" applyProtection="1">
      <alignment horizontal="center" vertical="center"/>
      <protection locked="0"/>
    </xf>
    <xf numFmtId="0" fontId="23" fillId="0" borderId="8" xfId="3" applyFont="1" applyBorder="1" applyAlignment="1" applyProtection="1">
      <alignment horizontal="justify" vertical="center"/>
      <protection locked="0"/>
    </xf>
    <xf numFmtId="4" fontId="23" fillId="0" borderId="8" xfId="3" applyNumberFormat="1" applyFont="1" applyBorder="1" applyAlignment="1" applyProtection="1">
      <alignment horizontal="center" vertical="center"/>
    </xf>
    <xf numFmtId="43" fontId="22" fillId="0" borderId="0" xfId="2" applyFont="1" applyFill="1" applyBorder="1" applyAlignment="1" applyProtection="1">
      <alignment horizontal="right" vertical="center"/>
      <protection locked="0"/>
    </xf>
    <xf numFmtId="43" fontId="20" fillId="0" borderId="0" xfId="2" applyFont="1" applyFill="1" applyProtection="1">
      <protection locked="0"/>
    </xf>
    <xf numFmtId="165" fontId="28" fillId="0" borderId="1" xfId="3" applyNumberFormat="1" applyFont="1" applyFill="1" applyBorder="1" applyAlignment="1" applyProtection="1">
      <alignment horizontal="center" vertical="center" wrapText="1"/>
      <protection locked="0"/>
    </xf>
    <xf numFmtId="4" fontId="29" fillId="0" borderId="1" xfId="3" applyNumberFormat="1" applyFont="1" applyFill="1" applyBorder="1" applyAlignment="1" applyProtection="1">
      <alignment horizontal="right" vertical="center"/>
    </xf>
    <xf numFmtId="4" fontId="21" fillId="0" borderId="1" xfId="3" applyNumberFormat="1" applyFont="1" applyFill="1" applyBorder="1" applyAlignment="1" applyProtection="1">
      <alignment horizontal="right" vertical="center"/>
    </xf>
    <xf numFmtId="165" fontId="28" fillId="26" borderId="10" xfId="3" applyNumberFormat="1" applyFont="1" applyFill="1" applyBorder="1" applyAlignment="1" applyProtection="1">
      <alignment horizontal="center" vertical="center" wrapText="1"/>
      <protection locked="0"/>
    </xf>
    <xf numFmtId="4" fontId="29" fillId="0" borderId="10" xfId="3" applyNumberFormat="1" applyFont="1" applyFill="1" applyBorder="1" applyAlignment="1" applyProtection="1">
      <alignment horizontal="right" vertical="center"/>
    </xf>
    <xf numFmtId="4" fontId="21" fillId="0" borderId="10" xfId="3" applyNumberFormat="1" applyFont="1" applyFill="1" applyBorder="1" applyAlignment="1" applyProtection="1">
      <alignment horizontal="right" vertical="center"/>
    </xf>
    <xf numFmtId="165" fontId="23" fillId="0" borderId="9" xfId="3" applyNumberFormat="1" applyFont="1" applyFill="1" applyBorder="1" applyAlignment="1" applyProtection="1">
      <alignment horizontal="center" vertical="center"/>
      <protection locked="0"/>
    </xf>
    <xf numFmtId="165" fontId="23" fillId="0" borderId="9" xfId="3" applyNumberFormat="1" applyFont="1" applyFill="1" applyBorder="1" applyAlignment="1" applyProtection="1">
      <alignment horizontal="center" vertical="center" wrapText="1"/>
      <protection locked="0"/>
    </xf>
    <xf numFmtId="4" fontId="30" fillId="0" borderId="9" xfId="3" applyNumberFormat="1" applyFont="1" applyFill="1" applyBorder="1" applyAlignment="1" applyProtection="1">
      <alignment horizontal="right" vertical="center"/>
    </xf>
    <xf numFmtId="165" fontId="22" fillId="0" borderId="3" xfId="3" applyNumberFormat="1" applyFont="1" applyFill="1" applyBorder="1" applyAlignment="1" applyProtection="1">
      <alignment horizontal="center" vertical="center"/>
      <protection locked="0"/>
    </xf>
    <xf numFmtId="165" fontId="28" fillId="0" borderId="3" xfId="3" applyNumberFormat="1" applyFont="1" applyFill="1" applyBorder="1" applyAlignment="1" applyProtection="1">
      <alignment horizontal="justify" vertical="center"/>
      <protection locked="0"/>
    </xf>
    <xf numFmtId="4" fontId="22" fillId="0" borderId="3" xfId="3" applyNumberFormat="1" applyFont="1" applyFill="1" applyBorder="1" applyAlignment="1" applyProtection="1">
      <alignment horizontal="right" vertical="center"/>
      <protection locked="0"/>
    </xf>
    <xf numFmtId="4" fontId="22" fillId="0" borderId="0" xfId="3" applyNumberFormat="1" applyFont="1" applyFill="1" applyBorder="1" applyAlignment="1" applyProtection="1">
      <alignment horizontal="right" vertical="center"/>
      <protection locked="0"/>
    </xf>
    <xf numFmtId="0" fontId="20" fillId="0" borderId="0" xfId="3" applyFont="1" applyFill="1" applyBorder="1" applyProtection="1">
      <protection locked="0"/>
    </xf>
    <xf numFmtId="0" fontId="20" fillId="0" borderId="0" xfId="3" applyFont="1" applyProtection="1">
      <protection locked="0"/>
    </xf>
    <xf numFmtId="0" fontId="31" fillId="0" borderId="0" xfId="3" applyFont="1" applyProtection="1">
      <protection locked="0"/>
    </xf>
    <xf numFmtId="164" fontId="22" fillId="0" borderId="0" xfId="2" applyNumberFormat="1" applyFont="1" applyAlignment="1" applyProtection="1">
      <alignment horizontal="left" vertical="center"/>
      <protection locked="0"/>
    </xf>
    <xf numFmtId="0" fontId="32" fillId="0" borderId="0" xfId="4" applyFont="1"/>
    <xf numFmtId="164" fontId="22" fillId="25" borderId="0" xfId="2" applyNumberFormat="1" applyFont="1" applyFill="1" applyAlignment="1" applyProtection="1">
      <alignment horizontal="left" vertical="center"/>
      <protection locked="0"/>
    </xf>
    <xf numFmtId="0" fontId="34" fillId="28" borderId="0" xfId="4" applyFont="1" applyFill="1" applyAlignment="1">
      <alignment vertical="center"/>
    </xf>
    <xf numFmtId="0" fontId="32" fillId="0" borderId="0" xfId="4" applyFont="1" applyAlignment="1">
      <alignment wrapText="1"/>
    </xf>
    <xf numFmtId="0" fontId="34" fillId="0" borderId="0" xfId="4" applyFont="1" applyBorder="1" applyAlignment="1">
      <alignment vertical="center" wrapText="1"/>
    </xf>
    <xf numFmtId="0" fontId="32" fillId="0" borderId="0" xfId="4" applyFont="1" applyBorder="1" applyAlignment="1">
      <alignment horizontal="justify" vertical="center" wrapText="1"/>
    </xf>
    <xf numFmtId="0" fontId="35" fillId="29" borderId="0" xfId="4" applyFont="1" applyFill="1" applyBorder="1" applyAlignment="1">
      <alignment vertical="center" wrapText="1"/>
    </xf>
    <xf numFmtId="0" fontId="32" fillId="29" borderId="0" xfId="4" applyFont="1" applyFill="1" applyBorder="1" applyAlignment="1">
      <alignment horizontal="justify" vertical="center" wrapText="1"/>
    </xf>
    <xf numFmtId="0" fontId="36" fillId="0" borderId="0" xfId="0" applyFont="1" applyAlignment="1">
      <alignment horizontal="center" vertical="center"/>
    </xf>
    <xf numFmtId="0" fontId="34" fillId="28" borderId="0" xfId="4" applyFont="1" applyFill="1" applyAlignment="1">
      <alignment horizontal="justify" vertical="center"/>
    </xf>
    <xf numFmtId="0" fontId="35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horizontal="justify" vertical="center" wrapText="1"/>
    </xf>
    <xf numFmtId="0" fontId="32" fillId="0" borderId="0" xfId="0" applyFont="1"/>
    <xf numFmtId="0" fontId="34" fillId="28" borderId="0" xfId="0" applyFont="1" applyFill="1" applyAlignment="1">
      <alignment vertical="center"/>
    </xf>
    <xf numFmtId="0" fontId="34" fillId="28" borderId="0" xfId="0" applyFont="1" applyFill="1" applyAlignment="1">
      <alignment horizontal="justify" vertical="center"/>
    </xf>
    <xf numFmtId="0" fontId="35" fillId="0" borderId="0" xfId="0" applyFont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35" fillId="29" borderId="0" xfId="0" applyFont="1" applyFill="1" applyBorder="1" applyAlignment="1">
      <alignment vertical="center" wrapText="1"/>
    </xf>
    <xf numFmtId="0" fontId="32" fillId="29" borderId="0" xfId="0" applyFont="1" applyFill="1" applyBorder="1" applyAlignment="1">
      <alignment horizontal="justify" vertical="center" wrapText="1"/>
    </xf>
    <xf numFmtId="44" fontId="5" fillId="0" borderId="0" xfId="1" applyFont="1" applyAlignment="1" applyProtection="1">
      <alignment horizontal="center" vertical="center"/>
    </xf>
    <xf numFmtId="0" fontId="7" fillId="10" borderId="5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39" fillId="0" borderId="0" xfId="0" applyFont="1" applyAlignment="1" applyProtection="1"/>
    <xf numFmtId="0" fontId="40" fillId="0" borderId="0" xfId="0" applyFont="1" applyAlignment="1" applyProtection="1"/>
    <xf numFmtId="0" fontId="7" fillId="4" borderId="5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22" fillId="0" borderId="0" xfId="2" applyNumberFormat="1" applyFont="1" applyFill="1" applyAlignment="1" applyProtection="1">
      <alignment horizontal="left" vertical="center"/>
      <protection locked="0"/>
    </xf>
    <xf numFmtId="0" fontId="42" fillId="0" borderId="0" xfId="0" applyFont="1" applyAlignment="1">
      <alignment horizontal="center"/>
    </xf>
    <xf numFmtId="17" fontId="6" fillId="0" borderId="0" xfId="0" applyNumberFormat="1" applyFont="1"/>
    <xf numFmtId="17" fontId="40" fillId="0" borderId="0" xfId="0" applyNumberFormat="1" applyFont="1"/>
    <xf numFmtId="164" fontId="5" fillId="0" borderId="0" xfId="2" applyNumberFormat="1" applyFont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textRotation="90" wrapText="1"/>
    </xf>
    <xf numFmtId="0" fontId="8" fillId="2" borderId="8" xfId="0" applyFont="1" applyFill="1" applyBorder="1" applyAlignment="1" applyProtection="1">
      <alignment horizontal="center" textRotation="90" wrapText="1"/>
    </xf>
    <xf numFmtId="0" fontId="8" fillId="2" borderId="10" xfId="0" applyFont="1" applyFill="1" applyBorder="1" applyAlignment="1" applyProtection="1">
      <alignment horizontal="center" textRotation="90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44" fontId="5" fillId="0" borderId="0" xfId="1" applyFont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164" fontId="5" fillId="3" borderId="1" xfId="0" applyNumberFormat="1" applyFont="1" applyFill="1" applyBorder="1" applyAlignment="1" applyProtection="1">
      <alignment horizontal="center" vertical="center" wrapText="1"/>
    </xf>
    <xf numFmtId="164" fontId="5" fillId="3" borderId="10" xfId="0" applyNumberFormat="1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164" fontId="5" fillId="0" borderId="0" xfId="0" applyNumberFormat="1" applyFont="1" applyBorder="1" applyProtection="1"/>
    <xf numFmtId="0" fontId="14" fillId="0" borderId="0" xfId="0" applyFont="1" applyBorder="1" applyProtection="1"/>
    <xf numFmtId="3" fontId="5" fillId="2" borderId="1" xfId="0" applyNumberFormat="1" applyFont="1" applyFill="1" applyBorder="1" applyAlignment="1" applyProtection="1">
      <alignment horizontal="center" textRotation="90" wrapText="1"/>
    </xf>
    <xf numFmtId="3" fontId="5" fillId="2" borderId="8" xfId="0" applyNumberFormat="1" applyFont="1" applyFill="1" applyBorder="1" applyAlignment="1" applyProtection="1">
      <alignment horizontal="center" textRotation="90" wrapText="1"/>
    </xf>
    <xf numFmtId="3" fontId="5" fillId="2" borderId="10" xfId="0" applyNumberFormat="1" applyFont="1" applyFill="1" applyBorder="1" applyAlignment="1" applyProtection="1">
      <alignment horizontal="center" textRotation="90" wrapText="1"/>
    </xf>
    <xf numFmtId="164" fontId="5" fillId="2" borderId="1" xfId="0" applyNumberFormat="1" applyFont="1" applyFill="1" applyBorder="1" applyAlignment="1" applyProtection="1">
      <alignment horizontal="center" textRotation="90" wrapText="1"/>
    </xf>
    <xf numFmtId="164" fontId="5" fillId="2" borderId="8" xfId="0" applyNumberFormat="1" applyFont="1" applyFill="1" applyBorder="1" applyAlignment="1" applyProtection="1">
      <alignment horizontal="center" textRotation="90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center" vertical="center" wrapText="1"/>
    </xf>
    <xf numFmtId="3" fontId="5" fillId="10" borderId="10" xfId="0" applyNumberFormat="1" applyFont="1" applyFill="1" applyBorder="1" applyAlignment="1">
      <alignment horizontal="center" vertical="center" wrapText="1"/>
    </xf>
    <xf numFmtId="3" fontId="5" fillId="11" borderId="1" xfId="0" applyNumberFormat="1" applyFont="1" applyFill="1" applyBorder="1" applyAlignment="1">
      <alignment horizontal="center" vertical="center" wrapText="1"/>
    </xf>
    <xf numFmtId="3" fontId="5" fillId="11" borderId="10" xfId="0" applyNumberFormat="1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 wrapText="1"/>
    </xf>
    <xf numFmtId="3" fontId="5" fillId="6" borderId="10" xfId="0" applyNumberFormat="1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center" vertical="center" wrapText="1"/>
    </xf>
    <xf numFmtId="0" fontId="16" fillId="15" borderId="5" xfId="0" applyFont="1" applyFill="1" applyBorder="1" applyAlignment="1">
      <alignment horizontal="center" vertical="center" wrapText="1"/>
    </xf>
    <xf numFmtId="0" fontId="16" fillId="15" borderId="7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6" fillId="13" borderId="7" xfId="0" applyFont="1" applyFill="1" applyBorder="1" applyAlignment="1">
      <alignment horizontal="center" vertical="center" wrapText="1"/>
    </xf>
    <xf numFmtId="3" fontId="15" fillId="12" borderId="1" xfId="0" applyNumberFormat="1" applyFont="1" applyFill="1" applyBorder="1" applyAlignment="1">
      <alignment horizontal="center" vertical="center" wrapText="1"/>
    </xf>
    <xf numFmtId="3" fontId="15" fillId="12" borderId="10" xfId="0" applyNumberFormat="1" applyFont="1" applyFill="1" applyBorder="1" applyAlignment="1">
      <alignment horizontal="center" vertical="center" wrapText="1"/>
    </xf>
    <xf numFmtId="3" fontId="15" fillId="13" borderId="1" xfId="0" applyNumberFormat="1" applyFont="1" applyFill="1" applyBorder="1" applyAlignment="1">
      <alignment horizontal="center" vertical="center" wrapText="1"/>
    </xf>
    <xf numFmtId="3" fontId="15" fillId="13" borderId="10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4" fontId="5" fillId="9" borderId="0" xfId="2" applyNumberFormat="1" applyFont="1" applyFill="1" applyAlignment="1" applyProtection="1">
      <alignment horizontal="center" vertical="center"/>
    </xf>
    <xf numFmtId="164" fontId="5" fillId="9" borderId="0" xfId="2" applyNumberFormat="1" applyFont="1" applyFill="1" applyAlignment="1" applyProtection="1">
      <alignment horizontal="center" vertical="center"/>
      <protection locked="0"/>
    </xf>
    <xf numFmtId="0" fontId="37" fillId="0" borderId="0" xfId="0" applyFont="1" applyBorder="1" applyAlignment="1" applyProtection="1">
      <alignment horizontal="center"/>
    </xf>
    <xf numFmtId="0" fontId="38" fillId="0" borderId="0" xfId="0" applyFont="1" applyBorder="1" applyAlignment="1" applyProtection="1">
      <alignment horizontal="center"/>
    </xf>
    <xf numFmtId="44" fontId="5" fillId="0" borderId="0" xfId="1" applyFont="1" applyAlignment="1" applyProtection="1">
      <alignment horizontal="right" vertical="center"/>
    </xf>
    <xf numFmtId="165" fontId="28" fillId="0" borderId="1" xfId="3" applyNumberFormat="1" applyFont="1" applyFill="1" applyBorder="1" applyAlignment="1" applyProtection="1">
      <alignment horizontal="center" vertical="center"/>
      <protection locked="0"/>
    </xf>
    <xf numFmtId="165" fontId="28" fillId="0" borderId="10" xfId="3" applyNumberFormat="1" applyFont="1" applyFill="1" applyBorder="1" applyAlignment="1" applyProtection="1">
      <alignment horizontal="center" vertical="center"/>
      <protection locked="0"/>
    </xf>
    <xf numFmtId="164" fontId="21" fillId="0" borderId="0" xfId="2" applyNumberFormat="1" applyFont="1" applyAlignment="1" applyProtection="1">
      <alignment horizontal="center" vertical="center" wrapText="1"/>
      <protection locked="0"/>
    </xf>
    <xf numFmtId="164" fontId="21" fillId="0" borderId="0" xfId="2" applyNumberFormat="1" applyFont="1" applyAlignment="1" applyProtection="1">
      <alignment horizontal="center" vertical="center"/>
      <protection locked="0"/>
    </xf>
    <xf numFmtId="164" fontId="21" fillId="25" borderId="0" xfId="2" applyNumberFormat="1" applyFont="1" applyFill="1" applyAlignment="1" applyProtection="1">
      <alignment horizontal="center" vertical="center"/>
      <protection locked="0"/>
    </xf>
    <xf numFmtId="0" fontId="26" fillId="15" borderId="2" xfId="3" applyFont="1" applyFill="1" applyBorder="1" applyAlignment="1" applyProtection="1">
      <alignment horizontal="center" vertical="center" wrapText="1"/>
      <protection locked="0"/>
    </xf>
    <xf numFmtId="0" fontId="26" fillId="15" borderId="4" xfId="3" applyFont="1" applyFill="1" applyBorder="1" applyAlignment="1" applyProtection="1">
      <alignment horizontal="center" vertical="center" wrapText="1"/>
      <protection locked="0"/>
    </xf>
    <xf numFmtId="0" fontId="26" fillId="15" borderId="12" xfId="3" applyFont="1" applyFill="1" applyBorder="1" applyAlignment="1" applyProtection="1">
      <alignment horizontal="center" vertical="center" wrapText="1"/>
      <protection locked="0"/>
    </xf>
    <xf numFmtId="0" fontId="26" fillId="15" borderId="11" xfId="3" applyFont="1" applyFill="1" applyBorder="1" applyAlignment="1" applyProtection="1">
      <alignment horizontal="center" vertical="center" wrapText="1"/>
      <protection locked="0"/>
    </xf>
    <xf numFmtId="164" fontId="26" fillId="15" borderId="5" xfId="2" applyNumberFormat="1" applyFont="1" applyFill="1" applyBorder="1" applyAlignment="1" applyProtection="1">
      <alignment horizontal="center" vertical="center"/>
      <protection locked="0"/>
    </xf>
    <xf numFmtId="164" fontId="26" fillId="15" borderId="6" xfId="2" applyNumberFormat="1" applyFont="1" applyFill="1" applyBorder="1" applyAlignment="1" applyProtection="1">
      <alignment horizontal="center" vertical="center"/>
      <protection locked="0"/>
    </xf>
    <xf numFmtId="164" fontId="26" fillId="15" borderId="7" xfId="2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horizontal="left" vertical="center" wrapText="1"/>
    </xf>
    <xf numFmtId="164" fontId="33" fillId="27" borderId="0" xfId="2" applyNumberFormat="1" applyFont="1" applyFill="1" applyAlignment="1" applyProtection="1">
      <alignment horizontal="center" vertical="center" wrapText="1"/>
      <protection locked="0"/>
    </xf>
    <xf numFmtId="0" fontId="34" fillId="0" borderId="0" xfId="4" applyFont="1" applyAlignment="1">
      <alignment horizontal="justify" vertical="center" wrapText="1"/>
    </xf>
  </cellXfs>
  <cellStyles count="5">
    <cellStyle name="Millares 2 10" xfId="2" xr:uid="{00000000-0005-0000-0000-000000000000}"/>
    <cellStyle name="Moneda" xfId="1" builtinId="4"/>
    <cellStyle name="Normal" xfId="0" builtinId="0"/>
    <cellStyle name="Normal 2 2" xfId="4" xr:uid="{00000000-0005-0000-0000-000003000000}"/>
    <cellStyle name="Normal 4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3</xdr:row>
      <xdr:rowOff>261938</xdr:rowOff>
    </xdr:from>
    <xdr:to>
      <xdr:col>11</xdr:col>
      <xdr:colOff>4913861</xdr:colOff>
      <xdr:row>8</xdr:row>
      <xdr:rowOff>166687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1071563"/>
          <a:ext cx="11247986" cy="1643062"/>
        </a:xfrm>
        <a:prstGeom prst="rect">
          <a:avLst/>
        </a:prstGeom>
      </xdr:spPr>
    </xdr:pic>
    <xdr:clientData/>
  </xdr:twoCellAnchor>
  <xdr:twoCellAnchor>
    <xdr:from>
      <xdr:col>9</xdr:col>
      <xdr:colOff>976312</xdr:colOff>
      <xdr:row>1075</xdr:row>
      <xdr:rowOff>0</xdr:rowOff>
    </xdr:from>
    <xdr:to>
      <xdr:col>12</xdr:col>
      <xdr:colOff>162357</xdr:colOff>
      <xdr:row>1075</xdr:row>
      <xdr:rowOff>0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7500937" y="14859000"/>
          <a:ext cx="7568045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2095499</xdr:colOff>
      <xdr:row>1075</xdr:row>
      <xdr:rowOff>23813</xdr:rowOff>
    </xdr:from>
    <xdr:to>
      <xdr:col>22</xdr:col>
      <xdr:colOff>495732</xdr:colOff>
      <xdr:row>1075</xdr:row>
      <xdr:rowOff>23813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27503437" y="14882813"/>
          <a:ext cx="7568045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2" name="Text Box 29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3" name="Text Box 30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4" name="Text Box 21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5" name="Text Box 21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6" name="Text Box 26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7" name="Text Box 27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8" name="Text Box 29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9" name="Text Box 30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10" name="Text Box 21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11" name="Text Box 21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12" name="Text Box 26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195522</xdr:rowOff>
    </xdr:to>
    <xdr:sp macro="" textlink="">
      <xdr:nvSpPr>
        <xdr:cNvPr id="13" name="Text Box 27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4" name="Text Box 29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5" name="Text Box 30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6" name="Text Box 21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7" name="Text Box 21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8" name="Text Box 26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19" name="Text Box 270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0" name="Text Box 29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1" name="Text Box 30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2" name="Text Box 21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3" name="Text Box 21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4" name="Text Box 26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25" name="Text Box 270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26" name="Text Box 299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27" name="Text Box 300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28" name="Text Box 21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29" name="Text Box 214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0" name="Text Box 26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1" name="Text Box 27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2" name="Text Box 299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3" name="Text Box 300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4" name="Text Box 21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5" name="Text Box 21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6" name="Text Box 269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195519</xdr:rowOff>
    </xdr:to>
    <xdr:sp macro="" textlink="">
      <xdr:nvSpPr>
        <xdr:cNvPr id="37" name="Text Box 270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583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38" name="Text Box 299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39" name="Text Box 300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0" name="Text Box 21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1" name="Text Box 214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2" name="Text Box 269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3" name="Text Box 270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4" name="Text Box 29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5" name="Text Box 300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6" name="Text Box 21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7" name="Text Box 214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8" name="Text Box 26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66675</xdr:colOff>
      <xdr:row>38</xdr:row>
      <xdr:rowOff>29538</xdr:rowOff>
    </xdr:to>
    <xdr:sp macro="" textlink="">
      <xdr:nvSpPr>
        <xdr:cNvPr id="49" name="Text Box 270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1000125" y="14316075"/>
          <a:ext cx="66675" cy="24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ontreras/Documents/Policia%20Municipal/Vetting%20Municipios/Formato%20vetti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LDO%20CERO%20ENERO-DIC%202016\11-NOV\FASP%202015%20NOV%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"/>
      <sheetName val="Participants"/>
      <sheetName val="Lists"/>
      <sheetName val="Sheet1"/>
      <sheetName val="Formato vetting"/>
    </sheetNames>
    <sheetDataSet>
      <sheetData sheetId="0" refreshError="1"/>
      <sheetData sheetId="1" refreshError="1"/>
      <sheetData sheetId="2">
        <row r="3">
          <cell r="A3" t="str">
            <v>Participante</v>
          </cell>
          <cell r="B3" t="str">
            <v>Hombre</v>
          </cell>
          <cell r="C3" t="str">
            <v>Primaria</v>
          </cell>
          <cell r="D3" t="str">
            <v>Ninguno</v>
          </cell>
          <cell r="E3" t="str">
            <v>SI</v>
          </cell>
          <cell r="F3" t="str">
            <v>SI</v>
          </cell>
          <cell r="G3" t="str">
            <v>&lt; 1</v>
          </cell>
          <cell r="H3" t="str">
            <v>SI</v>
          </cell>
          <cell r="I3" t="str">
            <v>AS</v>
          </cell>
          <cell r="J3" t="str">
            <v>Aguascalientes</v>
          </cell>
          <cell r="K3" t="str">
            <v>H</v>
          </cell>
        </row>
        <row r="4">
          <cell r="A4" t="str">
            <v>Alterno</v>
          </cell>
          <cell r="B4" t="str">
            <v>Mujer</v>
          </cell>
          <cell r="C4" t="str">
            <v>Secundaria</v>
          </cell>
          <cell r="D4" t="str">
            <v>Básico</v>
          </cell>
          <cell r="E4" t="str">
            <v>NO</v>
          </cell>
          <cell r="F4" t="str">
            <v>NO</v>
          </cell>
          <cell r="G4">
            <v>1</v>
          </cell>
          <cell r="H4" t="str">
            <v>NO</v>
          </cell>
          <cell r="I4" t="str">
            <v>BC</v>
          </cell>
          <cell r="J4" t="str">
            <v>Baja California</v>
          </cell>
          <cell r="K4" t="str">
            <v>M</v>
          </cell>
        </row>
        <row r="5">
          <cell r="C5" t="str">
            <v>Preparatoria</v>
          </cell>
          <cell r="D5" t="str">
            <v>Intermedio</v>
          </cell>
          <cell r="G5">
            <v>2</v>
          </cell>
          <cell r="I5" t="str">
            <v>BS</v>
          </cell>
          <cell r="J5" t="str">
            <v>Baja California Sur</v>
          </cell>
        </row>
        <row r="6">
          <cell r="C6" t="str">
            <v>Estudios Técnicos</v>
          </cell>
          <cell r="D6" t="str">
            <v>Avanzado</v>
          </cell>
          <cell r="G6">
            <v>3</v>
          </cell>
          <cell r="I6" t="str">
            <v>CC</v>
          </cell>
          <cell r="J6" t="str">
            <v>Campeche</v>
          </cell>
        </row>
        <row r="7">
          <cell r="C7" t="str">
            <v>Universidad</v>
          </cell>
          <cell r="D7" t="str">
            <v>Nativo/Bilingüe</v>
          </cell>
          <cell r="G7">
            <v>4</v>
          </cell>
          <cell r="I7" t="str">
            <v>CS</v>
          </cell>
          <cell r="J7" t="str">
            <v>Chiapas</v>
          </cell>
        </row>
        <row r="8">
          <cell r="C8" t="str">
            <v>Estudios de Postgrado</v>
          </cell>
          <cell r="D8" t="str">
            <v>Desconocido</v>
          </cell>
          <cell r="G8">
            <v>5</v>
          </cell>
          <cell r="I8" t="str">
            <v>CH</v>
          </cell>
          <cell r="J8" t="str">
            <v>Chihuahua</v>
          </cell>
        </row>
        <row r="9">
          <cell r="C9" t="str">
            <v>Desconocido</v>
          </cell>
          <cell r="G9">
            <v>6</v>
          </cell>
          <cell r="I9" t="str">
            <v>CL</v>
          </cell>
          <cell r="J9" t="str">
            <v>Coahuila</v>
          </cell>
        </row>
        <row r="10">
          <cell r="G10">
            <v>7</v>
          </cell>
          <cell r="I10" t="str">
            <v>CM</v>
          </cell>
          <cell r="J10" t="str">
            <v>Colima</v>
          </cell>
        </row>
        <row r="11">
          <cell r="G11">
            <v>8</v>
          </cell>
          <cell r="I11" t="str">
            <v>DF</v>
          </cell>
          <cell r="J11" t="str">
            <v>Distrito Federal</v>
          </cell>
        </row>
        <row r="12">
          <cell r="G12">
            <v>9</v>
          </cell>
          <cell r="I12" t="str">
            <v>DG</v>
          </cell>
          <cell r="J12" t="str">
            <v>Durango</v>
          </cell>
        </row>
        <row r="13">
          <cell r="G13">
            <v>10</v>
          </cell>
          <cell r="I13" t="str">
            <v>GT</v>
          </cell>
          <cell r="J13" t="str">
            <v>Guanajuato</v>
          </cell>
        </row>
        <row r="14">
          <cell r="G14">
            <v>11</v>
          </cell>
          <cell r="I14" t="str">
            <v>GR</v>
          </cell>
          <cell r="J14" t="str">
            <v>Guerrero</v>
          </cell>
        </row>
        <row r="15">
          <cell r="G15">
            <v>12</v>
          </cell>
          <cell r="I15" t="str">
            <v>HG</v>
          </cell>
          <cell r="J15" t="str">
            <v>Hidalgo</v>
          </cell>
        </row>
        <row r="16">
          <cell r="G16">
            <v>13</v>
          </cell>
          <cell r="I16" t="str">
            <v>JC</v>
          </cell>
          <cell r="J16" t="str">
            <v>Jalisco</v>
          </cell>
        </row>
        <row r="17">
          <cell r="G17">
            <v>14</v>
          </cell>
          <cell r="I17" t="str">
            <v>MC</v>
          </cell>
          <cell r="J17" t="str">
            <v>México</v>
          </cell>
        </row>
        <row r="18">
          <cell r="G18">
            <v>15</v>
          </cell>
          <cell r="I18" t="str">
            <v>MN</v>
          </cell>
          <cell r="J18" t="str">
            <v>Michoacán</v>
          </cell>
        </row>
        <row r="19">
          <cell r="G19">
            <v>16</v>
          </cell>
          <cell r="I19" t="str">
            <v>MS</v>
          </cell>
          <cell r="J19" t="str">
            <v>Morelos</v>
          </cell>
        </row>
        <row r="20">
          <cell r="G20">
            <v>17</v>
          </cell>
          <cell r="I20" t="str">
            <v>NE</v>
          </cell>
          <cell r="J20" t="str">
            <v>Nacido en el extranjero</v>
          </cell>
        </row>
        <row r="21">
          <cell r="G21">
            <v>18</v>
          </cell>
          <cell r="I21" t="str">
            <v>NT</v>
          </cell>
          <cell r="J21" t="str">
            <v>Nayarit</v>
          </cell>
        </row>
        <row r="22">
          <cell r="G22">
            <v>19</v>
          </cell>
          <cell r="I22" t="str">
            <v>NL</v>
          </cell>
          <cell r="J22" t="str">
            <v>Nuevo León</v>
          </cell>
        </row>
        <row r="23">
          <cell r="G23">
            <v>20</v>
          </cell>
          <cell r="I23" t="str">
            <v>OC</v>
          </cell>
          <cell r="J23" t="str">
            <v>Oaxaca</v>
          </cell>
        </row>
        <row r="24">
          <cell r="G24">
            <v>21</v>
          </cell>
          <cell r="I24" t="str">
            <v>PL</v>
          </cell>
          <cell r="J24" t="str">
            <v>Puebla</v>
          </cell>
        </row>
        <row r="25">
          <cell r="G25">
            <v>22</v>
          </cell>
          <cell r="I25" t="str">
            <v>QT</v>
          </cell>
          <cell r="J25" t="str">
            <v>Querétaro</v>
          </cell>
        </row>
        <row r="26">
          <cell r="G26">
            <v>23</v>
          </cell>
          <cell r="I26" t="str">
            <v>QR</v>
          </cell>
          <cell r="J26" t="str">
            <v>Quintana Roo</v>
          </cell>
        </row>
        <row r="27">
          <cell r="G27">
            <v>24</v>
          </cell>
          <cell r="I27" t="str">
            <v>SP</v>
          </cell>
          <cell r="J27" t="str">
            <v>San Luis Potosí</v>
          </cell>
        </row>
        <row r="28">
          <cell r="G28">
            <v>25</v>
          </cell>
          <cell r="I28" t="str">
            <v>SL</v>
          </cell>
          <cell r="J28" t="str">
            <v>Sinaloa</v>
          </cell>
        </row>
        <row r="29">
          <cell r="G29">
            <v>26</v>
          </cell>
          <cell r="I29" t="str">
            <v>SR</v>
          </cell>
          <cell r="J29" t="str">
            <v>Sonora</v>
          </cell>
        </row>
        <row r="30">
          <cell r="G30">
            <v>27</v>
          </cell>
          <cell r="I30" t="str">
            <v>TC</v>
          </cell>
          <cell r="J30" t="str">
            <v>Tabasco</v>
          </cell>
        </row>
        <row r="31">
          <cell r="G31">
            <v>28</v>
          </cell>
          <cell r="I31" t="str">
            <v>TS</v>
          </cell>
          <cell r="J31" t="str">
            <v>Tamaulipas</v>
          </cell>
        </row>
        <row r="32">
          <cell r="G32">
            <v>29</v>
          </cell>
          <cell r="I32" t="str">
            <v>TL</v>
          </cell>
          <cell r="J32" t="str">
            <v>Tlaxcala</v>
          </cell>
        </row>
        <row r="33">
          <cell r="G33">
            <v>30</v>
          </cell>
          <cell r="I33" t="str">
            <v>VZ</v>
          </cell>
          <cell r="J33" t="str">
            <v>Veracruz</v>
          </cell>
        </row>
        <row r="34">
          <cell r="G34">
            <v>31</v>
          </cell>
          <cell r="I34" t="str">
            <v>YN</v>
          </cell>
          <cell r="J34" t="str">
            <v>Yucatán</v>
          </cell>
        </row>
        <row r="35">
          <cell r="G35">
            <v>32</v>
          </cell>
          <cell r="I35" t="str">
            <v>ZS</v>
          </cell>
          <cell r="J35" t="str">
            <v>Zacatecas</v>
          </cell>
        </row>
        <row r="36">
          <cell r="G36">
            <v>33</v>
          </cell>
        </row>
        <row r="37">
          <cell r="G37">
            <v>34</v>
          </cell>
        </row>
        <row r="38">
          <cell r="G38">
            <v>35</v>
          </cell>
        </row>
        <row r="39">
          <cell r="G39" t="str">
            <v>&gt; 35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 filterMode="1">
    <tabColor rgb="FF7030A0"/>
    <pageSetUpPr fitToPage="1"/>
  </sheetPr>
  <dimension ref="A1:AB1307"/>
  <sheetViews>
    <sheetView topLeftCell="M46" zoomScale="50" zoomScaleNormal="50" workbookViewId="0">
      <selection activeCell="Q46" sqref="Q46"/>
    </sheetView>
  </sheetViews>
  <sheetFormatPr baseColWidth="10" defaultColWidth="14.42578125" defaultRowHeight="15" customHeight="1"/>
  <cols>
    <col min="1" max="1" width="14.42578125" style="211"/>
    <col min="2" max="2" width="7.140625" style="5" hidden="1" customWidth="1"/>
    <col min="3" max="3" width="13.28515625" style="5" customWidth="1"/>
    <col min="4" max="7" width="9" style="5" customWidth="1"/>
    <col min="8" max="9" width="10.7109375" style="5" customWidth="1"/>
    <col min="10" max="10" width="13.28515625" style="5" customWidth="1"/>
    <col min="11" max="11" width="16.5703125" style="5" customWidth="1"/>
    <col min="12" max="12" width="16.5703125" style="5" hidden="1" customWidth="1"/>
    <col min="13" max="13" width="109.28515625" style="5" customWidth="1"/>
    <col min="14" max="14" width="42.42578125" style="5" customWidth="1"/>
    <col min="15" max="15" width="21.140625" style="32" customWidth="1"/>
    <col min="16" max="17" width="14" style="5" customWidth="1"/>
    <col min="18" max="18" width="34.42578125" style="5" customWidth="1"/>
    <col min="19" max="19" width="39" style="5" customWidth="1"/>
    <col min="20" max="20" width="35" style="5" customWidth="1"/>
    <col min="21" max="21" width="36.42578125" style="5" customWidth="1"/>
    <col min="22" max="22" width="37.28515625" style="5" customWidth="1"/>
    <col min="23" max="23" width="23.28515625" style="5" customWidth="1"/>
    <col min="24" max="24" width="22.42578125" style="5" customWidth="1"/>
    <col min="25" max="25" width="24.140625" style="5" bestFit="1" customWidth="1"/>
    <col min="26" max="26" width="22.42578125" style="5" customWidth="1"/>
    <col min="27" max="27" width="24.5703125" style="5" customWidth="1"/>
    <col min="28" max="28" width="23.140625" style="5" customWidth="1"/>
    <col min="29" max="16384" width="14.42578125" style="5"/>
  </cols>
  <sheetData>
    <row r="1" spans="1:28" ht="24.75">
      <c r="A1" s="1"/>
      <c r="B1" s="2"/>
      <c r="C1" s="3" t="str">
        <f>+C43</f>
        <v>FONDO PARA EL FORTALECIMIENTO DE LAS INSTITUCIONES DE SEGURIDAD PÚBLICA (FOFISP) PARA EL EJERCICIO FISCAL 2023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4"/>
      <c r="P1" s="2"/>
      <c r="Q1" s="2"/>
    </row>
    <row r="2" spans="1:28" ht="24.75">
      <c r="A2" s="1"/>
      <c r="B2" s="2"/>
      <c r="C2" s="3" t="str">
        <f>+C44</f>
        <v>"FORMATO DE LA ESTRUCTURA PRESUPUESTARIA PARA LA BOLSA CONCURSABLE FOFISP 2023"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4"/>
      <c r="P2" s="2"/>
      <c r="Q2" s="2"/>
    </row>
    <row r="3" spans="1:28" ht="28.5">
      <c r="A3" s="1"/>
      <c r="B3" s="2"/>
      <c r="C3" s="3" t="str">
        <f>+C45</f>
        <v>ENTIDAD FEDERATIVA: OAXACA</v>
      </c>
      <c r="D3" s="2"/>
      <c r="E3" s="2"/>
      <c r="F3" s="2"/>
      <c r="G3" s="2"/>
      <c r="H3" s="2"/>
      <c r="I3" s="2"/>
      <c r="J3" s="2"/>
      <c r="K3" s="2"/>
      <c r="L3" s="2"/>
      <c r="M3" s="2"/>
      <c r="N3" s="276" t="s">
        <v>0</v>
      </c>
      <c r="O3" s="287">
        <v>45322</v>
      </c>
      <c r="P3" s="2"/>
      <c r="Q3" s="2"/>
    </row>
    <row r="4" spans="1:28" ht="24.75">
      <c r="A4" s="1"/>
      <c r="B4" s="2"/>
      <c r="C4" s="288">
        <f>+C46</f>
        <v>0</v>
      </c>
      <c r="D4" s="288"/>
      <c r="E4" s="288"/>
      <c r="F4" s="2"/>
      <c r="G4" s="2"/>
      <c r="H4" s="2"/>
      <c r="I4" s="2"/>
      <c r="J4" s="2"/>
      <c r="K4" s="2"/>
      <c r="L4" s="2"/>
      <c r="M4" s="2"/>
      <c r="N4" s="6"/>
      <c r="O4" s="4"/>
      <c r="P4" s="2"/>
      <c r="Q4" s="2"/>
    </row>
    <row r="5" spans="1:28" ht="15" customHeight="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4"/>
      <c r="P5" s="2"/>
      <c r="Q5" s="2"/>
    </row>
    <row r="6" spans="1:28" ht="88.5" thickBot="1">
      <c r="A6" s="1"/>
      <c r="B6" s="2"/>
      <c r="C6" s="289" t="s">
        <v>1</v>
      </c>
      <c r="D6" s="289" t="s">
        <v>2</v>
      </c>
      <c r="E6" s="289" t="s">
        <v>3</v>
      </c>
      <c r="F6" s="289" t="s">
        <v>4</v>
      </c>
      <c r="G6" s="289" t="s">
        <v>5</v>
      </c>
      <c r="H6" s="289" t="s">
        <v>6</v>
      </c>
      <c r="I6" s="289" t="s">
        <v>7</v>
      </c>
      <c r="J6" s="289" t="s">
        <v>8</v>
      </c>
      <c r="K6" s="289" t="s">
        <v>9</v>
      </c>
      <c r="L6" s="7"/>
      <c r="M6" s="299" t="s">
        <v>10</v>
      </c>
      <c r="N6" s="300" t="s">
        <v>788</v>
      </c>
      <c r="O6" s="8"/>
      <c r="P6" s="9"/>
      <c r="Q6" s="9"/>
      <c r="R6" s="278" t="s">
        <v>11</v>
      </c>
      <c r="S6" s="279" t="s">
        <v>12</v>
      </c>
      <c r="T6" s="273" t="s">
        <v>13</v>
      </c>
      <c r="U6" s="280" t="s">
        <v>14</v>
      </c>
      <c r="V6" s="12" t="s">
        <v>15</v>
      </c>
      <c r="W6" s="10"/>
      <c r="X6" s="10"/>
      <c r="Y6" s="10"/>
      <c r="Z6" s="10"/>
      <c r="AA6" s="10"/>
      <c r="AB6" s="10"/>
    </row>
    <row r="7" spans="1:28" ht="73.900000000000006" customHeight="1" thickBot="1">
      <c r="A7" s="1"/>
      <c r="B7" s="2"/>
      <c r="C7" s="290"/>
      <c r="D7" s="289"/>
      <c r="E7" s="289"/>
      <c r="F7" s="289"/>
      <c r="G7" s="289"/>
      <c r="H7" s="289"/>
      <c r="I7" s="289"/>
      <c r="J7" s="289"/>
      <c r="K7" s="290"/>
      <c r="L7" s="11"/>
      <c r="M7" s="299"/>
      <c r="N7" s="301"/>
      <c r="O7" s="8"/>
      <c r="P7" s="9"/>
      <c r="Q7" s="9"/>
      <c r="R7" s="292" t="s">
        <v>16</v>
      </c>
      <c r="S7" s="294" t="s">
        <v>16</v>
      </c>
      <c r="T7" s="296" t="s">
        <v>16</v>
      </c>
      <c r="U7" s="302" t="s">
        <v>16</v>
      </c>
      <c r="V7" s="304" t="s">
        <v>16</v>
      </c>
      <c r="W7" s="10"/>
      <c r="X7" s="10"/>
      <c r="Y7" s="10"/>
      <c r="Z7" s="10"/>
      <c r="AA7" s="10"/>
      <c r="AB7" s="10"/>
    </row>
    <row r="8" spans="1:28" ht="73.900000000000006" customHeight="1" thickBot="1">
      <c r="A8" s="1"/>
      <c r="B8" s="2"/>
      <c r="C8" s="291"/>
      <c r="D8" s="289"/>
      <c r="E8" s="289"/>
      <c r="F8" s="289"/>
      <c r="G8" s="289"/>
      <c r="H8" s="289"/>
      <c r="I8" s="289"/>
      <c r="J8" s="289"/>
      <c r="K8" s="291"/>
      <c r="L8" s="11"/>
      <c r="M8" s="299"/>
      <c r="N8" s="13" t="s">
        <v>17</v>
      </c>
      <c r="O8" s="8"/>
      <c r="P8" s="9"/>
      <c r="Q8" s="9"/>
      <c r="R8" s="293"/>
      <c r="S8" s="295"/>
      <c r="T8" s="297"/>
      <c r="U8" s="303"/>
      <c r="V8" s="305"/>
      <c r="W8" s="10"/>
      <c r="X8" s="10"/>
      <c r="Y8" s="10"/>
      <c r="Z8" s="10"/>
      <c r="AA8" s="10"/>
      <c r="AB8" s="10"/>
    </row>
    <row r="9" spans="1:28" ht="24.75">
      <c r="A9" s="1"/>
      <c r="B9" s="2"/>
      <c r="C9" s="14"/>
      <c r="D9" s="14"/>
      <c r="E9" s="15"/>
      <c r="F9" s="15"/>
      <c r="G9" s="15"/>
      <c r="H9" s="15"/>
      <c r="I9" s="16"/>
      <c r="J9" s="17"/>
      <c r="K9" s="17"/>
      <c r="L9" s="17"/>
      <c r="M9" s="18" t="s">
        <v>18</v>
      </c>
      <c r="N9" s="19">
        <f>+N51</f>
        <v>32000000</v>
      </c>
      <c r="O9" s="8"/>
      <c r="P9" s="9"/>
      <c r="Q9" s="9"/>
      <c r="R9" s="20">
        <f t="shared" ref="R9:V9" si="0">R51</f>
        <v>31999990</v>
      </c>
      <c r="S9" s="21">
        <f t="shared" si="0"/>
        <v>0</v>
      </c>
      <c r="T9" s="22">
        <f t="shared" si="0"/>
        <v>0</v>
      </c>
      <c r="U9" s="23">
        <f t="shared" si="0"/>
        <v>0</v>
      </c>
      <c r="V9" s="24">
        <f t="shared" si="0"/>
        <v>10</v>
      </c>
      <c r="W9" s="10"/>
      <c r="X9" s="10"/>
      <c r="Y9" s="10"/>
      <c r="Z9" s="10"/>
      <c r="AA9" s="10"/>
      <c r="AB9" s="10"/>
    </row>
    <row r="10" spans="1:28" ht="72">
      <c r="A10" s="1"/>
      <c r="B10" s="2"/>
      <c r="C10" s="25">
        <f t="shared" ref="C10:G11" si="1">+C53</f>
        <v>2023</v>
      </c>
      <c r="D10" s="25">
        <f t="shared" si="1"/>
        <v>20</v>
      </c>
      <c r="E10" s="25">
        <f t="shared" si="1"/>
        <v>1</v>
      </c>
      <c r="F10" s="25">
        <f t="shared" si="1"/>
        <v>1</v>
      </c>
      <c r="G10" s="25"/>
      <c r="H10" s="25"/>
      <c r="I10" s="25"/>
      <c r="J10" s="25"/>
      <c r="K10" s="25"/>
      <c r="L10" s="25"/>
      <c r="M10" s="26" t="str">
        <f t="shared" ref="M10:N11" si="2">+M53</f>
        <v>Dignificación del personal de las Instituciones de Seguridad Pública y Procuración de Justicia conforme al Modelo Nacional de Policía y Justicia Cívica</v>
      </c>
      <c r="N10" s="27">
        <f t="shared" si="2"/>
        <v>0</v>
      </c>
      <c r="O10" s="8"/>
      <c r="P10" s="9"/>
      <c r="Q10" s="9"/>
      <c r="R10" s="28">
        <f t="shared" ref="R10:V11" si="3">+R53</f>
        <v>0</v>
      </c>
      <c r="S10" s="28">
        <f t="shared" si="3"/>
        <v>0</v>
      </c>
      <c r="T10" s="28">
        <f t="shared" si="3"/>
        <v>0</v>
      </c>
      <c r="U10" s="28">
        <f t="shared" si="3"/>
        <v>0</v>
      </c>
      <c r="V10" s="28">
        <f t="shared" si="3"/>
        <v>0</v>
      </c>
      <c r="W10" s="10"/>
      <c r="X10" s="10"/>
      <c r="Y10" s="10"/>
      <c r="Z10" s="10"/>
      <c r="AA10" s="10"/>
      <c r="AB10" s="10"/>
    </row>
    <row r="11" spans="1:28" ht="24.75">
      <c r="A11" s="1"/>
      <c r="B11" s="2"/>
      <c r="C11" s="25">
        <f t="shared" si="1"/>
        <v>2023</v>
      </c>
      <c r="D11" s="25">
        <f t="shared" si="1"/>
        <v>20</v>
      </c>
      <c r="E11" s="25">
        <f t="shared" si="1"/>
        <v>1</v>
      </c>
      <c r="F11" s="25">
        <f t="shared" si="1"/>
        <v>1</v>
      </c>
      <c r="G11" s="25">
        <f t="shared" si="1"/>
        <v>1</v>
      </c>
      <c r="H11" s="25"/>
      <c r="I11" s="25"/>
      <c r="J11" s="25"/>
      <c r="K11" s="25"/>
      <c r="L11" s="25"/>
      <c r="M11" s="29" t="str">
        <f t="shared" si="2"/>
        <v>Mejora salarial, prestaciones y bonos por buen desempeño</v>
      </c>
      <c r="N11" s="30">
        <f t="shared" si="2"/>
        <v>0</v>
      </c>
      <c r="O11" s="4"/>
      <c r="P11" s="2"/>
      <c r="Q11" s="2"/>
      <c r="R11" s="31">
        <f t="shared" si="3"/>
        <v>0</v>
      </c>
      <c r="S11" s="31">
        <f t="shared" si="3"/>
        <v>0</v>
      </c>
      <c r="T11" s="31">
        <f t="shared" si="3"/>
        <v>0</v>
      </c>
      <c r="U11" s="31">
        <f t="shared" si="3"/>
        <v>0</v>
      </c>
      <c r="V11" s="31">
        <f t="shared" si="3"/>
        <v>0</v>
      </c>
      <c r="W11" s="10"/>
      <c r="X11" s="10"/>
      <c r="Y11" s="10"/>
      <c r="Z11" s="10"/>
      <c r="AA11" s="10"/>
      <c r="AB11" s="10"/>
    </row>
    <row r="12" spans="1:28" ht="46.5">
      <c r="A12" s="1"/>
      <c r="B12" s="2"/>
      <c r="C12" s="25">
        <f>+C59</f>
        <v>2023</v>
      </c>
      <c r="D12" s="25">
        <f>+D59</f>
        <v>20</v>
      </c>
      <c r="E12" s="25">
        <f>+E59</f>
        <v>1</v>
      </c>
      <c r="F12" s="25">
        <f>+F59</f>
        <v>1</v>
      </c>
      <c r="G12" s="25">
        <f>+G59</f>
        <v>2</v>
      </c>
      <c r="H12" s="25"/>
      <c r="I12" s="25"/>
      <c r="J12" s="25"/>
      <c r="K12" s="25"/>
      <c r="L12" s="25"/>
      <c r="M12" s="29" t="str">
        <f>+M59</f>
        <v>Equipamiento del personal de las instituciones de Seguridad Pública y Procuración de Justicia</v>
      </c>
      <c r="N12" s="30">
        <f>+N59</f>
        <v>0</v>
      </c>
      <c r="O12" s="4"/>
      <c r="P12" s="2"/>
      <c r="Q12" s="2"/>
      <c r="R12" s="31">
        <f>+R59</f>
        <v>0</v>
      </c>
      <c r="S12" s="31">
        <f>+S59</f>
        <v>0</v>
      </c>
      <c r="T12" s="31">
        <f>+T59</f>
        <v>0</v>
      </c>
      <c r="U12" s="31">
        <f>+U59</f>
        <v>0</v>
      </c>
      <c r="V12" s="31">
        <f>+V59</f>
        <v>0</v>
      </c>
      <c r="W12" s="10"/>
      <c r="X12" s="10"/>
      <c r="Y12" s="10"/>
      <c r="Z12" s="10"/>
      <c r="AA12" s="10"/>
      <c r="AB12" s="10"/>
    </row>
    <row r="13" spans="1:28" ht="96">
      <c r="A13" s="1"/>
      <c r="B13" s="2"/>
      <c r="C13" s="25">
        <f t="shared" ref="C13:G14" si="4">+C73</f>
        <v>2023</v>
      </c>
      <c r="D13" s="25">
        <f t="shared" si="4"/>
        <v>20</v>
      </c>
      <c r="E13" s="25">
        <f t="shared" si="4"/>
        <v>1</v>
      </c>
      <c r="F13" s="25">
        <f t="shared" si="4"/>
        <v>2</v>
      </c>
      <c r="G13" s="25"/>
      <c r="H13" s="25"/>
      <c r="I13" s="25"/>
      <c r="J13" s="25"/>
      <c r="K13" s="25"/>
      <c r="L13" s="25"/>
      <c r="M13" s="26" t="str">
        <f t="shared" ref="M13:N14" si="5">+M73</f>
        <v>Certificación, capacitación y profesionalización de los elementos policiales de las Instituciones de Seguridad Pública conforme al Modelo Nacional de Policía y Justicia Cívica</v>
      </c>
      <c r="N13" s="27">
        <f t="shared" si="5"/>
        <v>0</v>
      </c>
      <c r="O13" s="4"/>
      <c r="P13" s="2"/>
      <c r="Q13" s="2"/>
      <c r="R13" s="28">
        <f t="shared" ref="R13:V14" si="6">+R73</f>
        <v>0</v>
      </c>
      <c r="S13" s="28">
        <f t="shared" si="6"/>
        <v>0</v>
      </c>
      <c r="T13" s="28">
        <f t="shared" si="6"/>
        <v>0</v>
      </c>
      <c r="U13" s="28">
        <f t="shared" si="6"/>
        <v>0</v>
      </c>
      <c r="V13" s="28">
        <f t="shared" si="6"/>
        <v>0</v>
      </c>
      <c r="W13" s="10"/>
      <c r="X13" s="10"/>
      <c r="Y13" s="10"/>
      <c r="Z13" s="10"/>
      <c r="AA13" s="10"/>
      <c r="AB13" s="10"/>
    </row>
    <row r="14" spans="1:28" ht="46.5">
      <c r="A14" s="1"/>
      <c r="B14" s="2"/>
      <c r="C14" s="25">
        <f t="shared" si="4"/>
        <v>2023</v>
      </c>
      <c r="D14" s="25">
        <f t="shared" si="4"/>
        <v>20</v>
      </c>
      <c r="E14" s="25">
        <f t="shared" si="4"/>
        <v>1</v>
      </c>
      <c r="F14" s="25">
        <f t="shared" si="4"/>
        <v>2</v>
      </c>
      <c r="G14" s="25">
        <f t="shared" si="4"/>
        <v>3</v>
      </c>
      <c r="H14" s="25"/>
      <c r="I14" s="25"/>
      <c r="J14" s="25"/>
      <c r="K14" s="25"/>
      <c r="L14" s="25"/>
      <c r="M14" s="29" t="str">
        <f t="shared" si="5"/>
        <v>Fortalecimiento de las capacidades de evaluación en control de confianza</v>
      </c>
      <c r="N14" s="30">
        <f t="shared" si="5"/>
        <v>0</v>
      </c>
      <c r="O14" s="4"/>
      <c r="P14" s="2"/>
      <c r="Q14" s="2"/>
      <c r="R14" s="31">
        <f t="shared" si="6"/>
        <v>0</v>
      </c>
      <c r="S14" s="31">
        <f t="shared" si="6"/>
        <v>0</v>
      </c>
      <c r="T14" s="31">
        <f t="shared" si="6"/>
        <v>0</v>
      </c>
      <c r="U14" s="31">
        <f t="shared" si="6"/>
        <v>0</v>
      </c>
      <c r="V14" s="31">
        <f t="shared" si="6"/>
        <v>0</v>
      </c>
      <c r="W14" s="10"/>
      <c r="X14" s="10"/>
      <c r="Y14" s="10"/>
      <c r="Z14" s="10"/>
      <c r="AA14" s="10"/>
      <c r="AB14" s="10"/>
    </row>
    <row r="15" spans="1:28" ht="93">
      <c r="A15" s="1"/>
      <c r="B15" s="2"/>
      <c r="C15" s="25">
        <f>+C81</f>
        <v>2023</v>
      </c>
      <c r="D15" s="25">
        <f>+D81</f>
        <v>20</v>
      </c>
      <c r="E15" s="25">
        <f>+E81</f>
        <v>1</v>
      </c>
      <c r="F15" s="25">
        <f>+F81</f>
        <v>2</v>
      </c>
      <c r="G15" s="25">
        <f>+G81</f>
        <v>4</v>
      </c>
      <c r="H15" s="25"/>
      <c r="I15" s="25"/>
      <c r="J15" s="25"/>
      <c r="K15" s="25"/>
      <c r="L15" s="25"/>
      <c r="M15" s="29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30">
        <f>+N81</f>
        <v>0</v>
      </c>
      <c r="O15" s="4"/>
      <c r="P15" s="2"/>
      <c r="Q15" s="2"/>
      <c r="R15" s="31">
        <f>+R81</f>
        <v>0</v>
      </c>
      <c r="S15" s="31">
        <f>+S81</f>
        <v>0</v>
      </c>
      <c r="T15" s="31">
        <f>+T81</f>
        <v>0</v>
      </c>
      <c r="U15" s="31">
        <f>+U81</f>
        <v>0</v>
      </c>
      <c r="V15" s="31">
        <f>+V81</f>
        <v>0</v>
      </c>
      <c r="W15" s="10"/>
      <c r="X15" s="10"/>
      <c r="Y15" s="10"/>
      <c r="Z15" s="10"/>
      <c r="AA15" s="10"/>
      <c r="AB15" s="10"/>
    </row>
    <row r="16" spans="1:28" ht="79.900000000000006" customHeight="1">
      <c r="A16" s="1"/>
      <c r="B16" s="2"/>
      <c r="C16" s="25">
        <f>+C109</f>
        <v>2023</v>
      </c>
      <c r="D16" s="25">
        <f>+D109</f>
        <v>20</v>
      </c>
      <c r="E16" s="25">
        <f>+E109</f>
        <v>1</v>
      </c>
      <c r="F16" s="25">
        <f>+F109</f>
        <v>3</v>
      </c>
      <c r="G16" s="25">
        <f>+G109</f>
        <v>5</v>
      </c>
      <c r="H16" s="25"/>
      <c r="I16" s="25"/>
      <c r="J16" s="25"/>
      <c r="K16" s="25"/>
      <c r="L16" s="25"/>
      <c r="M16" s="26" t="str">
        <f>+M108</f>
        <v>Infraestructura de las Instituciones de seguridad pública e instancias de procuración e impartición de justicia conforme al Modelo Nacional de Policía y Justicia Cívica</v>
      </c>
      <c r="N16" s="27">
        <f t="shared" ref="N16:N18" si="7">+N108</f>
        <v>32000000</v>
      </c>
      <c r="O16" s="4"/>
      <c r="P16" s="2"/>
      <c r="Q16" s="2"/>
      <c r="R16" s="28">
        <f t="shared" ref="R16:R18" si="8">+R108</f>
        <v>31999990</v>
      </c>
      <c r="S16" s="28">
        <f t="shared" ref="S16:S18" si="9">+S108</f>
        <v>0</v>
      </c>
      <c r="T16" s="28">
        <f t="shared" ref="T16:T18" si="10">+T108</f>
        <v>0</v>
      </c>
      <c r="U16" s="28">
        <f t="shared" ref="U16:U18" si="11">+U108</f>
        <v>0</v>
      </c>
      <c r="V16" s="28">
        <f t="shared" ref="V16:V18" si="12">+V108</f>
        <v>10</v>
      </c>
      <c r="W16" s="10"/>
      <c r="X16" s="10"/>
      <c r="Y16" s="10"/>
      <c r="Z16" s="10"/>
      <c r="AA16" s="10"/>
      <c r="AB16" s="10"/>
    </row>
    <row r="17" spans="1:28" ht="46.5">
      <c r="A17" s="1"/>
      <c r="B17" s="2"/>
      <c r="C17" s="25">
        <f t="shared" ref="C17:G18" si="13">+C109</f>
        <v>2023</v>
      </c>
      <c r="D17" s="25">
        <f t="shared" si="13"/>
        <v>20</v>
      </c>
      <c r="E17" s="25">
        <f t="shared" si="13"/>
        <v>1</v>
      </c>
      <c r="F17" s="25">
        <f t="shared" si="13"/>
        <v>3</v>
      </c>
      <c r="G17" s="25">
        <f t="shared" si="13"/>
        <v>5</v>
      </c>
      <c r="H17" s="25"/>
      <c r="I17" s="25"/>
      <c r="J17" s="25"/>
      <c r="K17" s="25"/>
      <c r="L17" s="25"/>
      <c r="M17" s="29" t="str">
        <f>+M109</f>
        <v>Infraestructura y equipamiento de las Instituciones de Seguridad Pública y Procuración de Justicia</v>
      </c>
      <c r="N17" s="30">
        <f t="shared" si="7"/>
        <v>32000000</v>
      </c>
      <c r="O17" s="4"/>
      <c r="P17" s="2"/>
      <c r="Q17" s="2"/>
      <c r="R17" s="31">
        <f t="shared" si="8"/>
        <v>31999990</v>
      </c>
      <c r="S17" s="31">
        <f t="shared" si="9"/>
        <v>0</v>
      </c>
      <c r="T17" s="31">
        <f t="shared" si="10"/>
        <v>0</v>
      </c>
      <c r="U17" s="31">
        <f t="shared" si="11"/>
        <v>0</v>
      </c>
      <c r="V17" s="31">
        <f t="shared" si="12"/>
        <v>10</v>
      </c>
      <c r="W17" s="32"/>
      <c r="X17" s="32"/>
      <c r="Y17" s="32"/>
      <c r="Z17" s="32"/>
      <c r="AA17" s="32"/>
      <c r="AB17" s="32"/>
    </row>
    <row r="18" spans="1:28" ht="46.5">
      <c r="A18" s="1"/>
      <c r="B18" s="2"/>
      <c r="C18" s="25">
        <f t="shared" si="13"/>
        <v>2023</v>
      </c>
      <c r="D18" s="25">
        <f t="shared" si="13"/>
        <v>20</v>
      </c>
      <c r="E18" s="25">
        <f t="shared" si="13"/>
        <v>1</v>
      </c>
      <c r="F18" s="25">
        <f t="shared" si="13"/>
        <v>3</v>
      </c>
      <c r="G18" s="25">
        <f t="shared" si="13"/>
        <v>5</v>
      </c>
      <c r="H18" s="25"/>
      <c r="I18" s="25"/>
      <c r="J18" s="25"/>
      <c r="K18" s="25"/>
      <c r="L18" s="25"/>
      <c r="M18" s="33" t="str">
        <f>+M110</f>
        <v>a) Infraestructura y equipamiento de las instituciones de seguridad pública y procuración de justicia</v>
      </c>
      <c r="N18" s="30">
        <f t="shared" si="7"/>
        <v>0</v>
      </c>
      <c r="O18" s="4"/>
      <c r="P18" s="2"/>
      <c r="Q18" s="2"/>
      <c r="R18" s="31">
        <f t="shared" si="8"/>
        <v>0</v>
      </c>
      <c r="S18" s="31">
        <f t="shared" si="9"/>
        <v>0</v>
      </c>
      <c r="T18" s="31">
        <f t="shared" si="10"/>
        <v>0</v>
      </c>
      <c r="U18" s="31">
        <f t="shared" si="11"/>
        <v>0</v>
      </c>
      <c r="V18" s="31">
        <f t="shared" si="12"/>
        <v>0</v>
      </c>
      <c r="W18" s="32"/>
      <c r="X18" s="32"/>
      <c r="Y18" s="32"/>
      <c r="Z18" s="32"/>
      <c r="AA18" s="32"/>
      <c r="AB18" s="32"/>
    </row>
    <row r="19" spans="1:28" ht="46.5">
      <c r="A19" s="1"/>
      <c r="B19" s="2"/>
      <c r="C19" s="25">
        <f>+C162</f>
        <v>2023</v>
      </c>
      <c r="D19" s="25">
        <f>+D162</f>
        <v>20</v>
      </c>
      <c r="E19" s="25">
        <f>+E162</f>
        <v>1</v>
      </c>
      <c r="F19" s="25">
        <f>+F162</f>
        <v>3</v>
      </c>
      <c r="G19" s="25">
        <f>+G162</f>
        <v>5</v>
      </c>
      <c r="H19" s="25"/>
      <c r="I19" s="25"/>
      <c r="J19" s="25"/>
      <c r="K19" s="25"/>
      <c r="L19" s="25"/>
      <c r="M19" s="33" t="str">
        <f>+M162</f>
        <v>b) Fortalecimiento de capacidades para la prevención y combate a delitos de alto impacto</v>
      </c>
      <c r="N19" s="30">
        <f>+N162</f>
        <v>0</v>
      </c>
      <c r="O19" s="4"/>
      <c r="P19" s="2"/>
      <c r="Q19" s="2"/>
      <c r="R19" s="31">
        <f>+R162</f>
        <v>0</v>
      </c>
      <c r="S19" s="31">
        <f>+S162</f>
        <v>0</v>
      </c>
      <c r="T19" s="31">
        <f>+T162</f>
        <v>0</v>
      </c>
      <c r="U19" s="31">
        <f>+U162</f>
        <v>0</v>
      </c>
      <c r="V19" s="31">
        <f>+V162</f>
        <v>0</v>
      </c>
      <c r="W19" s="32"/>
      <c r="X19" s="32"/>
      <c r="Y19" s="32"/>
      <c r="Z19" s="32"/>
      <c r="AA19" s="32"/>
      <c r="AB19" s="32"/>
    </row>
    <row r="20" spans="1:28" ht="24.75">
      <c r="A20" s="1"/>
      <c r="B20" s="2"/>
      <c r="C20" s="25">
        <f>+C267</f>
        <v>2023</v>
      </c>
      <c r="D20" s="25">
        <f>+D267</f>
        <v>20</v>
      </c>
      <c r="E20" s="25">
        <f>+E267</f>
        <v>1</v>
      </c>
      <c r="F20" s="25">
        <f>+F267</f>
        <v>3</v>
      </c>
      <c r="G20" s="25">
        <f>+G267</f>
        <v>5</v>
      </c>
      <c r="H20" s="25"/>
      <c r="I20" s="25"/>
      <c r="J20" s="25"/>
      <c r="K20" s="25"/>
      <c r="L20" s="25"/>
      <c r="M20" s="34" t="str">
        <f>+M267</f>
        <v>c) Unidades de investigación del delito para policía estatal y municipal</v>
      </c>
      <c r="N20" s="30">
        <f>+N267</f>
        <v>0</v>
      </c>
      <c r="O20" s="4"/>
      <c r="P20" s="2"/>
      <c r="Q20" s="2"/>
      <c r="R20" s="31">
        <f>+R267</f>
        <v>0</v>
      </c>
      <c r="S20" s="31">
        <f>+S267</f>
        <v>0</v>
      </c>
      <c r="T20" s="31">
        <f>+T267</f>
        <v>0</v>
      </c>
      <c r="U20" s="31">
        <f>+U267</f>
        <v>0</v>
      </c>
      <c r="V20" s="31">
        <f>+V267</f>
        <v>0</v>
      </c>
      <c r="W20" s="32"/>
      <c r="X20" s="32"/>
      <c r="Y20" s="32"/>
      <c r="Z20" s="32"/>
      <c r="AA20" s="32"/>
      <c r="AB20" s="32"/>
    </row>
    <row r="21" spans="1:28" ht="24.75">
      <c r="A21" s="1"/>
      <c r="B21" s="2"/>
      <c r="C21" s="25">
        <f>+C326</f>
        <v>2023</v>
      </c>
      <c r="D21" s="25">
        <f>+D326</f>
        <v>20</v>
      </c>
      <c r="E21" s="25">
        <f>+E326</f>
        <v>1</v>
      </c>
      <c r="F21" s="25">
        <f>+F326</f>
        <v>3</v>
      </c>
      <c r="G21" s="25">
        <f>+G326</f>
        <v>5</v>
      </c>
      <c r="H21" s="25"/>
      <c r="I21" s="25"/>
      <c r="J21" s="25"/>
      <c r="K21" s="25"/>
      <c r="L21" s="25"/>
      <c r="M21" s="34" t="str">
        <f>+M326</f>
        <v>d) Modelo homologado de unidades de policía cibernética</v>
      </c>
      <c r="N21" s="30">
        <f>+N326</f>
        <v>0</v>
      </c>
      <c r="O21" s="4"/>
      <c r="P21" s="2"/>
      <c r="Q21" s="2"/>
      <c r="R21" s="31">
        <f>+R326</f>
        <v>0</v>
      </c>
      <c r="S21" s="31">
        <f>+S326</f>
        <v>0</v>
      </c>
      <c r="T21" s="31">
        <f>+T326</f>
        <v>0</v>
      </c>
      <c r="U21" s="31">
        <f>+U326</f>
        <v>0</v>
      </c>
      <c r="V21" s="31">
        <f>+V326</f>
        <v>0</v>
      </c>
      <c r="W21" s="32"/>
      <c r="X21" s="32"/>
      <c r="Y21" s="32"/>
      <c r="Z21" s="32"/>
      <c r="AA21" s="32"/>
      <c r="AB21" s="32"/>
    </row>
    <row r="22" spans="1:28" ht="24.75">
      <c r="A22" s="1"/>
      <c r="B22" s="2"/>
      <c r="C22" s="25">
        <f>+C368</f>
        <v>2023</v>
      </c>
      <c r="D22" s="25">
        <f>+D368</f>
        <v>20</v>
      </c>
      <c r="E22" s="25">
        <f>+E368</f>
        <v>1</v>
      </c>
      <c r="F22" s="25">
        <f>+F368</f>
        <v>3</v>
      </c>
      <c r="G22" s="25">
        <f>+G368</f>
        <v>5</v>
      </c>
      <c r="H22" s="25"/>
      <c r="I22" s="25"/>
      <c r="J22" s="25"/>
      <c r="K22" s="25"/>
      <c r="L22" s="25"/>
      <c r="M22" s="34" t="str">
        <f>+M368</f>
        <v>f) Fortalecimiento y/o creación de las unidades de inteligencia patrimonial y económica (UIPE’S)</v>
      </c>
      <c r="N22" s="30">
        <f>+N368</f>
        <v>0</v>
      </c>
      <c r="O22" s="4"/>
      <c r="P22" s="2"/>
      <c r="Q22" s="2"/>
      <c r="R22" s="31">
        <f>+R368</f>
        <v>0</v>
      </c>
      <c r="S22" s="31">
        <f>+S368</f>
        <v>0</v>
      </c>
      <c r="T22" s="31">
        <f>+T368</f>
        <v>0</v>
      </c>
      <c r="U22" s="31">
        <f>+U368</f>
        <v>0</v>
      </c>
      <c r="V22" s="31">
        <f>+V368</f>
        <v>0</v>
      </c>
      <c r="W22" s="32"/>
      <c r="X22" s="32"/>
      <c r="Y22" s="32"/>
      <c r="Z22" s="32"/>
      <c r="AA22" s="32"/>
      <c r="AB22" s="32"/>
    </row>
    <row r="23" spans="1:28" ht="24.75">
      <c r="A23" s="1"/>
      <c r="B23" s="2"/>
      <c r="C23" s="25">
        <f>+C401</f>
        <v>2023</v>
      </c>
      <c r="D23" s="25">
        <f>+D401</f>
        <v>20</v>
      </c>
      <c r="E23" s="25">
        <f>+E401</f>
        <v>1</v>
      </c>
      <c r="F23" s="25">
        <f>+F401</f>
        <v>3</v>
      </c>
      <c r="G23" s="25">
        <f>+G401</f>
        <v>5</v>
      </c>
      <c r="H23" s="25"/>
      <c r="I23" s="25"/>
      <c r="J23" s="25"/>
      <c r="K23" s="25"/>
      <c r="L23" s="25"/>
      <c r="M23" s="34" t="str">
        <f>+M401</f>
        <v>g) Justicia cívica</v>
      </c>
      <c r="N23" s="30">
        <f>+N401</f>
        <v>32000000</v>
      </c>
      <c r="O23" s="4"/>
      <c r="P23" s="2"/>
      <c r="Q23" s="2"/>
      <c r="R23" s="31">
        <f>+R401</f>
        <v>31999990</v>
      </c>
      <c r="S23" s="31">
        <f>+S401</f>
        <v>0</v>
      </c>
      <c r="T23" s="31">
        <f>+T401</f>
        <v>0</v>
      </c>
      <c r="U23" s="31">
        <f>+U401</f>
        <v>0</v>
      </c>
      <c r="V23" s="31">
        <f>+V401</f>
        <v>10</v>
      </c>
      <c r="W23" s="32"/>
      <c r="X23" s="32"/>
      <c r="Y23" s="32"/>
      <c r="Z23" s="32"/>
      <c r="AA23" s="32"/>
      <c r="AB23" s="32"/>
    </row>
    <row r="24" spans="1:28" ht="24.75">
      <c r="A24" s="1"/>
      <c r="B24" s="2"/>
      <c r="C24" s="25">
        <f>+C423</f>
        <v>2023</v>
      </c>
      <c r="D24" s="25">
        <f>+D423</f>
        <v>20</v>
      </c>
      <c r="E24" s="25">
        <f>+E423</f>
        <v>1</v>
      </c>
      <c r="F24" s="25">
        <f>+F423</f>
        <v>3</v>
      </c>
      <c r="G24" s="25">
        <f>+G423</f>
        <v>6</v>
      </c>
      <c r="H24" s="25"/>
      <c r="I24" s="25"/>
      <c r="J24" s="25"/>
      <c r="K24" s="25"/>
      <c r="L24" s="25"/>
      <c r="M24" s="29" t="str">
        <f>+M423</f>
        <v>Fortalecimiento de las áreas de investigación forense y pericial</v>
      </c>
      <c r="N24" s="30">
        <f>+N423</f>
        <v>0</v>
      </c>
      <c r="O24" s="4"/>
      <c r="P24" s="2"/>
      <c r="Q24" s="2"/>
      <c r="R24" s="31">
        <f>+R423</f>
        <v>0</v>
      </c>
      <c r="S24" s="31">
        <f>+S423</f>
        <v>0</v>
      </c>
      <c r="T24" s="31">
        <f>+T423</f>
        <v>0</v>
      </c>
      <c r="U24" s="31">
        <f>+U423</f>
        <v>0</v>
      </c>
      <c r="V24" s="31">
        <f>+V423</f>
        <v>0</v>
      </c>
      <c r="W24" s="32"/>
      <c r="X24" s="32"/>
      <c r="Y24" s="32"/>
      <c r="Z24" s="32"/>
      <c r="AA24" s="32"/>
      <c r="AB24" s="32"/>
    </row>
    <row r="25" spans="1:28" ht="24.75">
      <c r="A25" s="1"/>
      <c r="B25" s="2"/>
      <c r="C25" s="25">
        <f t="shared" ref="C25:G26" si="14">+C600</f>
        <v>2023</v>
      </c>
      <c r="D25" s="25">
        <f t="shared" si="14"/>
        <v>20</v>
      </c>
      <c r="E25" s="25">
        <f t="shared" si="14"/>
        <v>1</v>
      </c>
      <c r="F25" s="25">
        <f t="shared" si="14"/>
        <v>4</v>
      </c>
      <c r="G25" s="25"/>
      <c r="H25" s="25"/>
      <c r="I25" s="25"/>
      <c r="J25" s="25"/>
      <c r="K25" s="25"/>
      <c r="L25" s="25"/>
      <c r="M25" s="26" t="str">
        <f t="shared" ref="M25:N26" si="15">+M600</f>
        <v>Sistema de estándares de trabajo y rendición de cuentas</v>
      </c>
      <c r="N25" s="27">
        <f t="shared" si="15"/>
        <v>0</v>
      </c>
      <c r="O25" s="4"/>
      <c r="P25" s="2"/>
      <c r="Q25" s="2"/>
      <c r="R25" s="28">
        <f t="shared" ref="R25:V26" si="16">+R600</f>
        <v>0</v>
      </c>
      <c r="S25" s="28">
        <f t="shared" si="16"/>
        <v>0</v>
      </c>
      <c r="T25" s="28">
        <f t="shared" si="16"/>
        <v>0</v>
      </c>
      <c r="U25" s="28">
        <f t="shared" si="16"/>
        <v>0</v>
      </c>
      <c r="V25" s="28">
        <f t="shared" si="16"/>
        <v>0</v>
      </c>
      <c r="W25" s="32"/>
      <c r="X25" s="32"/>
      <c r="Y25" s="32"/>
      <c r="Z25" s="32"/>
      <c r="AA25" s="32"/>
      <c r="AB25" s="32"/>
    </row>
    <row r="26" spans="1:28" ht="69.75">
      <c r="A26" s="1"/>
      <c r="B26" s="2"/>
      <c r="C26" s="25">
        <f t="shared" si="14"/>
        <v>2023</v>
      </c>
      <c r="D26" s="25">
        <f t="shared" si="14"/>
        <v>20</v>
      </c>
      <c r="E26" s="25">
        <f t="shared" si="14"/>
        <v>1</v>
      </c>
      <c r="F26" s="25">
        <f t="shared" si="14"/>
        <v>4</v>
      </c>
      <c r="G26" s="25">
        <f t="shared" si="14"/>
        <v>7</v>
      </c>
      <c r="H26" s="25"/>
      <c r="I26" s="25"/>
      <c r="J26" s="25"/>
      <c r="K26" s="25"/>
      <c r="L26" s="25"/>
      <c r="M26" s="29" t="str">
        <f t="shared" si="15"/>
        <v>Seguimiento a protocolos de actuación policial para mejorar el desempeño del personal de las instituciones de seguridad pública y procuración de justicia</v>
      </c>
      <c r="N26" s="30">
        <f t="shared" si="15"/>
        <v>0</v>
      </c>
      <c r="O26" s="4"/>
      <c r="P26" s="2"/>
      <c r="Q26" s="2"/>
      <c r="R26" s="31">
        <f t="shared" si="16"/>
        <v>0</v>
      </c>
      <c r="S26" s="31">
        <f t="shared" si="16"/>
        <v>0</v>
      </c>
      <c r="T26" s="31">
        <f t="shared" si="16"/>
        <v>0</v>
      </c>
      <c r="U26" s="31">
        <f t="shared" si="16"/>
        <v>0</v>
      </c>
      <c r="V26" s="31">
        <f t="shared" si="16"/>
        <v>0</v>
      </c>
      <c r="W26" s="32"/>
      <c r="X26" s="32"/>
      <c r="Y26" s="32"/>
      <c r="Z26" s="32"/>
      <c r="AA26" s="32"/>
      <c r="AB26" s="32"/>
    </row>
    <row r="27" spans="1:28" ht="46.5">
      <c r="A27" s="1"/>
      <c r="B27" s="2"/>
      <c r="C27" s="25">
        <f>+C653</f>
        <v>2023</v>
      </c>
      <c r="D27" s="25">
        <f>+D653</f>
        <v>20</v>
      </c>
      <c r="E27" s="25">
        <f>+E653</f>
        <v>1</v>
      </c>
      <c r="F27" s="25">
        <f>+F653</f>
        <v>4</v>
      </c>
      <c r="G27" s="25">
        <f>+G653</f>
        <v>8</v>
      </c>
      <c r="H27" s="25"/>
      <c r="I27" s="25"/>
      <c r="J27" s="25"/>
      <c r="K27" s="25"/>
      <c r="L27" s="25"/>
      <c r="M27" s="29" t="str">
        <f>+M653</f>
        <v>Impulso a la mejoría del control de gestión, supervisión y seguimiento de los reportes a la policía</v>
      </c>
      <c r="N27" s="30">
        <f>+N653</f>
        <v>0</v>
      </c>
      <c r="O27" s="4"/>
      <c r="P27" s="2"/>
      <c r="Q27" s="2"/>
      <c r="R27" s="31">
        <f>+R653</f>
        <v>0</v>
      </c>
      <c r="S27" s="31">
        <f>+S653</f>
        <v>0</v>
      </c>
      <c r="T27" s="31">
        <f>+T653</f>
        <v>0</v>
      </c>
      <c r="U27" s="31">
        <f>+U653</f>
        <v>0</v>
      </c>
      <c r="V27" s="31">
        <f>+V653</f>
        <v>0</v>
      </c>
      <c r="W27" s="32"/>
      <c r="X27" s="32"/>
      <c r="Y27" s="32"/>
      <c r="Z27" s="32"/>
      <c r="AA27" s="32"/>
      <c r="AB27" s="32"/>
    </row>
    <row r="28" spans="1:28" ht="48">
      <c r="A28" s="1"/>
      <c r="B28" s="2"/>
      <c r="C28" s="25">
        <f t="shared" ref="C28:G29" si="17">+C666</f>
        <v>2023</v>
      </c>
      <c r="D28" s="25">
        <f t="shared" si="17"/>
        <v>20</v>
      </c>
      <c r="E28" s="25">
        <f t="shared" si="17"/>
        <v>2</v>
      </c>
      <c r="F28" s="25">
        <f t="shared" si="17"/>
        <v>5</v>
      </c>
      <c r="G28" s="25"/>
      <c r="H28" s="25"/>
      <c r="I28" s="25"/>
      <c r="J28" s="25"/>
      <c r="K28" s="25"/>
      <c r="L28" s="25"/>
      <c r="M28" s="26" t="str">
        <f t="shared" ref="M28:N29" si="18">+M666</f>
        <v>Prevención de la violencia y del delito conforme al Modelo Nacional de Policía y Justicia Cívica</v>
      </c>
      <c r="N28" s="27">
        <f t="shared" si="18"/>
        <v>0</v>
      </c>
      <c r="O28" s="4"/>
      <c r="P28" s="2"/>
      <c r="Q28" s="2"/>
      <c r="R28" s="28">
        <f t="shared" ref="R28:V29" si="19">+R666</f>
        <v>0</v>
      </c>
      <c r="S28" s="28">
        <f t="shared" si="19"/>
        <v>0</v>
      </c>
      <c r="T28" s="28">
        <f t="shared" si="19"/>
        <v>0</v>
      </c>
      <c r="U28" s="28">
        <f t="shared" si="19"/>
        <v>0</v>
      </c>
      <c r="V28" s="28">
        <f t="shared" si="19"/>
        <v>0</v>
      </c>
      <c r="W28" s="32"/>
      <c r="X28" s="32"/>
      <c r="Y28" s="32"/>
      <c r="Z28" s="32"/>
      <c r="AA28" s="32"/>
      <c r="AB28" s="32"/>
    </row>
    <row r="29" spans="1:28" ht="46.5">
      <c r="A29" s="1"/>
      <c r="B29" s="2"/>
      <c r="C29" s="25">
        <f t="shared" si="17"/>
        <v>2023</v>
      </c>
      <c r="D29" s="25">
        <f t="shared" si="17"/>
        <v>20</v>
      </c>
      <c r="E29" s="25">
        <f t="shared" si="17"/>
        <v>2</v>
      </c>
      <c r="F29" s="25">
        <f t="shared" si="17"/>
        <v>5</v>
      </c>
      <c r="G29" s="25">
        <f t="shared" si="17"/>
        <v>9</v>
      </c>
      <c r="H29" s="25"/>
      <c r="I29" s="25"/>
      <c r="J29" s="25"/>
      <c r="K29" s="25"/>
      <c r="L29" s="25"/>
      <c r="M29" s="29" t="str">
        <f t="shared" si="18"/>
        <v>Prevención de la violencia y la delincuencia, proceso generador de paz y proceso para la atención de la delincuencia juvenil</v>
      </c>
      <c r="N29" s="30">
        <f t="shared" si="18"/>
        <v>0</v>
      </c>
      <c r="O29" s="4"/>
      <c r="P29" s="2"/>
      <c r="Q29" s="2"/>
      <c r="R29" s="31">
        <f t="shared" si="19"/>
        <v>0</v>
      </c>
      <c r="S29" s="31">
        <f t="shared" si="19"/>
        <v>0</v>
      </c>
      <c r="T29" s="31">
        <f t="shared" si="19"/>
        <v>0</v>
      </c>
      <c r="U29" s="31">
        <f t="shared" si="19"/>
        <v>0</v>
      </c>
      <c r="V29" s="31">
        <f t="shared" si="19"/>
        <v>0</v>
      </c>
      <c r="W29" s="32"/>
      <c r="X29" s="32"/>
      <c r="Y29" s="32"/>
      <c r="Z29" s="32"/>
      <c r="AA29" s="32"/>
      <c r="AB29" s="32"/>
    </row>
    <row r="30" spans="1:28" ht="48">
      <c r="A30" s="1"/>
      <c r="B30" s="2"/>
      <c r="C30" s="25">
        <f t="shared" ref="C30:G31" si="20">+C690</f>
        <v>2023</v>
      </c>
      <c r="D30" s="25">
        <f t="shared" si="20"/>
        <v>20</v>
      </c>
      <c r="E30" s="25">
        <f t="shared" si="20"/>
        <v>2</v>
      </c>
      <c r="F30" s="25">
        <f t="shared" si="20"/>
        <v>6</v>
      </c>
      <c r="G30" s="25"/>
      <c r="H30" s="25"/>
      <c r="I30" s="25"/>
      <c r="J30" s="25"/>
      <c r="K30" s="25"/>
      <c r="L30" s="25"/>
      <c r="M30" s="26" t="str">
        <f t="shared" ref="M30:N31" si="21">+M690</f>
        <v>Prevención y atención de la violencia contra las mujeres con perspectiva de género</v>
      </c>
      <c r="N30" s="27">
        <f t="shared" si="21"/>
        <v>0</v>
      </c>
      <c r="O30" s="4"/>
      <c r="P30" s="2"/>
      <c r="Q30" s="2"/>
      <c r="R30" s="28">
        <f t="shared" ref="R30:V31" si="22">+R690</f>
        <v>0</v>
      </c>
      <c r="S30" s="28">
        <f t="shared" si="22"/>
        <v>0</v>
      </c>
      <c r="T30" s="28">
        <f t="shared" si="22"/>
        <v>0</v>
      </c>
      <c r="U30" s="28">
        <f t="shared" si="22"/>
        <v>0</v>
      </c>
      <c r="V30" s="28">
        <f t="shared" si="22"/>
        <v>0</v>
      </c>
      <c r="W30" s="32"/>
      <c r="X30" s="32"/>
      <c r="Y30" s="32"/>
      <c r="Z30" s="32"/>
      <c r="AA30" s="32"/>
      <c r="AB30" s="32"/>
    </row>
    <row r="31" spans="1:28" ht="46.5">
      <c r="A31" s="1"/>
      <c r="B31" s="2"/>
      <c r="C31" s="25">
        <f t="shared" si="20"/>
        <v>2023</v>
      </c>
      <c r="D31" s="25">
        <f t="shared" si="20"/>
        <v>20</v>
      </c>
      <c r="E31" s="25">
        <f t="shared" si="20"/>
        <v>2</v>
      </c>
      <c r="F31" s="25">
        <f t="shared" si="20"/>
        <v>6</v>
      </c>
      <c r="G31" s="25">
        <f t="shared" si="20"/>
        <v>10</v>
      </c>
      <c r="H31" s="25"/>
      <c r="I31" s="25"/>
      <c r="J31" s="25"/>
      <c r="K31" s="25"/>
      <c r="L31" s="25"/>
      <c r="M31" s="29" t="str">
        <f t="shared" si="21"/>
        <v>Fortalecimiento a los programas de prevención y atención a la violencia contra las mujeres</v>
      </c>
      <c r="N31" s="30">
        <f t="shared" si="21"/>
        <v>0</v>
      </c>
      <c r="O31" s="4"/>
      <c r="P31" s="2"/>
      <c r="Q31" s="2"/>
      <c r="R31" s="31">
        <f t="shared" si="22"/>
        <v>0</v>
      </c>
      <c r="S31" s="31">
        <f t="shared" si="22"/>
        <v>0</v>
      </c>
      <c r="T31" s="31">
        <f t="shared" si="22"/>
        <v>0</v>
      </c>
      <c r="U31" s="31">
        <f t="shared" si="22"/>
        <v>0</v>
      </c>
      <c r="V31" s="31">
        <f t="shared" si="22"/>
        <v>0</v>
      </c>
      <c r="W31" s="32"/>
      <c r="X31" s="32"/>
      <c r="Y31" s="32"/>
      <c r="Z31" s="32"/>
      <c r="AA31" s="32"/>
      <c r="AB31" s="32"/>
    </row>
    <row r="32" spans="1:28" ht="46.5">
      <c r="A32" s="1"/>
      <c r="B32" s="2"/>
      <c r="C32" s="25">
        <f>+C751</f>
        <v>2023</v>
      </c>
      <c r="D32" s="25">
        <f>+D751</f>
        <v>20</v>
      </c>
      <c r="E32" s="25">
        <f>+E751</f>
        <v>2</v>
      </c>
      <c r="F32" s="25">
        <f>+F751</f>
        <v>6</v>
      </c>
      <c r="G32" s="25">
        <f>+G751</f>
        <v>11</v>
      </c>
      <c r="H32" s="25"/>
      <c r="I32" s="25"/>
      <c r="J32" s="25"/>
      <c r="K32" s="25"/>
      <c r="L32" s="25"/>
      <c r="M32" s="29" t="str">
        <f>+M751</f>
        <v>Capacitación continua para la atención y prevención de la violencia de género</v>
      </c>
      <c r="N32" s="30">
        <f>+N751</f>
        <v>0</v>
      </c>
      <c r="O32" s="4"/>
      <c r="P32" s="2"/>
      <c r="Q32" s="2"/>
      <c r="R32" s="31">
        <f>+R751</f>
        <v>0</v>
      </c>
      <c r="S32" s="31">
        <f>+S751</f>
        <v>0</v>
      </c>
      <c r="T32" s="31">
        <f>+T751</f>
        <v>0</v>
      </c>
      <c r="U32" s="31">
        <f>+U751</f>
        <v>0</v>
      </c>
      <c r="V32" s="31">
        <f>+V751</f>
        <v>0</v>
      </c>
      <c r="W32" s="32"/>
      <c r="X32" s="32"/>
      <c r="Y32" s="32"/>
      <c r="Z32" s="32"/>
      <c r="AA32" s="32"/>
      <c r="AB32" s="32"/>
    </row>
    <row r="33" spans="1:28" ht="48">
      <c r="A33" s="1"/>
      <c r="B33" s="2"/>
      <c r="C33" s="25">
        <f t="shared" ref="C33:G34" si="23">+C761</f>
        <v>2023</v>
      </c>
      <c r="D33" s="25">
        <f t="shared" si="23"/>
        <v>20</v>
      </c>
      <c r="E33" s="25">
        <f t="shared" si="23"/>
        <v>3</v>
      </c>
      <c r="F33" s="25">
        <f t="shared" si="23"/>
        <v>7</v>
      </c>
      <c r="G33" s="25"/>
      <c r="H33" s="25"/>
      <c r="I33" s="25"/>
      <c r="J33" s="25"/>
      <c r="K33" s="25"/>
      <c r="L33" s="25"/>
      <c r="M33" s="26" t="str">
        <f t="shared" ref="M33:N34" si="24">+M761</f>
        <v>Fortalecimiento del sistema penitenciario nacional y de ejecución de medidas para adolescentes</v>
      </c>
      <c r="N33" s="27">
        <f t="shared" si="24"/>
        <v>0</v>
      </c>
      <c r="O33" s="4"/>
      <c r="P33" s="2"/>
      <c r="Q33" s="2"/>
      <c r="R33" s="28">
        <f t="shared" ref="R33:V34" si="25">+R761</f>
        <v>0</v>
      </c>
      <c r="S33" s="28">
        <f t="shared" si="25"/>
        <v>0</v>
      </c>
      <c r="T33" s="28">
        <f t="shared" si="25"/>
        <v>0</v>
      </c>
      <c r="U33" s="28">
        <f t="shared" si="25"/>
        <v>0</v>
      </c>
      <c r="V33" s="28">
        <f t="shared" si="25"/>
        <v>0</v>
      </c>
      <c r="W33" s="10"/>
      <c r="X33" s="10"/>
      <c r="Y33" s="10"/>
      <c r="Z33" s="10"/>
      <c r="AA33" s="10"/>
      <c r="AB33" s="10"/>
    </row>
    <row r="34" spans="1:28" ht="24.75">
      <c r="A34" s="1"/>
      <c r="B34" s="2"/>
      <c r="C34" s="25">
        <f t="shared" si="23"/>
        <v>2023</v>
      </c>
      <c r="D34" s="25">
        <f t="shared" si="23"/>
        <v>20</v>
      </c>
      <c r="E34" s="25">
        <f t="shared" si="23"/>
        <v>3</v>
      </c>
      <c r="F34" s="25">
        <f t="shared" si="23"/>
        <v>7</v>
      </c>
      <c r="G34" s="25">
        <f t="shared" si="23"/>
        <v>13</v>
      </c>
      <c r="H34" s="25"/>
      <c r="I34" s="25"/>
      <c r="J34" s="25"/>
      <c r="K34" s="25"/>
      <c r="L34" s="25"/>
      <c r="M34" s="29" t="str">
        <f t="shared" si="24"/>
        <v>Fortalecimiento al sistema penitenciario nacional</v>
      </c>
      <c r="N34" s="30">
        <f t="shared" si="24"/>
        <v>0</v>
      </c>
      <c r="O34" s="4"/>
      <c r="P34" s="2"/>
      <c r="Q34" s="2"/>
      <c r="R34" s="31">
        <f t="shared" si="25"/>
        <v>0</v>
      </c>
      <c r="S34" s="31">
        <f t="shared" si="25"/>
        <v>0</v>
      </c>
      <c r="T34" s="31">
        <f t="shared" si="25"/>
        <v>0</v>
      </c>
      <c r="U34" s="31">
        <f t="shared" si="25"/>
        <v>0</v>
      </c>
      <c r="V34" s="31">
        <f t="shared" si="25"/>
        <v>0</v>
      </c>
      <c r="W34" s="10"/>
      <c r="X34" s="10"/>
      <c r="Y34" s="10"/>
      <c r="Z34" s="10"/>
      <c r="AA34" s="10"/>
      <c r="AB34" s="10"/>
    </row>
    <row r="35" spans="1:28" ht="46.5">
      <c r="A35" s="1"/>
      <c r="B35" s="2"/>
      <c r="C35" s="25">
        <f>+C892</f>
        <v>2023</v>
      </c>
      <c r="D35" s="25">
        <f>+D892</f>
        <v>20</v>
      </c>
      <c r="E35" s="25">
        <f>+E892</f>
        <v>3</v>
      </c>
      <c r="F35" s="25">
        <f>+F892</f>
        <v>7</v>
      </c>
      <c r="G35" s="25">
        <f>+G892</f>
        <v>14</v>
      </c>
      <c r="H35" s="25"/>
      <c r="I35" s="25"/>
      <c r="J35" s="25"/>
      <c r="K35" s="25"/>
      <c r="L35" s="25"/>
      <c r="M35" s="29" t="str">
        <f>+M892</f>
        <v>Fortalecimiento de la autoridad administrativa especializada del sistema de justicia penal para adolescentes</v>
      </c>
      <c r="N35" s="30">
        <f>+N892</f>
        <v>0</v>
      </c>
      <c r="O35" s="4"/>
      <c r="P35" s="2"/>
      <c r="Q35" s="2"/>
      <c r="R35" s="31">
        <f>+R892</f>
        <v>0</v>
      </c>
      <c r="S35" s="31">
        <f>+S892</f>
        <v>0</v>
      </c>
      <c r="T35" s="31">
        <f>+T892</f>
        <v>0</v>
      </c>
      <c r="U35" s="31">
        <f>+U892</f>
        <v>0</v>
      </c>
      <c r="V35" s="31">
        <f>+V892</f>
        <v>0</v>
      </c>
      <c r="W35" s="10"/>
      <c r="X35" s="10"/>
      <c r="Y35" s="10"/>
      <c r="Z35" s="10"/>
      <c r="AA35" s="10"/>
      <c r="AB35" s="10"/>
    </row>
    <row r="36" spans="1:28" ht="24.75">
      <c r="A36" s="1"/>
      <c r="B36" s="2"/>
      <c r="C36" s="25">
        <f t="shared" ref="C36:G37" si="26">+C961</f>
        <v>2023</v>
      </c>
      <c r="D36" s="25">
        <f t="shared" si="26"/>
        <v>20</v>
      </c>
      <c r="E36" s="25">
        <f t="shared" si="26"/>
        <v>4</v>
      </c>
      <c r="F36" s="25">
        <f t="shared" si="26"/>
        <v>8</v>
      </c>
      <c r="G36" s="25"/>
      <c r="H36" s="25"/>
      <c r="I36" s="25"/>
      <c r="J36" s="25"/>
      <c r="K36" s="25"/>
      <c r="L36" s="25"/>
      <c r="M36" s="35" t="str">
        <f t="shared" ref="M36:N37" si="27">+M961</f>
        <v>Sistema Nacional de Información</v>
      </c>
      <c r="N36" s="27">
        <f t="shared" si="27"/>
        <v>0</v>
      </c>
      <c r="O36" s="4"/>
      <c r="P36" s="2"/>
      <c r="Q36" s="2"/>
      <c r="R36" s="28">
        <f t="shared" ref="R36:V37" si="28">R961</f>
        <v>0</v>
      </c>
      <c r="S36" s="28">
        <f t="shared" si="28"/>
        <v>0</v>
      </c>
      <c r="T36" s="28">
        <f t="shared" si="28"/>
        <v>0</v>
      </c>
      <c r="U36" s="28">
        <f t="shared" si="28"/>
        <v>0</v>
      </c>
      <c r="V36" s="28">
        <f t="shared" si="28"/>
        <v>0</v>
      </c>
      <c r="W36" s="10"/>
      <c r="X36" s="10"/>
      <c r="Y36" s="10"/>
      <c r="Z36" s="10"/>
      <c r="AA36" s="10"/>
      <c r="AB36" s="10"/>
    </row>
    <row r="37" spans="1:28" ht="24.75">
      <c r="A37" s="1"/>
      <c r="B37" s="2"/>
      <c r="C37" s="25">
        <f t="shared" si="26"/>
        <v>2023</v>
      </c>
      <c r="D37" s="25">
        <f t="shared" si="26"/>
        <v>20</v>
      </c>
      <c r="E37" s="25">
        <f t="shared" si="26"/>
        <v>4</v>
      </c>
      <c r="F37" s="25">
        <f t="shared" si="26"/>
        <v>8</v>
      </c>
      <c r="G37" s="25">
        <f t="shared" si="26"/>
        <v>15</v>
      </c>
      <c r="H37" s="25"/>
      <c r="I37" s="25"/>
      <c r="J37" s="25"/>
      <c r="K37" s="25"/>
      <c r="L37" s="25"/>
      <c r="M37" s="29" t="str">
        <f t="shared" si="27"/>
        <v>Bases de datos del Sistema Nacional de Seguridad Pública</v>
      </c>
      <c r="N37" s="30">
        <f t="shared" si="27"/>
        <v>0</v>
      </c>
      <c r="O37" s="4"/>
      <c r="P37" s="2"/>
      <c r="Q37" s="2"/>
      <c r="R37" s="31">
        <f t="shared" si="28"/>
        <v>0</v>
      </c>
      <c r="S37" s="31">
        <f t="shared" si="28"/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10"/>
      <c r="X37" s="10"/>
      <c r="Y37" s="10"/>
      <c r="Z37" s="10"/>
      <c r="AA37" s="10"/>
      <c r="AB37" s="10"/>
    </row>
    <row r="38" spans="1:28" ht="46.5">
      <c r="A38" s="1"/>
      <c r="B38" s="2"/>
      <c r="C38" s="25">
        <f>+C1022</f>
        <v>2023</v>
      </c>
      <c r="D38" s="25">
        <f>+D1022</f>
        <v>20</v>
      </c>
      <c r="E38" s="25">
        <f>+E1022</f>
        <v>4</v>
      </c>
      <c r="F38" s="25">
        <f>+F1022</f>
        <v>8</v>
      </c>
      <c r="G38" s="25">
        <f>+G1022</f>
        <v>16</v>
      </c>
      <c r="H38" s="25"/>
      <c r="I38" s="25"/>
      <c r="J38" s="25"/>
      <c r="K38" s="25"/>
      <c r="L38" s="25"/>
      <c r="M38" s="29" t="str">
        <f>+M1022</f>
        <v>Sistema Nacional de Atención de Llamadas de Emergencias y Denuncias Ciudadanas</v>
      </c>
      <c r="N38" s="30">
        <f>+N1022</f>
        <v>0</v>
      </c>
      <c r="O38" s="4"/>
      <c r="P38" s="2"/>
      <c r="Q38" s="2"/>
      <c r="R38" s="31">
        <f t="shared" ref="R38:V38" si="29">R1022</f>
        <v>0</v>
      </c>
      <c r="S38" s="31">
        <f t="shared" si="29"/>
        <v>0</v>
      </c>
      <c r="T38" s="31">
        <f t="shared" si="29"/>
        <v>0</v>
      </c>
      <c r="U38" s="31">
        <f t="shared" si="29"/>
        <v>0</v>
      </c>
      <c r="V38" s="31">
        <f t="shared" si="29"/>
        <v>0</v>
      </c>
      <c r="W38" s="10"/>
      <c r="X38" s="10"/>
      <c r="Y38" s="10"/>
      <c r="Z38" s="10"/>
      <c r="AA38" s="10"/>
      <c r="AB38" s="10"/>
    </row>
    <row r="39" spans="1:28" ht="46.5">
      <c r="A39" s="1"/>
      <c r="B39" s="2"/>
      <c r="C39" s="25">
        <f>+C1048</f>
        <v>2023</v>
      </c>
      <c r="D39" s="25">
        <f>+D1048</f>
        <v>20</v>
      </c>
      <c r="E39" s="25">
        <f>+E1048</f>
        <v>4</v>
      </c>
      <c r="F39" s="25">
        <f>+F1048</f>
        <v>8</v>
      </c>
      <c r="G39" s="25">
        <f>+G1048</f>
        <v>17</v>
      </c>
      <c r="H39" s="25"/>
      <c r="I39" s="25"/>
      <c r="J39" s="25"/>
      <c r="K39" s="25"/>
      <c r="L39" s="25"/>
      <c r="M39" s="29" t="str">
        <f>+M1048</f>
        <v>Fortalecimiento de los Sistemas de Videovigilancia y Geolocalización.</v>
      </c>
      <c r="N39" s="30">
        <f>+N1048</f>
        <v>0</v>
      </c>
      <c r="O39" s="4"/>
      <c r="P39" s="2"/>
      <c r="Q39" s="2"/>
      <c r="R39" s="31">
        <f t="shared" ref="R39:V39" si="30">R1048</f>
        <v>0</v>
      </c>
      <c r="S39" s="31">
        <f t="shared" si="30"/>
        <v>0</v>
      </c>
      <c r="T39" s="31">
        <f t="shared" si="30"/>
        <v>0</v>
      </c>
      <c r="U39" s="31">
        <f t="shared" si="30"/>
        <v>0</v>
      </c>
      <c r="V39" s="31">
        <f t="shared" si="30"/>
        <v>0</v>
      </c>
      <c r="W39" s="10"/>
      <c r="X39" s="10"/>
      <c r="Y39" s="10"/>
      <c r="Z39" s="10"/>
      <c r="AA39" s="10"/>
      <c r="AB39" s="10"/>
    </row>
    <row r="40" spans="1:28" ht="25.5" thickBot="1">
      <c r="A40" s="1"/>
      <c r="B40" s="2"/>
      <c r="C40" s="36">
        <f>+C1074</f>
        <v>2023</v>
      </c>
      <c r="D40" s="36">
        <f>+D1074</f>
        <v>20</v>
      </c>
      <c r="E40" s="36">
        <f>+E1074</f>
        <v>4</v>
      </c>
      <c r="F40" s="36">
        <f>+F1074</f>
        <v>8</v>
      </c>
      <c r="G40" s="36">
        <f>+G1074</f>
        <v>18</v>
      </c>
      <c r="H40" s="36"/>
      <c r="I40" s="36"/>
      <c r="J40" s="36"/>
      <c r="K40" s="36"/>
      <c r="L40" s="36"/>
      <c r="M40" s="37" t="str">
        <f>+M1074</f>
        <v xml:space="preserve">Red Nacional de Radiocomunicación </v>
      </c>
      <c r="N40" s="38">
        <f>+N1074</f>
        <v>0</v>
      </c>
      <c r="O40" s="4"/>
      <c r="P40" s="2"/>
      <c r="Q40" s="2"/>
      <c r="R40" s="39">
        <f t="shared" ref="R40:V40" si="31">R1074</f>
        <v>0</v>
      </c>
      <c r="S40" s="39">
        <f t="shared" si="31"/>
        <v>0</v>
      </c>
      <c r="T40" s="39">
        <f t="shared" si="31"/>
        <v>0</v>
      </c>
      <c r="U40" s="39">
        <f t="shared" si="31"/>
        <v>0</v>
      </c>
      <c r="V40" s="39">
        <f t="shared" si="31"/>
        <v>0</v>
      </c>
      <c r="W40" s="10"/>
      <c r="X40" s="10"/>
      <c r="Y40" s="10"/>
      <c r="Z40" s="10"/>
      <c r="AA40" s="10"/>
      <c r="AB40" s="10"/>
    </row>
    <row r="41" spans="1:28" ht="1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4"/>
      <c r="P41" s="2"/>
      <c r="Q41" s="2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4"/>
      <c r="P42" s="2"/>
      <c r="Q42" s="2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24.75">
      <c r="A43" s="1"/>
      <c r="B43" s="2"/>
      <c r="C43" s="3" t="s">
        <v>19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"/>
      <c r="P43" s="2"/>
      <c r="Q43" s="2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24.75">
      <c r="A44" s="1"/>
      <c r="B44" s="40"/>
      <c r="C44" s="41" t="s">
        <v>20</v>
      </c>
      <c r="D44" s="42"/>
      <c r="E44" s="42"/>
      <c r="F44" s="42"/>
      <c r="G44" s="42"/>
      <c r="H44" s="42"/>
      <c r="I44" s="42"/>
      <c r="J44" s="42"/>
      <c r="K44" s="43"/>
      <c r="L44" s="43"/>
      <c r="M44" s="44"/>
      <c r="N44" s="44"/>
      <c r="O44" s="45"/>
      <c r="P44" s="43"/>
      <c r="Q44" s="43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28.5">
      <c r="A45" s="1"/>
      <c r="B45" s="40"/>
      <c r="C45" s="46" t="s">
        <v>789</v>
      </c>
      <c r="D45" s="47"/>
      <c r="E45" s="2"/>
      <c r="F45" s="2"/>
      <c r="G45" s="2"/>
      <c r="H45" s="2"/>
      <c r="I45" s="2"/>
      <c r="J45" s="2"/>
      <c r="K45" s="2"/>
      <c r="L45" s="2"/>
      <c r="M45" s="2"/>
      <c r="N45" s="277" t="s">
        <v>0</v>
      </c>
      <c r="O45" s="287">
        <v>45322</v>
      </c>
      <c r="P45" s="2"/>
      <c r="Q45" s="2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24.75">
      <c r="A46" s="1"/>
      <c r="B46" s="40"/>
      <c r="C46" s="298"/>
      <c r="D46" s="298"/>
      <c r="E46" s="29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8"/>
      <c r="Q46" s="48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6.75" customHeight="1" thickBot="1">
      <c r="A47" s="1"/>
      <c r="B47" s="40"/>
      <c r="C47" s="306"/>
      <c r="D47" s="306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14" customHeight="1" thickBot="1">
      <c r="A48" s="1"/>
      <c r="B48" s="40"/>
      <c r="C48" s="289" t="s">
        <v>1</v>
      </c>
      <c r="D48" s="289" t="s">
        <v>2</v>
      </c>
      <c r="E48" s="289" t="s">
        <v>3</v>
      </c>
      <c r="F48" s="289" t="s">
        <v>4</v>
      </c>
      <c r="G48" s="289" t="s">
        <v>5</v>
      </c>
      <c r="H48" s="289" t="s">
        <v>6</v>
      </c>
      <c r="I48" s="289" t="s">
        <v>7</v>
      </c>
      <c r="J48" s="289" t="s">
        <v>21</v>
      </c>
      <c r="K48" s="289" t="s">
        <v>9</v>
      </c>
      <c r="L48" s="50"/>
      <c r="M48" s="299" t="s">
        <v>10</v>
      </c>
      <c r="N48" s="281" t="s">
        <v>787</v>
      </c>
      <c r="O48" s="308" t="s">
        <v>22</v>
      </c>
      <c r="P48" s="311" t="s">
        <v>23</v>
      </c>
      <c r="Q48" s="308" t="s">
        <v>24</v>
      </c>
      <c r="R48" s="271" t="s">
        <v>11</v>
      </c>
      <c r="S48" s="272" t="s">
        <v>12</v>
      </c>
      <c r="T48" s="273" t="s">
        <v>13</v>
      </c>
      <c r="U48" s="274" t="s">
        <v>14</v>
      </c>
      <c r="V48" s="12" t="s">
        <v>15</v>
      </c>
      <c r="W48" s="313" t="s">
        <v>782</v>
      </c>
      <c r="X48" s="313"/>
      <c r="Y48" s="313"/>
      <c r="Z48" s="313"/>
      <c r="AA48" s="313"/>
      <c r="AB48" s="314"/>
    </row>
    <row r="49" spans="1:28" ht="82.9" customHeight="1" thickBot="1">
      <c r="A49" s="1"/>
      <c r="B49" s="40"/>
      <c r="C49" s="290"/>
      <c r="D49" s="289"/>
      <c r="E49" s="290"/>
      <c r="F49" s="289"/>
      <c r="G49" s="289"/>
      <c r="H49" s="289"/>
      <c r="I49" s="289"/>
      <c r="J49" s="289"/>
      <c r="K49" s="290"/>
      <c r="L49" s="51"/>
      <c r="M49" s="299"/>
      <c r="N49" s="315" t="s">
        <v>17</v>
      </c>
      <c r="O49" s="309"/>
      <c r="P49" s="312"/>
      <c r="Q49" s="309"/>
      <c r="R49" s="317" t="s">
        <v>17</v>
      </c>
      <c r="S49" s="319" t="s">
        <v>17</v>
      </c>
      <c r="T49" s="321" t="s">
        <v>17</v>
      </c>
      <c r="U49" s="329" t="s">
        <v>17</v>
      </c>
      <c r="V49" s="331" t="s">
        <v>17</v>
      </c>
      <c r="W49" s="323" t="s">
        <v>25</v>
      </c>
      <c r="X49" s="324"/>
      <c r="Y49" s="325" t="s">
        <v>26</v>
      </c>
      <c r="Z49" s="326"/>
      <c r="AA49" s="327" t="s">
        <v>27</v>
      </c>
      <c r="AB49" s="328"/>
    </row>
    <row r="50" spans="1:28" ht="82.9" customHeight="1" thickBot="1">
      <c r="A50" s="1"/>
      <c r="B50" s="40"/>
      <c r="C50" s="291"/>
      <c r="D50" s="289"/>
      <c r="E50" s="291"/>
      <c r="F50" s="289"/>
      <c r="G50" s="289"/>
      <c r="H50" s="289"/>
      <c r="I50" s="289"/>
      <c r="J50" s="289"/>
      <c r="K50" s="291"/>
      <c r="L50" s="51"/>
      <c r="M50" s="299"/>
      <c r="N50" s="316"/>
      <c r="O50" s="310"/>
      <c r="P50" s="312"/>
      <c r="Q50" s="309"/>
      <c r="R50" s="318"/>
      <c r="S50" s="320"/>
      <c r="T50" s="322"/>
      <c r="U50" s="330"/>
      <c r="V50" s="332"/>
      <c r="W50" s="52" t="s">
        <v>23</v>
      </c>
      <c r="X50" s="52" t="s">
        <v>24</v>
      </c>
      <c r="Y50" s="53" t="s">
        <v>23</v>
      </c>
      <c r="Z50" s="53" t="s">
        <v>24</v>
      </c>
      <c r="AA50" s="54" t="s">
        <v>23</v>
      </c>
      <c r="AB50" s="54" t="s">
        <v>24</v>
      </c>
    </row>
    <row r="51" spans="1:28" ht="52.9" customHeight="1" thickBot="1">
      <c r="A51" s="1"/>
      <c r="B51" s="40"/>
      <c r="C51" s="14"/>
      <c r="D51" s="14"/>
      <c r="E51" s="15"/>
      <c r="F51" s="15"/>
      <c r="G51" s="15"/>
      <c r="H51" s="15"/>
      <c r="I51" s="16"/>
      <c r="J51" s="17"/>
      <c r="K51" s="17"/>
      <c r="L51" s="55"/>
      <c r="M51" s="18" t="s">
        <v>18</v>
      </c>
      <c r="N51" s="19">
        <f>+N52+N665+N760+N960</f>
        <v>32000000</v>
      </c>
      <c r="O51" s="56"/>
      <c r="P51" s="57"/>
      <c r="Q51" s="57"/>
      <c r="R51" s="58">
        <f>R52+R665+R760+R960</f>
        <v>31999990</v>
      </c>
      <c r="S51" s="58">
        <f t="shared" ref="S51:U51" si="32">S52+S665+S760+S960</f>
        <v>0</v>
      </c>
      <c r="T51" s="58">
        <f t="shared" si="32"/>
        <v>0</v>
      </c>
      <c r="U51" s="58">
        <f t="shared" si="32"/>
        <v>0</v>
      </c>
      <c r="V51" s="59">
        <f>V52+V665+V760+V960</f>
        <v>10</v>
      </c>
      <c r="W51" s="60">
        <f t="shared" ref="W51:AB51" si="33">SUM(W52:W1107)</f>
        <v>1</v>
      </c>
      <c r="X51" s="60">
        <f t="shared" si="33"/>
        <v>0</v>
      </c>
      <c r="Y51" s="60">
        <f t="shared" si="33"/>
        <v>0</v>
      </c>
      <c r="Z51" s="60">
        <f t="shared" si="33"/>
        <v>0</v>
      </c>
      <c r="AA51" s="60">
        <f t="shared" si="33"/>
        <v>1</v>
      </c>
      <c r="AB51" s="60">
        <f t="shared" si="33"/>
        <v>0</v>
      </c>
    </row>
    <row r="52" spans="1:28" ht="48">
      <c r="A52" s="1"/>
      <c r="B52" s="61" t="str">
        <f>+CONCATENATE(E52,F52,G52,H52,I52,J52,K52,L52)</f>
        <v>1</v>
      </c>
      <c r="C52" s="62">
        <v>2023</v>
      </c>
      <c r="D52" s="62">
        <v>20</v>
      </c>
      <c r="E52" s="62">
        <v>1</v>
      </c>
      <c r="F52" s="62"/>
      <c r="G52" s="62"/>
      <c r="H52" s="62"/>
      <c r="I52" s="63"/>
      <c r="J52" s="63"/>
      <c r="K52" s="64"/>
      <c r="L52" s="64"/>
      <c r="M52" s="65" t="s">
        <v>28</v>
      </c>
      <c r="N52" s="66">
        <f>+N53+N73+N108+N600</f>
        <v>32000000</v>
      </c>
      <c r="O52" s="67"/>
      <c r="P52" s="62"/>
      <c r="Q52" s="62"/>
      <c r="R52" s="66">
        <f>+R53+R73+R108+R600</f>
        <v>31999990</v>
      </c>
      <c r="S52" s="66">
        <f>+S53+S73+S108+S600</f>
        <v>0</v>
      </c>
      <c r="T52" s="66">
        <f>+T53+T73+T108+T600</f>
        <v>0</v>
      </c>
      <c r="U52" s="66">
        <f>+U53+U73+U108+U600</f>
        <v>0</v>
      </c>
      <c r="V52" s="66">
        <f>+V53+V73+V108+V600</f>
        <v>10</v>
      </c>
      <c r="W52" s="66"/>
      <c r="X52" s="66"/>
      <c r="Y52" s="66"/>
      <c r="Z52" s="66"/>
      <c r="AA52" s="66"/>
      <c r="AB52" s="66"/>
    </row>
    <row r="53" spans="1:28" ht="72" hidden="1">
      <c r="A53" s="1"/>
      <c r="B53" s="61" t="str">
        <f t="shared" ref="B53:B121" si="34">+CONCATENATE(E53,F53,G53,H53,I53,J53,K53,L53)</f>
        <v>11</v>
      </c>
      <c r="C53" s="68">
        <v>2023</v>
      </c>
      <c r="D53" s="68">
        <v>20</v>
      </c>
      <c r="E53" s="68">
        <v>1</v>
      </c>
      <c r="F53" s="68">
        <v>1</v>
      </c>
      <c r="G53" s="68"/>
      <c r="H53" s="68"/>
      <c r="I53" s="68"/>
      <c r="J53" s="68"/>
      <c r="K53" s="69" t="s">
        <v>29</v>
      </c>
      <c r="L53" s="69"/>
      <c r="M53" s="70" t="s">
        <v>30</v>
      </c>
      <c r="N53" s="71">
        <f>+N59+N54</f>
        <v>0</v>
      </c>
      <c r="O53" s="72"/>
      <c r="P53" s="68"/>
      <c r="Q53" s="68"/>
      <c r="R53" s="71">
        <f>+R59+R54</f>
        <v>0</v>
      </c>
      <c r="S53" s="71">
        <f>+S59+S54</f>
        <v>0</v>
      </c>
      <c r="T53" s="71">
        <f>+T59+T54</f>
        <v>0</v>
      </c>
      <c r="U53" s="71">
        <f>+U59+U54</f>
        <v>0</v>
      </c>
      <c r="V53" s="71">
        <f>+V59+V54</f>
        <v>0</v>
      </c>
      <c r="W53" s="71"/>
      <c r="X53" s="71"/>
      <c r="Y53" s="71"/>
      <c r="Z53" s="71"/>
      <c r="AA53" s="71"/>
      <c r="AB53" s="71"/>
    </row>
    <row r="54" spans="1:28" ht="24.75" hidden="1">
      <c r="A54" s="1"/>
      <c r="B54" s="61" t="str">
        <f t="shared" si="34"/>
        <v xml:space="preserve">111 </v>
      </c>
      <c r="C54" s="73">
        <v>2023</v>
      </c>
      <c r="D54" s="74">
        <v>20</v>
      </c>
      <c r="E54" s="74">
        <v>1</v>
      </c>
      <c r="F54" s="74">
        <v>1</v>
      </c>
      <c r="G54" s="74">
        <v>1</v>
      </c>
      <c r="H54" s="74"/>
      <c r="I54" s="75" t="s">
        <v>31</v>
      </c>
      <c r="J54" s="75"/>
      <c r="K54" s="76" t="s">
        <v>29</v>
      </c>
      <c r="L54" s="76"/>
      <c r="M54" s="77" t="s">
        <v>32</v>
      </c>
      <c r="N54" s="78">
        <f t="shared" ref="N54:N57" si="35">+N55</f>
        <v>0</v>
      </c>
      <c r="O54" s="79"/>
      <c r="P54" s="80"/>
      <c r="Q54" s="80"/>
      <c r="R54" s="78">
        <f t="shared" ref="R54:R57" si="36">+R55</f>
        <v>0</v>
      </c>
      <c r="S54" s="78">
        <f t="shared" ref="S54:S57" si="37">+S55</f>
        <v>0</v>
      </c>
      <c r="T54" s="78">
        <f t="shared" ref="T54:T57" si="38">+T55</f>
        <v>0</v>
      </c>
      <c r="U54" s="78">
        <f t="shared" ref="U54:U57" si="39">+U55</f>
        <v>0</v>
      </c>
      <c r="V54" s="78">
        <f t="shared" ref="V54:V57" si="40">+V55</f>
        <v>0</v>
      </c>
      <c r="W54" s="78"/>
      <c r="X54" s="78"/>
      <c r="Y54" s="78"/>
      <c r="Z54" s="78"/>
      <c r="AA54" s="78"/>
      <c r="AB54" s="78"/>
    </row>
    <row r="55" spans="1:28" ht="24.75" hidden="1">
      <c r="A55" s="1"/>
      <c r="B55" s="61" t="str">
        <f t="shared" si="34"/>
        <v>1114000</v>
      </c>
      <c r="C55" s="81">
        <v>2023</v>
      </c>
      <c r="D55" s="81">
        <v>20</v>
      </c>
      <c r="E55" s="81">
        <v>1</v>
      </c>
      <c r="F55" s="81">
        <v>1</v>
      </c>
      <c r="G55" s="81">
        <v>1</v>
      </c>
      <c r="H55" s="81">
        <v>4000</v>
      </c>
      <c r="I55" s="81"/>
      <c r="J55" s="81"/>
      <c r="K55" s="82" t="s">
        <v>29</v>
      </c>
      <c r="L55" s="82"/>
      <c r="M55" s="83" t="s">
        <v>33</v>
      </c>
      <c r="N55" s="84">
        <f t="shared" si="35"/>
        <v>0</v>
      </c>
      <c r="O55" s="85"/>
      <c r="P55" s="86"/>
      <c r="Q55" s="86"/>
      <c r="R55" s="84">
        <f t="shared" si="36"/>
        <v>0</v>
      </c>
      <c r="S55" s="84">
        <f t="shared" si="37"/>
        <v>0</v>
      </c>
      <c r="T55" s="84">
        <f t="shared" si="38"/>
        <v>0</v>
      </c>
      <c r="U55" s="84">
        <f t="shared" si="39"/>
        <v>0</v>
      </c>
      <c r="V55" s="84">
        <f t="shared" si="40"/>
        <v>0</v>
      </c>
      <c r="W55" s="84"/>
      <c r="X55" s="84"/>
      <c r="Y55" s="84"/>
      <c r="Z55" s="84"/>
      <c r="AA55" s="84"/>
      <c r="AB55" s="84"/>
    </row>
    <row r="56" spans="1:28" ht="24.75" hidden="1">
      <c r="A56" s="1"/>
      <c r="B56" s="61" t="str">
        <f t="shared" si="34"/>
        <v>11140004400</v>
      </c>
      <c r="C56" s="87">
        <v>2023</v>
      </c>
      <c r="D56" s="87">
        <v>20</v>
      </c>
      <c r="E56" s="87">
        <v>1</v>
      </c>
      <c r="F56" s="87">
        <v>1</v>
      </c>
      <c r="G56" s="87">
        <v>1</v>
      </c>
      <c r="H56" s="87">
        <v>4000</v>
      </c>
      <c r="I56" s="87">
        <v>4400</v>
      </c>
      <c r="J56" s="87"/>
      <c r="K56" s="88"/>
      <c r="L56" s="88"/>
      <c r="M56" s="89" t="s">
        <v>34</v>
      </c>
      <c r="N56" s="90">
        <f t="shared" si="35"/>
        <v>0</v>
      </c>
      <c r="O56" s="91"/>
      <c r="P56" s="92"/>
      <c r="Q56" s="92"/>
      <c r="R56" s="90">
        <f t="shared" si="36"/>
        <v>0</v>
      </c>
      <c r="S56" s="90">
        <f t="shared" si="37"/>
        <v>0</v>
      </c>
      <c r="T56" s="90">
        <f t="shared" si="38"/>
        <v>0</v>
      </c>
      <c r="U56" s="90">
        <f t="shared" si="39"/>
        <v>0</v>
      </c>
      <c r="V56" s="90">
        <f t="shared" si="40"/>
        <v>0</v>
      </c>
      <c r="W56" s="90"/>
      <c r="X56" s="90"/>
      <c r="Y56" s="90"/>
      <c r="Z56" s="90"/>
      <c r="AA56" s="90"/>
      <c r="AB56" s="90"/>
    </row>
    <row r="57" spans="1:28" ht="24.75" hidden="1">
      <c r="A57" s="1"/>
      <c r="B57" s="61" t="str">
        <f t="shared" si="34"/>
        <v>11140004400441</v>
      </c>
      <c r="C57" s="93">
        <v>2023</v>
      </c>
      <c r="D57" s="93">
        <v>20</v>
      </c>
      <c r="E57" s="93">
        <v>1</v>
      </c>
      <c r="F57" s="93">
        <v>1</v>
      </c>
      <c r="G57" s="93">
        <v>1</v>
      </c>
      <c r="H57" s="93">
        <v>4000</v>
      </c>
      <c r="I57" s="93">
        <v>4400</v>
      </c>
      <c r="J57" s="93">
        <v>441</v>
      </c>
      <c r="K57" s="94"/>
      <c r="L57" s="94"/>
      <c r="M57" s="95" t="s">
        <v>35</v>
      </c>
      <c r="N57" s="96">
        <f t="shared" si="35"/>
        <v>0</v>
      </c>
      <c r="O57" s="97"/>
      <c r="P57" s="98"/>
      <c r="Q57" s="98"/>
      <c r="R57" s="96">
        <f t="shared" si="36"/>
        <v>0</v>
      </c>
      <c r="S57" s="96">
        <f t="shared" si="37"/>
        <v>0</v>
      </c>
      <c r="T57" s="96">
        <f t="shared" si="38"/>
        <v>0</v>
      </c>
      <c r="U57" s="96">
        <f t="shared" si="39"/>
        <v>0</v>
      </c>
      <c r="V57" s="96">
        <f t="shared" si="40"/>
        <v>0</v>
      </c>
      <c r="W57" s="96"/>
      <c r="X57" s="96"/>
      <c r="Y57" s="96"/>
      <c r="Z57" s="96"/>
      <c r="AA57" s="96"/>
      <c r="AB57" s="96"/>
    </row>
    <row r="58" spans="1:28" ht="24.75" hidden="1">
      <c r="A58" s="1"/>
      <c r="B58" s="61" t="str">
        <f t="shared" si="34"/>
        <v>111400044004411</v>
      </c>
      <c r="C58" s="99">
        <v>2023</v>
      </c>
      <c r="D58" s="99">
        <v>20</v>
      </c>
      <c r="E58" s="99">
        <v>1</v>
      </c>
      <c r="F58" s="99">
        <v>1</v>
      </c>
      <c r="G58" s="99">
        <v>1</v>
      </c>
      <c r="H58" s="99">
        <v>4000</v>
      </c>
      <c r="I58" s="99">
        <v>4400</v>
      </c>
      <c r="J58" s="99">
        <v>441</v>
      </c>
      <c r="K58" s="100">
        <v>1</v>
      </c>
      <c r="L58" s="100"/>
      <c r="M58" s="101" t="s">
        <v>36</v>
      </c>
      <c r="N58" s="102">
        <v>0</v>
      </c>
      <c r="O58" s="103" t="s">
        <v>37</v>
      </c>
      <c r="P58" s="104">
        <v>0</v>
      </c>
      <c r="Q58" s="104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f>N58-R58-S58-T58-U58</f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f>W58-Y58</f>
        <v>0</v>
      </c>
      <c r="AB58" s="102">
        <f>X58-Z58</f>
        <v>0</v>
      </c>
    </row>
    <row r="59" spans="1:28" ht="48" hidden="1">
      <c r="A59" s="1"/>
      <c r="B59" s="61" t="str">
        <f t="shared" si="34"/>
        <v xml:space="preserve">112 </v>
      </c>
      <c r="C59" s="73">
        <v>2023</v>
      </c>
      <c r="D59" s="74">
        <v>20</v>
      </c>
      <c r="E59" s="74">
        <v>1</v>
      </c>
      <c r="F59" s="74">
        <v>1</v>
      </c>
      <c r="G59" s="74">
        <v>2</v>
      </c>
      <c r="H59" s="74"/>
      <c r="I59" s="75" t="s">
        <v>31</v>
      </c>
      <c r="J59" s="75"/>
      <c r="K59" s="76" t="s">
        <v>29</v>
      </c>
      <c r="L59" s="76"/>
      <c r="M59" s="77" t="s">
        <v>38</v>
      </c>
      <c r="N59" s="78">
        <f>+N60</f>
        <v>0</v>
      </c>
      <c r="O59" s="79"/>
      <c r="P59" s="80"/>
      <c r="Q59" s="80"/>
      <c r="R59" s="78">
        <f>+R60</f>
        <v>0</v>
      </c>
      <c r="S59" s="78">
        <f>+S60</f>
        <v>0</v>
      </c>
      <c r="T59" s="78">
        <f>+T60</f>
        <v>0</v>
      </c>
      <c r="U59" s="78">
        <f>+U60</f>
        <v>0</v>
      </c>
      <c r="V59" s="78">
        <f>+V60</f>
        <v>0</v>
      </c>
      <c r="W59" s="78"/>
      <c r="X59" s="78"/>
      <c r="Y59" s="78"/>
      <c r="Z59" s="78"/>
      <c r="AA59" s="78"/>
      <c r="AB59" s="78"/>
    </row>
    <row r="60" spans="1:28" ht="24.75" hidden="1">
      <c r="A60" s="1"/>
      <c r="B60" s="61" t="str">
        <f t="shared" si="34"/>
        <v>1122000</v>
      </c>
      <c r="C60" s="81">
        <v>2023</v>
      </c>
      <c r="D60" s="81">
        <v>20</v>
      </c>
      <c r="E60" s="81">
        <v>1</v>
      </c>
      <c r="F60" s="81">
        <v>1</v>
      </c>
      <c r="G60" s="81">
        <v>2</v>
      </c>
      <c r="H60" s="81">
        <v>2000</v>
      </c>
      <c r="I60" s="81"/>
      <c r="J60" s="81"/>
      <c r="K60" s="82" t="s">
        <v>29</v>
      </c>
      <c r="L60" s="82"/>
      <c r="M60" s="83" t="s">
        <v>39</v>
      </c>
      <c r="N60" s="84">
        <f>+N61+N66</f>
        <v>0</v>
      </c>
      <c r="O60" s="85"/>
      <c r="P60" s="86"/>
      <c r="Q60" s="86"/>
      <c r="R60" s="84">
        <f>+R61+R66</f>
        <v>0</v>
      </c>
      <c r="S60" s="84">
        <f>+S61+S66</f>
        <v>0</v>
      </c>
      <c r="T60" s="84">
        <f>+T61+T66</f>
        <v>0</v>
      </c>
      <c r="U60" s="84">
        <f>+U61+U66</f>
        <v>0</v>
      </c>
      <c r="V60" s="84">
        <f>+V61+V66</f>
        <v>0</v>
      </c>
      <c r="W60" s="84"/>
      <c r="X60" s="84"/>
      <c r="Y60" s="84"/>
      <c r="Z60" s="84"/>
      <c r="AA60" s="84"/>
      <c r="AB60" s="84"/>
    </row>
    <row r="61" spans="1:28" ht="48" hidden="1">
      <c r="A61" s="1"/>
      <c r="B61" s="61" t="str">
        <f t="shared" si="34"/>
        <v>11220002700</v>
      </c>
      <c r="C61" s="87">
        <v>2023</v>
      </c>
      <c r="D61" s="87">
        <v>20</v>
      </c>
      <c r="E61" s="87">
        <v>1</v>
      </c>
      <c r="F61" s="87">
        <v>1</v>
      </c>
      <c r="G61" s="87">
        <v>2</v>
      </c>
      <c r="H61" s="87">
        <v>2000</v>
      </c>
      <c r="I61" s="87">
        <v>2700</v>
      </c>
      <c r="J61" s="87"/>
      <c r="K61" s="88"/>
      <c r="L61" s="88"/>
      <c r="M61" s="89" t="s">
        <v>40</v>
      </c>
      <c r="N61" s="90">
        <f>+N62+N64</f>
        <v>0</v>
      </c>
      <c r="O61" s="91"/>
      <c r="P61" s="92"/>
      <c r="Q61" s="92"/>
      <c r="R61" s="90">
        <f>+R62+R64</f>
        <v>0</v>
      </c>
      <c r="S61" s="90">
        <f>+S62+S64</f>
        <v>0</v>
      </c>
      <c r="T61" s="90">
        <f>+T62+T64</f>
        <v>0</v>
      </c>
      <c r="U61" s="90">
        <f>+U62+U64</f>
        <v>0</v>
      </c>
      <c r="V61" s="90">
        <f>+V62+V64</f>
        <v>0</v>
      </c>
      <c r="W61" s="90"/>
      <c r="X61" s="90"/>
      <c r="Y61" s="90"/>
      <c r="Z61" s="90"/>
      <c r="AA61" s="90"/>
      <c r="AB61" s="90"/>
    </row>
    <row r="62" spans="1:28" ht="48" hidden="1">
      <c r="A62" s="1"/>
      <c r="B62" s="61" t="str">
        <f t="shared" si="34"/>
        <v>11220002700271</v>
      </c>
      <c r="C62" s="93">
        <v>2023</v>
      </c>
      <c r="D62" s="93">
        <v>20</v>
      </c>
      <c r="E62" s="93">
        <v>1</v>
      </c>
      <c r="F62" s="93">
        <v>1</v>
      </c>
      <c r="G62" s="93">
        <v>2</v>
      </c>
      <c r="H62" s="93">
        <v>2000</v>
      </c>
      <c r="I62" s="93">
        <v>2700</v>
      </c>
      <c r="J62" s="93">
        <v>271</v>
      </c>
      <c r="K62" s="94"/>
      <c r="L62" s="94"/>
      <c r="M62" s="95" t="s">
        <v>41</v>
      </c>
      <c r="N62" s="96">
        <f>+N63</f>
        <v>0</v>
      </c>
      <c r="O62" s="97"/>
      <c r="P62" s="98"/>
      <c r="Q62" s="98"/>
      <c r="R62" s="96">
        <f>+R63</f>
        <v>0</v>
      </c>
      <c r="S62" s="96">
        <f>+S63</f>
        <v>0</v>
      </c>
      <c r="T62" s="96">
        <f>+T63</f>
        <v>0</v>
      </c>
      <c r="U62" s="96">
        <f>+U63</f>
        <v>0</v>
      </c>
      <c r="V62" s="96">
        <f>+V63</f>
        <v>0</v>
      </c>
      <c r="W62" s="96"/>
      <c r="X62" s="96"/>
      <c r="Y62" s="96"/>
      <c r="Z62" s="96"/>
      <c r="AA62" s="96"/>
      <c r="AB62" s="96"/>
    </row>
    <row r="63" spans="1:28" ht="24.75" hidden="1">
      <c r="A63" s="1"/>
      <c r="B63" s="61" t="str">
        <f t="shared" si="34"/>
        <v>112200027002711</v>
      </c>
      <c r="C63" s="99">
        <v>2023</v>
      </c>
      <c r="D63" s="99">
        <v>20</v>
      </c>
      <c r="E63" s="99">
        <v>1</v>
      </c>
      <c r="F63" s="99">
        <v>1</v>
      </c>
      <c r="G63" s="99">
        <v>2</v>
      </c>
      <c r="H63" s="99">
        <v>2000</v>
      </c>
      <c r="I63" s="99">
        <v>2700</v>
      </c>
      <c r="J63" s="99">
        <v>271</v>
      </c>
      <c r="K63" s="100">
        <v>1</v>
      </c>
      <c r="L63" s="100"/>
      <c r="M63" s="101" t="s">
        <v>42</v>
      </c>
      <c r="N63" s="102">
        <v>0</v>
      </c>
      <c r="O63" s="103" t="s">
        <v>43</v>
      </c>
      <c r="P63" s="104">
        <v>0</v>
      </c>
      <c r="Q63" s="104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f>N63-R63-S63-T63-U63</f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f>W63-Y63</f>
        <v>0</v>
      </c>
      <c r="AB63" s="102">
        <f>X63-Z63</f>
        <v>0</v>
      </c>
    </row>
    <row r="64" spans="1:28" ht="24.75" hidden="1">
      <c r="A64" s="1"/>
      <c r="B64" s="61" t="str">
        <f t="shared" si="34"/>
        <v>11220002700272</v>
      </c>
      <c r="C64" s="93">
        <v>2023</v>
      </c>
      <c r="D64" s="93">
        <v>20</v>
      </c>
      <c r="E64" s="93">
        <v>1</v>
      </c>
      <c r="F64" s="93">
        <v>1</v>
      </c>
      <c r="G64" s="93">
        <v>2</v>
      </c>
      <c r="H64" s="93">
        <v>2000</v>
      </c>
      <c r="I64" s="93">
        <v>2700</v>
      </c>
      <c r="J64" s="93">
        <v>272</v>
      </c>
      <c r="K64" s="94"/>
      <c r="L64" s="94"/>
      <c r="M64" s="95" t="s">
        <v>44</v>
      </c>
      <c r="N64" s="96">
        <f>+N65</f>
        <v>0</v>
      </c>
      <c r="O64" s="97"/>
      <c r="P64" s="98"/>
      <c r="Q64" s="98"/>
      <c r="R64" s="96">
        <f>+R65</f>
        <v>0</v>
      </c>
      <c r="S64" s="96">
        <f>+S65</f>
        <v>0</v>
      </c>
      <c r="T64" s="96">
        <f>+T65</f>
        <v>0</v>
      </c>
      <c r="U64" s="96">
        <f>+U65</f>
        <v>0</v>
      </c>
      <c r="V64" s="96">
        <f>+V65</f>
        <v>0</v>
      </c>
      <c r="W64" s="96"/>
      <c r="X64" s="96"/>
      <c r="Y64" s="96"/>
      <c r="Z64" s="96"/>
      <c r="AA64" s="96"/>
      <c r="AB64" s="96"/>
    </row>
    <row r="65" spans="1:28" ht="24.75" hidden="1">
      <c r="A65" s="105"/>
      <c r="B65" s="61" t="str">
        <f t="shared" si="34"/>
        <v>112200027002721</v>
      </c>
      <c r="C65" s="99">
        <v>2023</v>
      </c>
      <c r="D65" s="99">
        <v>20</v>
      </c>
      <c r="E65" s="99">
        <v>1</v>
      </c>
      <c r="F65" s="99">
        <v>1</v>
      </c>
      <c r="G65" s="99">
        <v>2</v>
      </c>
      <c r="H65" s="99">
        <v>2000</v>
      </c>
      <c r="I65" s="99">
        <v>2700</v>
      </c>
      <c r="J65" s="99">
        <v>272</v>
      </c>
      <c r="K65" s="100">
        <v>1</v>
      </c>
      <c r="L65" s="100"/>
      <c r="M65" s="101" t="s">
        <v>45</v>
      </c>
      <c r="N65" s="102">
        <v>0</v>
      </c>
      <c r="O65" s="103" t="s">
        <v>43</v>
      </c>
      <c r="P65" s="104">
        <v>0</v>
      </c>
      <c r="Q65" s="104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f>N65-R65-S65-T65-U65</f>
        <v>0</v>
      </c>
      <c r="W65" s="102">
        <v>0</v>
      </c>
      <c r="X65" s="102">
        <v>0</v>
      </c>
      <c r="Y65" s="102">
        <v>0</v>
      </c>
      <c r="Z65" s="102">
        <v>0</v>
      </c>
      <c r="AA65" s="102">
        <f>W65-Y65</f>
        <v>0</v>
      </c>
      <c r="AB65" s="102">
        <f>X65-Z65</f>
        <v>0</v>
      </c>
    </row>
    <row r="66" spans="1:28" ht="24.75" hidden="1">
      <c r="A66" s="1"/>
      <c r="B66" s="61" t="str">
        <f t="shared" si="34"/>
        <v>11220002800</v>
      </c>
      <c r="C66" s="87">
        <v>2023</v>
      </c>
      <c r="D66" s="87">
        <v>20</v>
      </c>
      <c r="E66" s="87">
        <v>1</v>
      </c>
      <c r="F66" s="87">
        <v>1</v>
      </c>
      <c r="G66" s="87">
        <v>2</v>
      </c>
      <c r="H66" s="87">
        <v>2000</v>
      </c>
      <c r="I66" s="87">
        <v>2800</v>
      </c>
      <c r="J66" s="87"/>
      <c r="K66" s="88"/>
      <c r="L66" s="88"/>
      <c r="M66" s="89" t="s">
        <v>46</v>
      </c>
      <c r="N66" s="90">
        <f>+N67</f>
        <v>0</v>
      </c>
      <c r="O66" s="91"/>
      <c r="P66" s="92"/>
      <c r="Q66" s="92"/>
      <c r="R66" s="90">
        <f t="shared" ref="R66:V67" si="41">+R67</f>
        <v>0</v>
      </c>
      <c r="S66" s="90">
        <f t="shared" si="41"/>
        <v>0</v>
      </c>
      <c r="T66" s="90">
        <f t="shared" si="41"/>
        <v>0</v>
      </c>
      <c r="U66" s="90">
        <f t="shared" si="41"/>
        <v>0</v>
      </c>
      <c r="V66" s="90">
        <f t="shared" si="41"/>
        <v>0</v>
      </c>
      <c r="W66" s="90"/>
      <c r="X66" s="90"/>
      <c r="Y66" s="90"/>
      <c r="Z66" s="90"/>
      <c r="AA66" s="90"/>
      <c r="AB66" s="90"/>
    </row>
    <row r="67" spans="1:28" ht="24.75" hidden="1">
      <c r="A67" s="1"/>
      <c r="B67" s="61" t="str">
        <f t="shared" si="34"/>
        <v>11220002800283</v>
      </c>
      <c r="C67" s="93">
        <v>2023</v>
      </c>
      <c r="D67" s="93">
        <v>20</v>
      </c>
      <c r="E67" s="93">
        <v>1</v>
      </c>
      <c r="F67" s="93">
        <v>1</v>
      </c>
      <c r="G67" s="93">
        <v>2</v>
      </c>
      <c r="H67" s="93">
        <v>2000</v>
      </c>
      <c r="I67" s="93">
        <v>2800</v>
      </c>
      <c r="J67" s="93">
        <v>283</v>
      </c>
      <c r="K67" s="94"/>
      <c r="L67" s="94"/>
      <c r="M67" s="95" t="s">
        <v>47</v>
      </c>
      <c r="N67" s="96">
        <f>+N68</f>
        <v>0</v>
      </c>
      <c r="O67" s="97"/>
      <c r="P67" s="98"/>
      <c r="Q67" s="98"/>
      <c r="R67" s="96">
        <f t="shared" si="41"/>
        <v>0</v>
      </c>
      <c r="S67" s="96">
        <f t="shared" si="41"/>
        <v>0</v>
      </c>
      <c r="T67" s="96">
        <f t="shared" si="41"/>
        <v>0</v>
      </c>
      <c r="U67" s="96">
        <f t="shared" si="41"/>
        <v>0</v>
      </c>
      <c r="V67" s="96">
        <f t="shared" si="41"/>
        <v>0</v>
      </c>
      <c r="W67" s="96"/>
      <c r="X67" s="96"/>
      <c r="Y67" s="96"/>
      <c r="Z67" s="96"/>
      <c r="AA67" s="96"/>
      <c r="AB67" s="96"/>
    </row>
    <row r="68" spans="1:28" ht="48" hidden="1">
      <c r="A68" s="1"/>
      <c r="B68" s="61" t="str">
        <f t="shared" si="34"/>
        <v>112200028002831</v>
      </c>
      <c r="C68" s="99">
        <v>2023</v>
      </c>
      <c r="D68" s="99">
        <v>20</v>
      </c>
      <c r="E68" s="99">
        <v>1</v>
      </c>
      <c r="F68" s="99">
        <v>1</v>
      </c>
      <c r="G68" s="99">
        <v>2</v>
      </c>
      <c r="H68" s="99">
        <v>2000</v>
      </c>
      <c r="I68" s="99">
        <v>2800</v>
      </c>
      <c r="J68" s="99">
        <v>283</v>
      </c>
      <c r="K68" s="100">
        <v>1</v>
      </c>
      <c r="L68" s="100"/>
      <c r="M68" s="106" t="s">
        <v>48</v>
      </c>
      <c r="N68" s="107">
        <f>SUM(N69:N72)</f>
        <v>0</v>
      </c>
      <c r="O68" s="103"/>
      <c r="P68" s="108"/>
      <c r="Q68" s="108"/>
      <c r="R68" s="107">
        <f>SUM(R69:R72)</f>
        <v>0</v>
      </c>
      <c r="S68" s="107">
        <f>SUM(S69:S72)</f>
        <v>0</v>
      </c>
      <c r="T68" s="107">
        <f>SUM(T69:T72)</f>
        <v>0</v>
      </c>
      <c r="U68" s="107">
        <f>SUM(U69:U72)</f>
        <v>0</v>
      </c>
      <c r="V68" s="107">
        <f>SUM(V69:V72)</f>
        <v>0</v>
      </c>
      <c r="W68" s="107"/>
      <c r="X68" s="107"/>
      <c r="Y68" s="107"/>
      <c r="Z68" s="107"/>
      <c r="AA68" s="107"/>
      <c r="AB68" s="107"/>
    </row>
    <row r="69" spans="1:28" ht="24.75" hidden="1">
      <c r="A69" s="1"/>
      <c r="B69" s="61" t="str">
        <f t="shared" si="34"/>
        <v>112200028002831001</v>
      </c>
      <c r="C69" s="99">
        <v>2023</v>
      </c>
      <c r="D69" s="99">
        <v>20</v>
      </c>
      <c r="E69" s="99">
        <v>1</v>
      </c>
      <c r="F69" s="99">
        <v>1</v>
      </c>
      <c r="G69" s="99">
        <v>2</v>
      </c>
      <c r="H69" s="99">
        <v>2000</v>
      </c>
      <c r="I69" s="99">
        <v>2800</v>
      </c>
      <c r="J69" s="99">
        <v>283</v>
      </c>
      <c r="K69" s="109">
        <v>1001</v>
      </c>
      <c r="L69" s="109"/>
      <c r="M69" s="101" t="s">
        <v>49</v>
      </c>
      <c r="N69" s="102">
        <v>0</v>
      </c>
      <c r="O69" s="103" t="s">
        <v>43</v>
      </c>
      <c r="P69" s="104">
        <v>0</v>
      </c>
      <c r="Q69" s="104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f>N69-R69-S69-T69-U69</f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f t="shared" ref="AA69:AB72" si="42">W69-Y69</f>
        <v>0</v>
      </c>
      <c r="AB69" s="102">
        <f t="shared" si="42"/>
        <v>0</v>
      </c>
    </row>
    <row r="70" spans="1:28" ht="24.75" hidden="1">
      <c r="A70" s="1"/>
      <c r="B70" s="61" t="str">
        <f t="shared" si="34"/>
        <v>112200028002831002</v>
      </c>
      <c r="C70" s="99">
        <v>2023</v>
      </c>
      <c r="D70" s="99">
        <v>20</v>
      </c>
      <c r="E70" s="99">
        <v>1</v>
      </c>
      <c r="F70" s="99">
        <v>1</v>
      </c>
      <c r="G70" s="99">
        <v>2</v>
      </c>
      <c r="H70" s="99">
        <v>2000</v>
      </c>
      <c r="I70" s="99">
        <v>2800</v>
      </c>
      <c r="J70" s="99">
        <v>283</v>
      </c>
      <c r="K70" s="109">
        <v>1002</v>
      </c>
      <c r="L70" s="109"/>
      <c r="M70" s="101" t="s">
        <v>50</v>
      </c>
      <c r="N70" s="102">
        <v>0</v>
      </c>
      <c r="O70" s="103" t="s">
        <v>43</v>
      </c>
      <c r="P70" s="104">
        <v>0</v>
      </c>
      <c r="Q70" s="104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f>N70-R70-S70-T70-U70</f>
        <v>0</v>
      </c>
      <c r="W70" s="102">
        <v>0</v>
      </c>
      <c r="X70" s="102">
        <v>0</v>
      </c>
      <c r="Y70" s="102">
        <v>0</v>
      </c>
      <c r="Z70" s="102">
        <v>0</v>
      </c>
      <c r="AA70" s="102">
        <f t="shared" si="42"/>
        <v>0</v>
      </c>
      <c r="AB70" s="102">
        <f t="shared" si="42"/>
        <v>0</v>
      </c>
    </row>
    <row r="71" spans="1:28" ht="24.75" hidden="1">
      <c r="A71" s="105"/>
      <c r="B71" s="61" t="str">
        <f t="shared" si="34"/>
        <v>112200028002831003</v>
      </c>
      <c r="C71" s="99">
        <v>2023</v>
      </c>
      <c r="D71" s="99">
        <v>20</v>
      </c>
      <c r="E71" s="99">
        <v>1</v>
      </c>
      <c r="F71" s="99">
        <v>1</v>
      </c>
      <c r="G71" s="99">
        <v>2</v>
      </c>
      <c r="H71" s="99">
        <v>2000</v>
      </c>
      <c r="I71" s="99">
        <v>2800</v>
      </c>
      <c r="J71" s="99">
        <v>283</v>
      </c>
      <c r="K71" s="109">
        <v>1003</v>
      </c>
      <c r="L71" s="109"/>
      <c r="M71" s="101" t="s">
        <v>51</v>
      </c>
      <c r="N71" s="102">
        <v>0</v>
      </c>
      <c r="O71" s="103" t="s">
        <v>43</v>
      </c>
      <c r="P71" s="104">
        <v>0</v>
      </c>
      <c r="Q71" s="104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f>N71-R71-S71-T71-U71</f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f t="shared" si="42"/>
        <v>0</v>
      </c>
      <c r="AB71" s="102">
        <f t="shared" si="42"/>
        <v>0</v>
      </c>
    </row>
    <row r="72" spans="1:28" ht="46.5" hidden="1">
      <c r="A72" s="105"/>
      <c r="B72" s="61" t="str">
        <f t="shared" si="34"/>
        <v>112200028002831004</v>
      </c>
      <c r="C72" s="99">
        <v>2023</v>
      </c>
      <c r="D72" s="99">
        <v>20</v>
      </c>
      <c r="E72" s="99">
        <v>1</v>
      </c>
      <c r="F72" s="99">
        <v>1</v>
      </c>
      <c r="G72" s="99">
        <v>2</v>
      </c>
      <c r="H72" s="99">
        <v>2000</v>
      </c>
      <c r="I72" s="99">
        <v>2800</v>
      </c>
      <c r="J72" s="99">
        <v>283</v>
      </c>
      <c r="K72" s="109">
        <v>1004</v>
      </c>
      <c r="L72" s="109"/>
      <c r="M72" s="101" t="s">
        <v>52</v>
      </c>
      <c r="N72" s="102">
        <v>0</v>
      </c>
      <c r="O72" s="103" t="s">
        <v>43</v>
      </c>
      <c r="P72" s="104">
        <v>0</v>
      </c>
      <c r="Q72" s="104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f>N72-R72-S72-T72-U72</f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f t="shared" si="42"/>
        <v>0</v>
      </c>
      <c r="AB72" s="102">
        <f t="shared" si="42"/>
        <v>0</v>
      </c>
    </row>
    <row r="73" spans="1:28" ht="96" hidden="1">
      <c r="A73" s="1"/>
      <c r="B73" s="61" t="str">
        <f t="shared" si="34"/>
        <v>12</v>
      </c>
      <c r="C73" s="110">
        <v>2023</v>
      </c>
      <c r="D73" s="111">
        <v>20</v>
      </c>
      <c r="E73" s="111">
        <v>1</v>
      </c>
      <c r="F73" s="111">
        <v>2</v>
      </c>
      <c r="G73" s="111"/>
      <c r="H73" s="111"/>
      <c r="I73" s="111"/>
      <c r="J73" s="111"/>
      <c r="K73" s="112"/>
      <c r="L73" s="112"/>
      <c r="M73" s="70" t="s">
        <v>53</v>
      </c>
      <c r="N73" s="71">
        <f>+N74+N81</f>
        <v>0</v>
      </c>
      <c r="O73" s="72"/>
      <c r="P73" s="68"/>
      <c r="Q73" s="68"/>
      <c r="R73" s="71">
        <f>+R74+R81</f>
        <v>0</v>
      </c>
      <c r="S73" s="71">
        <f>+S74+S81</f>
        <v>0</v>
      </c>
      <c r="T73" s="71">
        <f>+T74+T81</f>
        <v>0</v>
      </c>
      <c r="U73" s="71">
        <f>+U74+U81</f>
        <v>0</v>
      </c>
      <c r="V73" s="71">
        <f>+V74+V81</f>
        <v>0</v>
      </c>
      <c r="W73" s="71"/>
      <c r="X73" s="71"/>
      <c r="Y73" s="71"/>
      <c r="Z73" s="71"/>
      <c r="AA73" s="71"/>
      <c r="AB73" s="71"/>
    </row>
    <row r="74" spans="1:28" ht="48" hidden="1">
      <c r="A74" s="1"/>
      <c r="B74" s="61" t="str">
        <f t="shared" si="34"/>
        <v>123</v>
      </c>
      <c r="C74" s="74">
        <v>2023</v>
      </c>
      <c r="D74" s="74">
        <v>20</v>
      </c>
      <c r="E74" s="74">
        <v>1</v>
      </c>
      <c r="F74" s="74">
        <v>2</v>
      </c>
      <c r="G74" s="74">
        <v>3</v>
      </c>
      <c r="H74" s="74"/>
      <c r="I74" s="74"/>
      <c r="J74" s="74"/>
      <c r="K74" s="74"/>
      <c r="L74" s="74"/>
      <c r="M74" s="77" t="s">
        <v>54</v>
      </c>
      <c r="N74" s="78">
        <f t="shared" ref="N74:N76" si="43">+N75</f>
        <v>0</v>
      </c>
      <c r="O74" s="113"/>
      <c r="P74" s="74"/>
      <c r="Q74" s="74"/>
      <c r="R74" s="78">
        <f t="shared" ref="R74:R76" si="44">+R75</f>
        <v>0</v>
      </c>
      <c r="S74" s="78">
        <f t="shared" ref="S74:S76" si="45">+S75</f>
        <v>0</v>
      </c>
      <c r="T74" s="78">
        <f t="shared" ref="T74:T76" si="46">+T75</f>
        <v>0</v>
      </c>
      <c r="U74" s="78">
        <f t="shared" ref="U74:U76" si="47">+U75</f>
        <v>0</v>
      </c>
      <c r="V74" s="78">
        <f t="shared" ref="V74:V76" si="48">+V75</f>
        <v>0</v>
      </c>
      <c r="W74" s="78"/>
      <c r="X74" s="78"/>
      <c r="Y74" s="78"/>
      <c r="Z74" s="78"/>
      <c r="AA74" s="78"/>
      <c r="AB74" s="78"/>
    </row>
    <row r="75" spans="1:28" ht="24.75" hidden="1">
      <c r="A75" s="1"/>
      <c r="B75" s="61" t="str">
        <f t="shared" si="34"/>
        <v>1233000</v>
      </c>
      <c r="C75" s="86">
        <v>2023</v>
      </c>
      <c r="D75" s="114">
        <v>20</v>
      </c>
      <c r="E75" s="115">
        <v>1</v>
      </c>
      <c r="F75" s="115">
        <v>2</v>
      </c>
      <c r="G75" s="115">
        <v>3</v>
      </c>
      <c r="H75" s="86">
        <v>3000</v>
      </c>
      <c r="I75" s="86"/>
      <c r="J75" s="86"/>
      <c r="K75" s="86"/>
      <c r="L75" s="86"/>
      <c r="M75" s="83" t="s">
        <v>55</v>
      </c>
      <c r="N75" s="84">
        <f t="shared" si="43"/>
        <v>0</v>
      </c>
      <c r="O75" s="85"/>
      <c r="P75" s="86"/>
      <c r="Q75" s="86"/>
      <c r="R75" s="84">
        <f t="shared" si="44"/>
        <v>0</v>
      </c>
      <c r="S75" s="84">
        <f t="shared" si="45"/>
        <v>0</v>
      </c>
      <c r="T75" s="84">
        <f t="shared" si="46"/>
        <v>0</v>
      </c>
      <c r="U75" s="84">
        <f t="shared" si="47"/>
        <v>0</v>
      </c>
      <c r="V75" s="84">
        <f t="shared" si="48"/>
        <v>0</v>
      </c>
      <c r="W75" s="84"/>
      <c r="X75" s="84"/>
      <c r="Y75" s="84"/>
      <c r="Z75" s="84"/>
      <c r="AA75" s="84"/>
      <c r="AB75" s="84"/>
    </row>
    <row r="76" spans="1:28" ht="48" hidden="1">
      <c r="A76" s="1"/>
      <c r="B76" s="61" t="str">
        <f t="shared" si="34"/>
        <v>12330003300</v>
      </c>
      <c r="C76" s="116">
        <v>2023</v>
      </c>
      <c r="D76" s="116">
        <v>20</v>
      </c>
      <c r="E76" s="116">
        <v>1</v>
      </c>
      <c r="F76" s="116">
        <v>2</v>
      </c>
      <c r="G76" s="116">
        <v>3</v>
      </c>
      <c r="H76" s="116">
        <v>3000</v>
      </c>
      <c r="I76" s="116">
        <v>3300</v>
      </c>
      <c r="J76" s="116"/>
      <c r="K76" s="116"/>
      <c r="L76" s="116"/>
      <c r="M76" s="89" t="s">
        <v>56</v>
      </c>
      <c r="N76" s="90">
        <f t="shared" si="43"/>
        <v>0</v>
      </c>
      <c r="O76" s="117"/>
      <c r="P76" s="116"/>
      <c r="Q76" s="116"/>
      <c r="R76" s="90">
        <f t="shared" si="44"/>
        <v>0</v>
      </c>
      <c r="S76" s="90">
        <f t="shared" si="45"/>
        <v>0</v>
      </c>
      <c r="T76" s="90">
        <f t="shared" si="46"/>
        <v>0</v>
      </c>
      <c r="U76" s="90">
        <f t="shared" si="47"/>
        <v>0</v>
      </c>
      <c r="V76" s="90">
        <f t="shared" si="48"/>
        <v>0</v>
      </c>
      <c r="W76" s="90"/>
      <c r="X76" s="90"/>
      <c r="Y76" s="90"/>
      <c r="Z76" s="90"/>
      <c r="AA76" s="90"/>
      <c r="AB76" s="90"/>
    </row>
    <row r="77" spans="1:28" ht="24.75" hidden="1">
      <c r="A77" s="1"/>
      <c r="B77" s="61" t="str">
        <f t="shared" si="34"/>
        <v>12330003300339</v>
      </c>
      <c r="C77" s="118">
        <v>2023</v>
      </c>
      <c r="D77" s="118">
        <v>20</v>
      </c>
      <c r="E77" s="118">
        <v>1</v>
      </c>
      <c r="F77" s="118">
        <v>2</v>
      </c>
      <c r="G77" s="119">
        <v>3</v>
      </c>
      <c r="H77" s="120">
        <v>3000</v>
      </c>
      <c r="I77" s="120">
        <v>3300</v>
      </c>
      <c r="J77" s="120">
        <v>339</v>
      </c>
      <c r="K77" s="120"/>
      <c r="L77" s="120"/>
      <c r="M77" s="95" t="s">
        <v>57</v>
      </c>
      <c r="N77" s="96">
        <f>SUM(N78:N80)</f>
        <v>0</v>
      </c>
      <c r="O77" s="121"/>
      <c r="P77" s="120"/>
      <c r="Q77" s="120"/>
      <c r="R77" s="96">
        <f>SUM(R78:R80)</f>
        <v>0</v>
      </c>
      <c r="S77" s="96">
        <f>SUM(S78:S80)</f>
        <v>0</v>
      </c>
      <c r="T77" s="96">
        <f>SUM(T78:T80)</f>
        <v>0</v>
      </c>
      <c r="U77" s="96">
        <f>SUM(U78:U80)</f>
        <v>0</v>
      </c>
      <c r="V77" s="96">
        <f>SUM(V78:V80)</f>
        <v>0</v>
      </c>
      <c r="W77" s="96"/>
      <c r="X77" s="96"/>
      <c r="Y77" s="96"/>
      <c r="Z77" s="96"/>
      <c r="AA77" s="96"/>
      <c r="AB77" s="96"/>
    </row>
    <row r="78" spans="1:28" ht="46.5" hidden="1">
      <c r="A78" s="1"/>
      <c r="B78" s="61" t="str">
        <f t="shared" si="34"/>
        <v>123300033003391</v>
      </c>
      <c r="C78" s="25">
        <v>2023</v>
      </c>
      <c r="D78" s="25">
        <v>20</v>
      </c>
      <c r="E78" s="25">
        <v>1</v>
      </c>
      <c r="F78" s="25">
        <v>2</v>
      </c>
      <c r="G78" s="25">
        <v>3</v>
      </c>
      <c r="H78" s="25">
        <v>3000</v>
      </c>
      <c r="I78" s="25">
        <v>3300</v>
      </c>
      <c r="J78" s="25">
        <v>339</v>
      </c>
      <c r="K78" s="122">
        <v>1</v>
      </c>
      <c r="L78" s="122"/>
      <c r="M78" s="123" t="s">
        <v>58</v>
      </c>
      <c r="N78" s="102">
        <v>0</v>
      </c>
      <c r="O78" s="124" t="s">
        <v>37</v>
      </c>
      <c r="P78" s="104">
        <v>0</v>
      </c>
      <c r="Q78" s="104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f>N78-R78-S78-T78-U78</f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f t="shared" ref="AA78:AB80" si="49">W78-Y78</f>
        <v>0</v>
      </c>
      <c r="AB78" s="102">
        <f t="shared" si="49"/>
        <v>0</v>
      </c>
    </row>
    <row r="79" spans="1:28" ht="24.75" hidden="1">
      <c r="A79" s="1"/>
      <c r="B79" s="61" t="str">
        <f t="shared" si="34"/>
        <v>123300033003392</v>
      </c>
      <c r="C79" s="25">
        <v>2023</v>
      </c>
      <c r="D79" s="25">
        <v>20</v>
      </c>
      <c r="E79" s="25">
        <v>1</v>
      </c>
      <c r="F79" s="25">
        <v>2</v>
      </c>
      <c r="G79" s="25">
        <v>3</v>
      </c>
      <c r="H79" s="25">
        <v>3000</v>
      </c>
      <c r="I79" s="25">
        <v>3300</v>
      </c>
      <c r="J79" s="25">
        <v>339</v>
      </c>
      <c r="K79" s="122">
        <v>2</v>
      </c>
      <c r="L79" s="122"/>
      <c r="M79" s="101" t="s">
        <v>59</v>
      </c>
      <c r="N79" s="102">
        <v>0</v>
      </c>
      <c r="O79" s="103" t="s">
        <v>37</v>
      </c>
      <c r="P79" s="104">
        <v>0</v>
      </c>
      <c r="Q79" s="104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f>N79-R79-S79-T79-U79</f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f t="shared" si="49"/>
        <v>0</v>
      </c>
      <c r="AB79" s="102">
        <f t="shared" si="49"/>
        <v>0</v>
      </c>
    </row>
    <row r="80" spans="1:28" ht="46.5" hidden="1">
      <c r="A80" s="1"/>
      <c r="B80" s="61" t="str">
        <f t="shared" si="34"/>
        <v>123300033003393</v>
      </c>
      <c r="C80" s="25">
        <v>2023</v>
      </c>
      <c r="D80" s="25">
        <v>20</v>
      </c>
      <c r="E80" s="25">
        <v>1</v>
      </c>
      <c r="F80" s="25">
        <v>2</v>
      </c>
      <c r="G80" s="25">
        <v>3</v>
      </c>
      <c r="H80" s="25">
        <v>3000</v>
      </c>
      <c r="I80" s="25">
        <v>3300</v>
      </c>
      <c r="J80" s="25">
        <v>339</v>
      </c>
      <c r="K80" s="122">
        <v>3</v>
      </c>
      <c r="L80" s="122"/>
      <c r="M80" s="101" t="s">
        <v>60</v>
      </c>
      <c r="N80" s="102">
        <v>0</v>
      </c>
      <c r="O80" s="103" t="s">
        <v>37</v>
      </c>
      <c r="P80" s="104">
        <v>0</v>
      </c>
      <c r="Q80" s="104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f>N80-R80-S80-T80-U80</f>
        <v>0</v>
      </c>
      <c r="W80" s="102">
        <v>0</v>
      </c>
      <c r="X80" s="102">
        <v>0</v>
      </c>
      <c r="Y80" s="102">
        <v>0</v>
      </c>
      <c r="Z80" s="102">
        <v>0</v>
      </c>
      <c r="AA80" s="102">
        <f t="shared" si="49"/>
        <v>0</v>
      </c>
      <c r="AB80" s="102">
        <f t="shared" si="49"/>
        <v>0</v>
      </c>
    </row>
    <row r="81" spans="1:28" ht="130.5" hidden="1" customHeight="1">
      <c r="A81" s="1"/>
      <c r="B81" s="61" t="str">
        <f t="shared" si="34"/>
        <v>124</v>
      </c>
      <c r="C81" s="125">
        <v>2023</v>
      </c>
      <c r="D81" s="125">
        <v>20</v>
      </c>
      <c r="E81" s="125">
        <v>1</v>
      </c>
      <c r="F81" s="125">
        <v>2</v>
      </c>
      <c r="G81" s="125">
        <v>4</v>
      </c>
      <c r="H81" s="125"/>
      <c r="I81" s="125"/>
      <c r="J81" s="125"/>
      <c r="K81" s="125"/>
      <c r="L81" s="125"/>
      <c r="M81" s="77" t="s">
        <v>61</v>
      </c>
      <c r="N81" s="78">
        <f t="shared" ref="N81:N83" si="50">+N82</f>
        <v>0</v>
      </c>
      <c r="O81" s="113"/>
      <c r="P81" s="125"/>
      <c r="Q81" s="125"/>
      <c r="R81" s="78">
        <f t="shared" ref="R81:R83" si="51">+R82</f>
        <v>0</v>
      </c>
      <c r="S81" s="78">
        <f t="shared" ref="S81:S83" si="52">+S82</f>
        <v>0</v>
      </c>
      <c r="T81" s="78">
        <f t="shared" ref="T81:T83" si="53">+T82</f>
        <v>0</v>
      </c>
      <c r="U81" s="78">
        <f t="shared" ref="U81:U83" si="54">+U82</f>
        <v>0</v>
      </c>
      <c r="V81" s="78">
        <f t="shared" ref="V81:V83" si="55">+V82</f>
        <v>0</v>
      </c>
      <c r="W81" s="78"/>
      <c r="X81" s="78"/>
      <c r="Y81" s="78"/>
      <c r="Z81" s="78"/>
      <c r="AA81" s="78"/>
      <c r="AB81" s="78"/>
    </row>
    <row r="82" spans="1:28" ht="24.75" hidden="1">
      <c r="A82" s="1"/>
      <c r="B82" s="61" t="str">
        <f t="shared" si="34"/>
        <v>1243000</v>
      </c>
      <c r="C82" s="126">
        <v>2023</v>
      </c>
      <c r="D82" s="115">
        <v>20</v>
      </c>
      <c r="E82" s="115">
        <v>1</v>
      </c>
      <c r="F82" s="115">
        <v>2</v>
      </c>
      <c r="G82" s="115">
        <v>4</v>
      </c>
      <c r="H82" s="115">
        <v>3000</v>
      </c>
      <c r="I82" s="115"/>
      <c r="J82" s="115"/>
      <c r="K82" s="115"/>
      <c r="L82" s="115"/>
      <c r="M82" s="127" t="s">
        <v>55</v>
      </c>
      <c r="N82" s="128">
        <f t="shared" si="50"/>
        <v>0</v>
      </c>
      <c r="O82" s="85"/>
      <c r="P82" s="86"/>
      <c r="Q82" s="86"/>
      <c r="R82" s="128">
        <f t="shared" si="51"/>
        <v>0</v>
      </c>
      <c r="S82" s="128">
        <f t="shared" si="52"/>
        <v>0</v>
      </c>
      <c r="T82" s="128">
        <f t="shared" si="53"/>
        <v>0</v>
      </c>
      <c r="U82" s="128">
        <f t="shared" si="54"/>
        <v>0</v>
      </c>
      <c r="V82" s="128">
        <f t="shared" si="55"/>
        <v>0</v>
      </c>
      <c r="W82" s="128"/>
      <c r="X82" s="128"/>
      <c r="Y82" s="128"/>
      <c r="Z82" s="128"/>
      <c r="AA82" s="128"/>
      <c r="AB82" s="128"/>
    </row>
    <row r="83" spans="1:28" ht="48" hidden="1">
      <c r="A83" s="1"/>
      <c r="B83" s="61" t="str">
        <f t="shared" si="34"/>
        <v>12430003300</v>
      </c>
      <c r="C83" s="116">
        <v>2023</v>
      </c>
      <c r="D83" s="116">
        <v>20</v>
      </c>
      <c r="E83" s="116">
        <v>1</v>
      </c>
      <c r="F83" s="116">
        <v>2</v>
      </c>
      <c r="G83" s="116">
        <v>4</v>
      </c>
      <c r="H83" s="116">
        <v>3000</v>
      </c>
      <c r="I83" s="116">
        <v>3300</v>
      </c>
      <c r="J83" s="116"/>
      <c r="K83" s="116"/>
      <c r="L83" s="116"/>
      <c r="M83" s="89" t="s">
        <v>56</v>
      </c>
      <c r="N83" s="90">
        <f t="shared" si="50"/>
        <v>0</v>
      </c>
      <c r="O83" s="117"/>
      <c r="P83" s="116"/>
      <c r="Q83" s="116"/>
      <c r="R83" s="90">
        <f t="shared" si="51"/>
        <v>0</v>
      </c>
      <c r="S83" s="90">
        <f t="shared" si="52"/>
        <v>0</v>
      </c>
      <c r="T83" s="90">
        <f t="shared" si="53"/>
        <v>0</v>
      </c>
      <c r="U83" s="90">
        <f t="shared" si="54"/>
        <v>0</v>
      </c>
      <c r="V83" s="90">
        <f t="shared" si="55"/>
        <v>0</v>
      </c>
      <c r="W83" s="90"/>
      <c r="X83" s="90"/>
      <c r="Y83" s="90"/>
      <c r="Z83" s="90"/>
      <c r="AA83" s="90"/>
      <c r="AB83" s="90"/>
    </row>
    <row r="84" spans="1:28" ht="24.75" hidden="1">
      <c r="A84" s="1"/>
      <c r="B84" s="61" t="str">
        <f t="shared" si="34"/>
        <v>12430003300334</v>
      </c>
      <c r="C84" s="118">
        <v>2023</v>
      </c>
      <c r="D84" s="118">
        <v>20</v>
      </c>
      <c r="E84" s="118">
        <v>1</v>
      </c>
      <c r="F84" s="118">
        <v>2</v>
      </c>
      <c r="G84" s="119">
        <v>4</v>
      </c>
      <c r="H84" s="120">
        <v>3000</v>
      </c>
      <c r="I84" s="120">
        <v>3300</v>
      </c>
      <c r="J84" s="120">
        <v>334</v>
      </c>
      <c r="K84" s="120"/>
      <c r="L84" s="120"/>
      <c r="M84" s="95" t="s">
        <v>62</v>
      </c>
      <c r="N84" s="96">
        <f>SUM(N85:N107)</f>
        <v>0</v>
      </c>
      <c r="O84" s="121"/>
      <c r="P84" s="120"/>
      <c r="Q84" s="120"/>
      <c r="R84" s="96">
        <f>SUM(R85:R107)</f>
        <v>0</v>
      </c>
      <c r="S84" s="96">
        <f>SUM(S85:S107)</f>
        <v>0</v>
      </c>
      <c r="T84" s="96">
        <f>SUM(T85:T107)</f>
        <v>0</v>
      </c>
      <c r="U84" s="96">
        <f>SUM(U85:U107)</f>
        <v>0</v>
      </c>
      <c r="V84" s="96">
        <f>SUM(V85:V107)</f>
        <v>0</v>
      </c>
      <c r="W84" s="96"/>
      <c r="X84" s="96"/>
      <c r="Y84" s="96"/>
      <c r="Z84" s="96"/>
      <c r="AA84" s="96"/>
      <c r="AB84" s="96"/>
    </row>
    <row r="85" spans="1:28" ht="24.75" hidden="1">
      <c r="A85" s="1"/>
      <c r="B85" s="61" t="str">
        <f t="shared" si="34"/>
        <v>124300033003341</v>
      </c>
      <c r="C85" s="25">
        <v>2023</v>
      </c>
      <c r="D85" s="25">
        <v>20</v>
      </c>
      <c r="E85" s="25">
        <v>1</v>
      </c>
      <c r="F85" s="25">
        <v>2</v>
      </c>
      <c r="G85" s="25">
        <v>4</v>
      </c>
      <c r="H85" s="25">
        <v>3000</v>
      </c>
      <c r="I85" s="25">
        <v>3300</v>
      </c>
      <c r="J85" s="25">
        <v>334</v>
      </c>
      <c r="K85" s="122">
        <v>1</v>
      </c>
      <c r="L85" s="122"/>
      <c r="M85" s="101" t="s">
        <v>63</v>
      </c>
      <c r="N85" s="102">
        <v>0</v>
      </c>
      <c r="O85" s="103" t="s">
        <v>64</v>
      </c>
      <c r="P85" s="104">
        <v>0</v>
      </c>
      <c r="Q85" s="104">
        <v>0</v>
      </c>
      <c r="R85" s="102">
        <v>0</v>
      </c>
      <c r="S85" s="102">
        <v>0</v>
      </c>
      <c r="T85" s="102">
        <v>0</v>
      </c>
      <c r="U85" s="102">
        <v>0</v>
      </c>
      <c r="V85" s="102">
        <f t="shared" ref="V85:V107" si="56">N85-R85-S85-T85-U85</f>
        <v>0</v>
      </c>
      <c r="W85" s="102">
        <v>0</v>
      </c>
      <c r="X85" s="102">
        <v>0</v>
      </c>
      <c r="Y85" s="102">
        <v>0</v>
      </c>
      <c r="Z85" s="102">
        <v>0</v>
      </c>
      <c r="AA85" s="102">
        <f t="shared" ref="AA85:AB106" si="57">W85-Y85</f>
        <v>0</v>
      </c>
      <c r="AB85" s="102">
        <f t="shared" si="57"/>
        <v>0</v>
      </c>
    </row>
    <row r="86" spans="1:28" ht="24.75" hidden="1">
      <c r="A86" s="1"/>
      <c r="B86" s="61" t="str">
        <f t="shared" si="34"/>
        <v>124300033003342</v>
      </c>
      <c r="C86" s="25">
        <v>2023</v>
      </c>
      <c r="D86" s="25">
        <v>20</v>
      </c>
      <c r="E86" s="25">
        <v>1</v>
      </c>
      <c r="F86" s="25">
        <v>2</v>
      </c>
      <c r="G86" s="25">
        <v>4</v>
      </c>
      <c r="H86" s="25">
        <v>3000</v>
      </c>
      <c r="I86" s="25">
        <v>3300</v>
      </c>
      <c r="J86" s="25">
        <v>334</v>
      </c>
      <c r="K86" s="122">
        <v>2</v>
      </c>
      <c r="L86" s="122"/>
      <c r="M86" s="101" t="s">
        <v>65</v>
      </c>
      <c r="N86" s="102">
        <v>0</v>
      </c>
      <c r="O86" s="103" t="s">
        <v>64</v>
      </c>
      <c r="P86" s="104">
        <v>0</v>
      </c>
      <c r="Q86" s="104">
        <v>0</v>
      </c>
      <c r="R86" s="102">
        <v>0</v>
      </c>
      <c r="S86" s="102">
        <v>0</v>
      </c>
      <c r="T86" s="102">
        <v>0</v>
      </c>
      <c r="U86" s="102">
        <v>0</v>
      </c>
      <c r="V86" s="102">
        <f t="shared" si="56"/>
        <v>0</v>
      </c>
      <c r="W86" s="102">
        <v>0</v>
      </c>
      <c r="X86" s="102">
        <v>0</v>
      </c>
      <c r="Y86" s="102">
        <v>0</v>
      </c>
      <c r="Z86" s="102">
        <v>0</v>
      </c>
      <c r="AA86" s="102">
        <f t="shared" si="57"/>
        <v>0</v>
      </c>
      <c r="AB86" s="102">
        <f t="shared" si="57"/>
        <v>0</v>
      </c>
    </row>
    <row r="87" spans="1:28" ht="24.75" hidden="1">
      <c r="A87" s="1"/>
      <c r="B87" s="61" t="str">
        <f t="shared" si="34"/>
        <v>124300033003343</v>
      </c>
      <c r="C87" s="25">
        <v>2023</v>
      </c>
      <c r="D87" s="25">
        <v>20</v>
      </c>
      <c r="E87" s="25">
        <v>1</v>
      </c>
      <c r="F87" s="25">
        <v>2</v>
      </c>
      <c r="G87" s="25">
        <v>4</v>
      </c>
      <c r="H87" s="25">
        <v>3000</v>
      </c>
      <c r="I87" s="25">
        <v>3300</v>
      </c>
      <c r="J87" s="25">
        <v>334</v>
      </c>
      <c r="K87" s="122">
        <v>3</v>
      </c>
      <c r="L87" s="122"/>
      <c r="M87" s="101" t="s">
        <v>66</v>
      </c>
      <c r="N87" s="102">
        <v>0</v>
      </c>
      <c r="O87" s="103" t="s">
        <v>64</v>
      </c>
      <c r="P87" s="104">
        <v>0</v>
      </c>
      <c r="Q87" s="104">
        <v>0</v>
      </c>
      <c r="R87" s="102">
        <v>0</v>
      </c>
      <c r="S87" s="102">
        <v>0</v>
      </c>
      <c r="T87" s="102">
        <v>0</v>
      </c>
      <c r="U87" s="102">
        <v>0</v>
      </c>
      <c r="V87" s="102">
        <f t="shared" si="56"/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f t="shared" si="57"/>
        <v>0</v>
      </c>
      <c r="AB87" s="102">
        <f t="shared" si="57"/>
        <v>0</v>
      </c>
    </row>
    <row r="88" spans="1:28" ht="24.75" hidden="1">
      <c r="A88" s="1"/>
      <c r="B88" s="61" t="str">
        <f t="shared" si="34"/>
        <v>124300033003344</v>
      </c>
      <c r="C88" s="25">
        <v>2023</v>
      </c>
      <c r="D88" s="25">
        <v>20</v>
      </c>
      <c r="E88" s="25">
        <v>1</v>
      </c>
      <c r="F88" s="25">
        <v>2</v>
      </c>
      <c r="G88" s="25">
        <v>4</v>
      </c>
      <c r="H88" s="25">
        <v>3000</v>
      </c>
      <c r="I88" s="25">
        <v>3300</v>
      </c>
      <c r="J88" s="25">
        <v>334</v>
      </c>
      <c r="K88" s="122">
        <v>4</v>
      </c>
      <c r="L88" s="122"/>
      <c r="M88" s="101" t="s">
        <v>67</v>
      </c>
      <c r="N88" s="102">
        <v>0</v>
      </c>
      <c r="O88" s="103" t="s">
        <v>64</v>
      </c>
      <c r="P88" s="104">
        <v>0</v>
      </c>
      <c r="Q88" s="104">
        <v>0</v>
      </c>
      <c r="R88" s="102">
        <v>0</v>
      </c>
      <c r="S88" s="102">
        <v>0</v>
      </c>
      <c r="T88" s="102">
        <v>0</v>
      </c>
      <c r="U88" s="102">
        <v>0</v>
      </c>
      <c r="V88" s="102">
        <f t="shared" si="56"/>
        <v>0</v>
      </c>
      <c r="W88" s="102">
        <v>0</v>
      </c>
      <c r="X88" s="102">
        <v>0</v>
      </c>
      <c r="Y88" s="102">
        <v>0</v>
      </c>
      <c r="Z88" s="102">
        <v>0</v>
      </c>
      <c r="AA88" s="102">
        <f t="shared" si="57"/>
        <v>0</v>
      </c>
      <c r="AB88" s="102">
        <f t="shared" si="57"/>
        <v>0</v>
      </c>
    </row>
    <row r="89" spans="1:28" ht="24.75" hidden="1">
      <c r="A89" s="1"/>
      <c r="B89" s="61" t="str">
        <f t="shared" si="34"/>
        <v>124300033003345</v>
      </c>
      <c r="C89" s="25">
        <v>2023</v>
      </c>
      <c r="D89" s="25">
        <v>20</v>
      </c>
      <c r="E89" s="25">
        <v>1</v>
      </c>
      <c r="F89" s="25">
        <v>2</v>
      </c>
      <c r="G89" s="25">
        <v>4</v>
      </c>
      <c r="H89" s="25">
        <v>3000</v>
      </c>
      <c r="I89" s="25">
        <v>3300</v>
      </c>
      <c r="J89" s="25">
        <v>334</v>
      </c>
      <c r="K89" s="122">
        <v>5</v>
      </c>
      <c r="L89" s="122"/>
      <c r="M89" s="101" t="s">
        <v>68</v>
      </c>
      <c r="N89" s="102">
        <v>0</v>
      </c>
      <c r="O89" s="103" t="s">
        <v>64</v>
      </c>
      <c r="P89" s="104">
        <v>0</v>
      </c>
      <c r="Q89" s="104">
        <v>0</v>
      </c>
      <c r="R89" s="102">
        <v>0</v>
      </c>
      <c r="S89" s="102">
        <v>0</v>
      </c>
      <c r="T89" s="102">
        <v>0</v>
      </c>
      <c r="U89" s="102">
        <v>0</v>
      </c>
      <c r="V89" s="102">
        <f t="shared" si="56"/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f t="shared" si="57"/>
        <v>0</v>
      </c>
      <c r="AB89" s="102">
        <f t="shared" si="57"/>
        <v>0</v>
      </c>
    </row>
    <row r="90" spans="1:28" ht="46.5" hidden="1">
      <c r="A90" s="1"/>
      <c r="B90" s="61" t="str">
        <f t="shared" si="34"/>
        <v>124300033003346</v>
      </c>
      <c r="C90" s="25">
        <v>2023</v>
      </c>
      <c r="D90" s="25">
        <v>20</v>
      </c>
      <c r="E90" s="25">
        <v>1</v>
      </c>
      <c r="F90" s="25">
        <v>2</v>
      </c>
      <c r="G90" s="25">
        <v>4</v>
      </c>
      <c r="H90" s="25">
        <v>3000</v>
      </c>
      <c r="I90" s="25">
        <v>3300</v>
      </c>
      <c r="J90" s="25">
        <v>334</v>
      </c>
      <c r="K90" s="122">
        <v>6</v>
      </c>
      <c r="L90" s="122"/>
      <c r="M90" s="101" t="s">
        <v>69</v>
      </c>
      <c r="N90" s="102">
        <v>0</v>
      </c>
      <c r="O90" s="103" t="s">
        <v>64</v>
      </c>
      <c r="P90" s="104">
        <v>0</v>
      </c>
      <c r="Q90" s="104">
        <v>0</v>
      </c>
      <c r="R90" s="102">
        <v>0</v>
      </c>
      <c r="S90" s="102">
        <v>0</v>
      </c>
      <c r="T90" s="102">
        <v>0</v>
      </c>
      <c r="U90" s="102">
        <v>0</v>
      </c>
      <c r="V90" s="102">
        <f t="shared" si="56"/>
        <v>0</v>
      </c>
      <c r="W90" s="102">
        <v>0</v>
      </c>
      <c r="X90" s="102">
        <v>0</v>
      </c>
      <c r="Y90" s="102">
        <v>0</v>
      </c>
      <c r="Z90" s="102">
        <v>0</v>
      </c>
      <c r="AA90" s="102">
        <f t="shared" si="57"/>
        <v>0</v>
      </c>
      <c r="AB90" s="102">
        <f t="shared" si="57"/>
        <v>0</v>
      </c>
    </row>
    <row r="91" spans="1:28" ht="24.75" hidden="1">
      <c r="A91" s="1"/>
      <c r="B91" s="61" t="str">
        <f t="shared" si="34"/>
        <v>124300033003347</v>
      </c>
      <c r="C91" s="25">
        <v>2023</v>
      </c>
      <c r="D91" s="25">
        <v>20</v>
      </c>
      <c r="E91" s="25">
        <v>1</v>
      </c>
      <c r="F91" s="25">
        <v>2</v>
      </c>
      <c r="G91" s="25">
        <v>4</v>
      </c>
      <c r="H91" s="25">
        <v>3000</v>
      </c>
      <c r="I91" s="25">
        <v>3300</v>
      </c>
      <c r="J91" s="25">
        <v>334</v>
      </c>
      <c r="K91" s="122">
        <v>7</v>
      </c>
      <c r="L91" s="122"/>
      <c r="M91" s="101" t="s">
        <v>70</v>
      </c>
      <c r="N91" s="102">
        <v>0</v>
      </c>
      <c r="O91" s="103" t="s">
        <v>64</v>
      </c>
      <c r="P91" s="104">
        <v>0</v>
      </c>
      <c r="Q91" s="104">
        <v>0</v>
      </c>
      <c r="R91" s="102">
        <v>0</v>
      </c>
      <c r="S91" s="102">
        <v>0</v>
      </c>
      <c r="T91" s="102">
        <v>0</v>
      </c>
      <c r="U91" s="102">
        <v>0</v>
      </c>
      <c r="V91" s="102">
        <f t="shared" si="56"/>
        <v>0</v>
      </c>
      <c r="W91" s="102">
        <v>0</v>
      </c>
      <c r="X91" s="102">
        <v>0</v>
      </c>
      <c r="Y91" s="102">
        <v>0</v>
      </c>
      <c r="Z91" s="102">
        <v>0</v>
      </c>
      <c r="AA91" s="102">
        <f t="shared" si="57"/>
        <v>0</v>
      </c>
      <c r="AB91" s="102">
        <f t="shared" si="57"/>
        <v>0</v>
      </c>
    </row>
    <row r="92" spans="1:28" ht="24.75" hidden="1">
      <c r="A92" s="1"/>
      <c r="B92" s="61" t="str">
        <f t="shared" si="34"/>
        <v>124300033003348</v>
      </c>
      <c r="C92" s="25">
        <v>2023</v>
      </c>
      <c r="D92" s="25">
        <v>20</v>
      </c>
      <c r="E92" s="25">
        <v>1</v>
      </c>
      <c r="F92" s="25">
        <v>2</v>
      </c>
      <c r="G92" s="25">
        <v>4</v>
      </c>
      <c r="H92" s="25">
        <v>3000</v>
      </c>
      <c r="I92" s="25">
        <v>3300</v>
      </c>
      <c r="J92" s="25">
        <v>334</v>
      </c>
      <c r="K92" s="122">
        <v>8</v>
      </c>
      <c r="L92" s="122"/>
      <c r="M92" s="101" t="s">
        <v>71</v>
      </c>
      <c r="N92" s="102">
        <v>0</v>
      </c>
      <c r="O92" s="103" t="s">
        <v>64</v>
      </c>
      <c r="P92" s="104">
        <v>0</v>
      </c>
      <c r="Q92" s="104">
        <v>0</v>
      </c>
      <c r="R92" s="102">
        <v>0</v>
      </c>
      <c r="S92" s="102">
        <v>0</v>
      </c>
      <c r="T92" s="102">
        <v>0</v>
      </c>
      <c r="U92" s="102">
        <v>0</v>
      </c>
      <c r="V92" s="102">
        <f t="shared" si="56"/>
        <v>0</v>
      </c>
      <c r="W92" s="102">
        <v>0</v>
      </c>
      <c r="X92" s="102">
        <v>0</v>
      </c>
      <c r="Y92" s="102">
        <v>0</v>
      </c>
      <c r="Z92" s="102">
        <v>0</v>
      </c>
      <c r="AA92" s="102">
        <f t="shared" si="57"/>
        <v>0</v>
      </c>
      <c r="AB92" s="102">
        <f t="shared" si="57"/>
        <v>0</v>
      </c>
    </row>
    <row r="93" spans="1:28" ht="24.75" hidden="1">
      <c r="A93" s="1"/>
      <c r="B93" s="61" t="str">
        <f t="shared" si="34"/>
        <v>124300033003349</v>
      </c>
      <c r="C93" s="25">
        <v>2023</v>
      </c>
      <c r="D93" s="25">
        <v>20</v>
      </c>
      <c r="E93" s="25">
        <v>1</v>
      </c>
      <c r="F93" s="25">
        <v>2</v>
      </c>
      <c r="G93" s="25">
        <v>4</v>
      </c>
      <c r="H93" s="25">
        <v>3000</v>
      </c>
      <c r="I93" s="25">
        <v>3300</v>
      </c>
      <c r="J93" s="25">
        <v>334</v>
      </c>
      <c r="K93" s="122">
        <v>9</v>
      </c>
      <c r="L93" s="122"/>
      <c r="M93" s="101" t="s">
        <v>72</v>
      </c>
      <c r="N93" s="102">
        <v>0</v>
      </c>
      <c r="O93" s="103" t="s">
        <v>64</v>
      </c>
      <c r="P93" s="104">
        <v>0</v>
      </c>
      <c r="Q93" s="104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f t="shared" si="56"/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f t="shared" si="57"/>
        <v>0</v>
      </c>
      <c r="AB93" s="102">
        <f t="shared" si="57"/>
        <v>0</v>
      </c>
    </row>
    <row r="94" spans="1:28" ht="46.5" hidden="1">
      <c r="A94" s="1"/>
      <c r="B94" s="61" t="str">
        <f t="shared" si="34"/>
        <v>1243000330033410</v>
      </c>
      <c r="C94" s="25">
        <v>2023</v>
      </c>
      <c r="D94" s="25">
        <v>20</v>
      </c>
      <c r="E94" s="25">
        <v>1</v>
      </c>
      <c r="F94" s="25">
        <v>2</v>
      </c>
      <c r="G94" s="25">
        <v>4</v>
      </c>
      <c r="H94" s="25">
        <v>3000</v>
      </c>
      <c r="I94" s="25">
        <v>3300</v>
      </c>
      <c r="J94" s="25">
        <v>334</v>
      </c>
      <c r="K94" s="122">
        <v>10</v>
      </c>
      <c r="L94" s="122"/>
      <c r="M94" s="101" t="s">
        <v>73</v>
      </c>
      <c r="N94" s="102">
        <v>0</v>
      </c>
      <c r="O94" s="103" t="s">
        <v>64</v>
      </c>
      <c r="P94" s="104">
        <v>0</v>
      </c>
      <c r="Q94" s="104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f t="shared" si="56"/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f t="shared" si="57"/>
        <v>0</v>
      </c>
      <c r="AB94" s="102">
        <f t="shared" si="57"/>
        <v>0</v>
      </c>
    </row>
    <row r="95" spans="1:28" ht="24.75" hidden="1">
      <c r="A95" s="1"/>
      <c r="B95" s="61" t="str">
        <f t="shared" si="34"/>
        <v>1243000330033411</v>
      </c>
      <c r="C95" s="25">
        <v>2023</v>
      </c>
      <c r="D95" s="25">
        <v>20</v>
      </c>
      <c r="E95" s="25">
        <v>1</v>
      </c>
      <c r="F95" s="25">
        <v>2</v>
      </c>
      <c r="G95" s="25">
        <v>4</v>
      </c>
      <c r="H95" s="25">
        <v>3000</v>
      </c>
      <c r="I95" s="25">
        <v>3300</v>
      </c>
      <c r="J95" s="25">
        <v>334</v>
      </c>
      <c r="K95" s="122">
        <v>11</v>
      </c>
      <c r="L95" s="122"/>
      <c r="M95" s="101" t="s">
        <v>74</v>
      </c>
      <c r="N95" s="102">
        <v>0</v>
      </c>
      <c r="O95" s="103" t="s">
        <v>64</v>
      </c>
      <c r="P95" s="104">
        <v>0</v>
      </c>
      <c r="Q95" s="104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f t="shared" si="56"/>
        <v>0</v>
      </c>
      <c r="W95" s="102">
        <v>0</v>
      </c>
      <c r="X95" s="102">
        <v>0</v>
      </c>
      <c r="Y95" s="102">
        <v>0</v>
      </c>
      <c r="Z95" s="102">
        <v>0</v>
      </c>
      <c r="AA95" s="102">
        <f t="shared" si="57"/>
        <v>0</v>
      </c>
      <c r="AB95" s="102">
        <f t="shared" si="57"/>
        <v>0</v>
      </c>
    </row>
    <row r="96" spans="1:28" ht="24.75" hidden="1">
      <c r="A96" s="1"/>
      <c r="B96" s="61" t="str">
        <f t="shared" si="34"/>
        <v>1243000330033412</v>
      </c>
      <c r="C96" s="25">
        <v>2023</v>
      </c>
      <c r="D96" s="25">
        <v>20</v>
      </c>
      <c r="E96" s="25">
        <v>1</v>
      </c>
      <c r="F96" s="25">
        <v>2</v>
      </c>
      <c r="G96" s="25">
        <v>4</v>
      </c>
      <c r="H96" s="25">
        <v>3000</v>
      </c>
      <c r="I96" s="25">
        <v>3300</v>
      </c>
      <c r="J96" s="25">
        <v>334</v>
      </c>
      <c r="K96" s="122">
        <v>12</v>
      </c>
      <c r="L96" s="122"/>
      <c r="M96" s="101" t="s">
        <v>75</v>
      </c>
      <c r="N96" s="102">
        <v>0</v>
      </c>
      <c r="O96" s="103" t="s">
        <v>64</v>
      </c>
      <c r="P96" s="104">
        <v>0</v>
      </c>
      <c r="Q96" s="104">
        <v>0</v>
      </c>
      <c r="R96" s="102">
        <v>0</v>
      </c>
      <c r="S96" s="102">
        <v>0</v>
      </c>
      <c r="T96" s="102">
        <v>0</v>
      </c>
      <c r="U96" s="102">
        <v>0</v>
      </c>
      <c r="V96" s="102">
        <f t="shared" si="56"/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f t="shared" si="57"/>
        <v>0</v>
      </c>
      <c r="AB96" s="102">
        <f t="shared" si="57"/>
        <v>0</v>
      </c>
    </row>
    <row r="97" spans="1:28" ht="24.75" hidden="1">
      <c r="A97" s="1"/>
      <c r="B97" s="61" t="str">
        <f t="shared" si="34"/>
        <v>1243000330033413</v>
      </c>
      <c r="C97" s="25">
        <v>2023</v>
      </c>
      <c r="D97" s="25">
        <v>20</v>
      </c>
      <c r="E97" s="25">
        <v>1</v>
      </c>
      <c r="F97" s="25">
        <v>2</v>
      </c>
      <c r="G97" s="25">
        <v>4</v>
      </c>
      <c r="H97" s="25">
        <v>3000</v>
      </c>
      <c r="I97" s="25">
        <v>3300</v>
      </c>
      <c r="J97" s="25">
        <v>334</v>
      </c>
      <c r="K97" s="122">
        <v>13</v>
      </c>
      <c r="L97" s="122"/>
      <c r="M97" s="101" t="s">
        <v>76</v>
      </c>
      <c r="N97" s="102">
        <v>0</v>
      </c>
      <c r="O97" s="103" t="s">
        <v>64</v>
      </c>
      <c r="P97" s="104">
        <v>0</v>
      </c>
      <c r="Q97" s="104">
        <v>0</v>
      </c>
      <c r="R97" s="102">
        <v>0</v>
      </c>
      <c r="S97" s="102">
        <v>0</v>
      </c>
      <c r="T97" s="102">
        <v>0</v>
      </c>
      <c r="U97" s="102">
        <v>0</v>
      </c>
      <c r="V97" s="102">
        <f t="shared" si="56"/>
        <v>0</v>
      </c>
      <c r="W97" s="102">
        <v>0</v>
      </c>
      <c r="X97" s="102">
        <v>0</v>
      </c>
      <c r="Y97" s="102">
        <v>0</v>
      </c>
      <c r="Z97" s="102">
        <v>0</v>
      </c>
      <c r="AA97" s="102">
        <f t="shared" si="57"/>
        <v>0</v>
      </c>
      <c r="AB97" s="102">
        <f t="shared" si="57"/>
        <v>0</v>
      </c>
    </row>
    <row r="98" spans="1:28" ht="24.75" hidden="1">
      <c r="A98" s="1"/>
      <c r="B98" s="61" t="str">
        <f t="shared" si="34"/>
        <v>1243000330033414</v>
      </c>
      <c r="C98" s="25">
        <v>2023</v>
      </c>
      <c r="D98" s="25">
        <v>20</v>
      </c>
      <c r="E98" s="25">
        <v>1</v>
      </c>
      <c r="F98" s="25">
        <v>2</v>
      </c>
      <c r="G98" s="25">
        <v>4</v>
      </c>
      <c r="H98" s="25">
        <v>3000</v>
      </c>
      <c r="I98" s="25">
        <v>3300</v>
      </c>
      <c r="J98" s="25">
        <v>334</v>
      </c>
      <c r="K98" s="122">
        <v>14</v>
      </c>
      <c r="L98" s="122"/>
      <c r="M98" s="101" t="s">
        <v>77</v>
      </c>
      <c r="N98" s="102">
        <v>0</v>
      </c>
      <c r="O98" s="103" t="s">
        <v>64</v>
      </c>
      <c r="P98" s="104">
        <v>0</v>
      </c>
      <c r="Q98" s="104">
        <v>0</v>
      </c>
      <c r="R98" s="102">
        <v>0</v>
      </c>
      <c r="S98" s="102">
        <v>0</v>
      </c>
      <c r="T98" s="102">
        <v>0</v>
      </c>
      <c r="U98" s="102">
        <v>0</v>
      </c>
      <c r="V98" s="102">
        <f t="shared" si="56"/>
        <v>0</v>
      </c>
      <c r="W98" s="102">
        <v>0</v>
      </c>
      <c r="X98" s="102">
        <v>0</v>
      </c>
      <c r="Y98" s="102">
        <v>0</v>
      </c>
      <c r="Z98" s="102">
        <v>0</v>
      </c>
      <c r="AA98" s="102">
        <f t="shared" si="57"/>
        <v>0</v>
      </c>
      <c r="AB98" s="102">
        <f t="shared" si="57"/>
        <v>0</v>
      </c>
    </row>
    <row r="99" spans="1:28" ht="24.75" hidden="1">
      <c r="A99" s="1"/>
      <c r="B99" s="61" t="str">
        <f t="shared" si="34"/>
        <v>1243000330033415</v>
      </c>
      <c r="C99" s="25">
        <v>2023</v>
      </c>
      <c r="D99" s="25">
        <v>20</v>
      </c>
      <c r="E99" s="25">
        <v>1</v>
      </c>
      <c r="F99" s="25">
        <v>2</v>
      </c>
      <c r="G99" s="25">
        <v>4</v>
      </c>
      <c r="H99" s="25">
        <v>3000</v>
      </c>
      <c r="I99" s="25">
        <v>3300</v>
      </c>
      <c r="J99" s="25">
        <v>334</v>
      </c>
      <c r="K99" s="122">
        <v>15</v>
      </c>
      <c r="L99" s="122"/>
      <c r="M99" s="101" t="s">
        <v>78</v>
      </c>
      <c r="N99" s="102">
        <v>0</v>
      </c>
      <c r="O99" s="103" t="s">
        <v>64</v>
      </c>
      <c r="P99" s="104">
        <v>0</v>
      </c>
      <c r="Q99" s="104">
        <v>0</v>
      </c>
      <c r="R99" s="102">
        <v>0</v>
      </c>
      <c r="S99" s="102">
        <v>0</v>
      </c>
      <c r="T99" s="102">
        <v>0</v>
      </c>
      <c r="U99" s="102">
        <v>0</v>
      </c>
      <c r="V99" s="102">
        <f t="shared" si="56"/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f t="shared" si="57"/>
        <v>0</v>
      </c>
      <c r="AB99" s="102">
        <f t="shared" si="57"/>
        <v>0</v>
      </c>
    </row>
    <row r="100" spans="1:28" ht="46.5" hidden="1">
      <c r="A100" s="1"/>
      <c r="B100" s="61" t="str">
        <f t="shared" si="34"/>
        <v>1243000330033416</v>
      </c>
      <c r="C100" s="25">
        <v>2023</v>
      </c>
      <c r="D100" s="25">
        <v>20</v>
      </c>
      <c r="E100" s="25">
        <v>1</v>
      </c>
      <c r="F100" s="25">
        <v>2</v>
      </c>
      <c r="G100" s="25">
        <v>4</v>
      </c>
      <c r="H100" s="25">
        <v>3000</v>
      </c>
      <c r="I100" s="25">
        <v>3300</v>
      </c>
      <c r="J100" s="25">
        <v>334</v>
      </c>
      <c r="K100" s="122">
        <v>16</v>
      </c>
      <c r="L100" s="122"/>
      <c r="M100" s="101" t="s">
        <v>79</v>
      </c>
      <c r="N100" s="102">
        <v>0</v>
      </c>
      <c r="O100" s="103" t="s">
        <v>64</v>
      </c>
      <c r="P100" s="104">
        <v>0</v>
      </c>
      <c r="Q100" s="104">
        <v>0</v>
      </c>
      <c r="R100" s="102">
        <v>0</v>
      </c>
      <c r="S100" s="102">
        <v>0</v>
      </c>
      <c r="T100" s="102">
        <v>0</v>
      </c>
      <c r="U100" s="102">
        <v>0</v>
      </c>
      <c r="V100" s="102">
        <f t="shared" si="56"/>
        <v>0</v>
      </c>
      <c r="W100" s="102">
        <v>0</v>
      </c>
      <c r="X100" s="102">
        <v>0</v>
      </c>
      <c r="Y100" s="102">
        <v>0</v>
      </c>
      <c r="Z100" s="102">
        <v>0</v>
      </c>
      <c r="AA100" s="102">
        <f t="shared" si="57"/>
        <v>0</v>
      </c>
      <c r="AB100" s="102">
        <f t="shared" si="57"/>
        <v>0</v>
      </c>
    </row>
    <row r="101" spans="1:28" ht="24.75" hidden="1">
      <c r="A101" s="1"/>
      <c r="B101" s="61" t="str">
        <f t="shared" si="34"/>
        <v>1243000330033417</v>
      </c>
      <c r="C101" s="25">
        <v>2023</v>
      </c>
      <c r="D101" s="25">
        <v>20</v>
      </c>
      <c r="E101" s="25">
        <v>1</v>
      </c>
      <c r="F101" s="25">
        <v>2</v>
      </c>
      <c r="G101" s="25">
        <v>4</v>
      </c>
      <c r="H101" s="25">
        <v>3000</v>
      </c>
      <c r="I101" s="25">
        <v>3300</v>
      </c>
      <c r="J101" s="25">
        <v>334</v>
      </c>
      <c r="K101" s="122">
        <v>17</v>
      </c>
      <c r="L101" s="122"/>
      <c r="M101" s="101" t="s">
        <v>80</v>
      </c>
      <c r="N101" s="102">
        <v>0</v>
      </c>
      <c r="O101" s="103" t="s">
        <v>64</v>
      </c>
      <c r="P101" s="104">
        <v>0</v>
      </c>
      <c r="Q101" s="104">
        <v>0</v>
      </c>
      <c r="R101" s="102">
        <v>0</v>
      </c>
      <c r="S101" s="102">
        <v>0</v>
      </c>
      <c r="T101" s="102">
        <v>0</v>
      </c>
      <c r="U101" s="102">
        <v>0</v>
      </c>
      <c r="V101" s="102">
        <f t="shared" si="56"/>
        <v>0</v>
      </c>
      <c r="W101" s="102">
        <v>0</v>
      </c>
      <c r="X101" s="102">
        <v>0</v>
      </c>
      <c r="Y101" s="102">
        <v>0</v>
      </c>
      <c r="Z101" s="102">
        <v>0</v>
      </c>
      <c r="AA101" s="102">
        <f t="shared" si="57"/>
        <v>0</v>
      </c>
      <c r="AB101" s="102">
        <f t="shared" si="57"/>
        <v>0</v>
      </c>
    </row>
    <row r="102" spans="1:28" ht="24.75" hidden="1">
      <c r="A102" s="1"/>
      <c r="B102" s="61" t="str">
        <f t="shared" si="34"/>
        <v>1243000330033418</v>
      </c>
      <c r="C102" s="25">
        <v>2023</v>
      </c>
      <c r="D102" s="25">
        <v>20</v>
      </c>
      <c r="E102" s="25">
        <v>1</v>
      </c>
      <c r="F102" s="25">
        <v>2</v>
      </c>
      <c r="G102" s="25">
        <v>4</v>
      </c>
      <c r="H102" s="25">
        <v>3000</v>
      </c>
      <c r="I102" s="25">
        <v>3300</v>
      </c>
      <c r="J102" s="25">
        <v>334</v>
      </c>
      <c r="K102" s="122">
        <v>18</v>
      </c>
      <c r="L102" s="122"/>
      <c r="M102" s="101" t="s">
        <v>81</v>
      </c>
      <c r="N102" s="102">
        <v>0</v>
      </c>
      <c r="O102" s="103" t="s">
        <v>64</v>
      </c>
      <c r="P102" s="104">
        <v>0</v>
      </c>
      <c r="Q102" s="104">
        <v>0</v>
      </c>
      <c r="R102" s="102">
        <v>0</v>
      </c>
      <c r="S102" s="102">
        <v>0</v>
      </c>
      <c r="T102" s="102">
        <v>0</v>
      </c>
      <c r="U102" s="102">
        <v>0</v>
      </c>
      <c r="V102" s="102">
        <f t="shared" si="56"/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f t="shared" si="57"/>
        <v>0</v>
      </c>
      <c r="AB102" s="102">
        <f t="shared" si="57"/>
        <v>0</v>
      </c>
    </row>
    <row r="103" spans="1:28" ht="25.15" hidden="1" customHeight="1">
      <c r="A103" s="1"/>
      <c r="B103" s="61" t="str">
        <f t="shared" si="34"/>
        <v>1243000330033419</v>
      </c>
      <c r="C103" s="25">
        <v>2023</v>
      </c>
      <c r="D103" s="25">
        <v>20</v>
      </c>
      <c r="E103" s="25">
        <v>1</v>
      </c>
      <c r="F103" s="25">
        <v>2</v>
      </c>
      <c r="G103" s="25">
        <v>4</v>
      </c>
      <c r="H103" s="25">
        <v>3000</v>
      </c>
      <c r="I103" s="25">
        <v>3300</v>
      </c>
      <c r="J103" s="25">
        <v>334</v>
      </c>
      <c r="K103" s="122">
        <v>19</v>
      </c>
      <c r="L103" s="122"/>
      <c r="M103" s="129" t="s">
        <v>82</v>
      </c>
      <c r="N103" s="102">
        <v>0</v>
      </c>
      <c r="O103" s="103" t="s">
        <v>64</v>
      </c>
      <c r="P103" s="104">
        <v>0</v>
      </c>
      <c r="Q103" s="104">
        <v>0</v>
      </c>
      <c r="R103" s="102">
        <v>0</v>
      </c>
      <c r="S103" s="102">
        <v>0</v>
      </c>
      <c r="T103" s="102">
        <v>0</v>
      </c>
      <c r="U103" s="102">
        <v>0</v>
      </c>
      <c r="V103" s="102">
        <f t="shared" si="56"/>
        <v>0</v>
      </c>
      <c r="W103" s="102">
        <v>0</v>
      </c>
      <c r="X103" s="102">
        <v>0</v>
      </c>
      <c r="Y103" s="102">
        <v>0</v>
      </c>
      <c r="Z103" s="102">
        <v>0</v>
      </c>
      <c r="AA103" s="102">
        <f t="shared" si="57"/>
        <v>0</v>
      </c>
      <c r="AB103" s="102">
        <f t="shared" si="57"/>
        <v>0</v>
      </c>
    </row>
    <row r="104" spans="1:28" ht="24.75" hidden="1">
      <c r="A104" s="1"/>
      <c r="B104" s="61" t="str">
        <f t="shared" si="34"/>
        <v>1243000330033420</v>
      </c>
      <c r="C104" s="25">
        <v>2023</v>
      </c>
      <c r="D104" s="25">
        <v>20</v>
      </c>
      <c r="E104" s="25">
        <v>1</v>
      </c>
      <c r="F104" s="25">
        <v>2</v>
      </c>
      <c r="G104" s="25">
        <v>4</v>
      </c>
      <c r="H104" s="25">
        <v>3000</v>
      </c>
      <c r="I104" s="25">
        <v>3300</v>
      </c>
      <c r="J104" s="25">
        <v>334</v>
      </c>
      <c r="K104" s="122">
        <v>20</v>
      </c>
      <c r="L104" s="122"/>
      <c r="M104" s="101" t="s">
        <v>83</v>
      </c>
      <c r="N104" s="102">
        <v>0</v>
      </c>
      <c r="O104" s="103" t="s">
        <v>64</v>
      </c>
      <c r="P104" s="104">
        <v>0</v>
      </c>
      <c r="Q104" s="104">
        <v>0</v>
      </c>
      <c r="R104" s="102">
        <v>0</v>
      </c>
      <c r="S104" s="102">
        <v>0</v>
      </c>
      <c r="T104" s="102">
        <v>0</v>
      </c>
      <c r="U104" s="102">
        <v>0</v>
      </c>
      <c r="V104" s="102">
        <f t="shared" si="56"/>
        <v>0</v>
      </c>
      <c r="W104" s="102">
        <v>0</v>
      </c>
      <c r="X104" s="102">
        <v>0</v>
      </c>
      <c r="Y104" s="102">
        <v>0</v>
      </c>
      <c r="Z104" s="102">
        <v>0</v>
      </c>
      <c r="AA104" s="102">
        <f t="shared" si="57"/>
        <v>0</v>
      </c>
      <c r="AB104" s="102">
        <f t="shared" si="57"/>
        <v>0</v>
      </c>
    </row>
    <row r="105" spans="1:28" ht="24.75" hidden="1">
      <c r="A105" s="1"/>
      <c r="B105" s="61" t="str">
        <f t="shared" si="34"/>
        <v>1243000330033421</v>
      </c>
      <c r="C105" s="25">
        <v>2023</v>
      </c>
      <c r="D105" s="25">
        <v>20</v>
      </c>
      <c r="E105" s="25">
        <v>1</v>
      </c>
      <c r="F105" s="25">
        <v>2</v>
      </c>
      <c r="G105" s="25">
        <v>4</v>
      </c>
      <c r="H105" s="25">
        <v>3000</v>
      </c>
      <c r="I105" s="25">
        <v>3300</v>
      </c>
      <c r="J105" s="25">
        <v>334</v>
      </c>
      <c r="K105" s="122">
        <v>21</v>
      </c>
      <c r="L105" s="122"/>
      <c r="M105" s="101" t="s">
        <v>84</v>
      </c>
      <c r="N105" s="102">
        <v>0</v>
      </c>
      <c r="O105" s="103" t="s">
        <v>64</v>
      </c>
      <c r="P105" s="104">
        <v>0</v>
      </c>
      <c r="Q105" s="104">
        <v>0</v>
      </c>
      <c r="R105" s="102">
        <v>0</v>
      </c>
      <c r="S105" s="102">
        <v>0</v>
      </c>
      <c r="T105" s="102">
        <v>0</v>
      </c>
      <c r="U105" s="102">
        <v>0</v>
      </c>
      <c r="V105" s="102">
        <f t="shared" si="56"/>
        <v>0</v>
      </c>
      <c r="W105" s="102">
        <v>0</v>
      </c>
      <c r="X105" s="102">
        <v>0</v>
      </c>
      <c r="Y105" s="102">
        <v>0</v>
      </c>
      <c r="Z105" s="102">
        <v>0</v>
      </c>
      <c r="AA105" s="102">
        <f t="shared" si="57"/>
        <v>0</v>
      </c>
      <c r="AB105" s="102">
        <f t="shared" si="57"/>
        <v>0</v>
      </c>
    </row>
    <row r="106" spans="1:28" ht="24.75" hidden="1">
      <c r="A106" s="1"/>
      <c r="B106" s="61" t="str">
        <f t="shared" si="34"/>
        <v>1243000330033422</v>
      </c>
      <c r="C106" s="25">
        <v>2023</v>
      </c>
      <c r="D106" s="25">
        <v>20</v>
      </c>
      <c r="E106" s="25">
        <v>1</v>
      </c>
      <c r="F106" s="25">
        <v>2</v>
      </c>
      <c r="G106" s="25">
        <v>4</v>
      </c>
      <c r="H106" s="25">
        <v>3000</v>
      </c>
      <c r="I106" s="25">
        <v>3300</v>
      </c>
      <c r="J106" s="25">
        <v>334</v>
      </c>
      <c r="K106" s="122">
        <v>22</v>
      </c>
      <c r="L106" s="122"/>
      <c r="M106" s="130" t="s">
        <v>85</v>
      </c>
      <c r="N106" s="102">
        <v>0</v>
      </c>
      <c r="O106" s="103" t="s">
        <v>64</v>
      </c>
      <c r="P106" s="104">
        <v>0</v>
      </c>
      <c r="Q106" s="104">
        <v>0</v>
      </c>
      <c r="R106" s="102">
        <v>0</v>
      </c>
      <c r="S106" s="102">
        <v>0</v>
      </c>
      <c r="T106" s="102">
        <v>0</v>
      </c>
      <c r="U106" s="102">
        <v>0</v>
      </c>
      <c r="V106" s="102">
        <f t="shared" si="56"/>
        <v>0</v>
      </c>
      <c r="W106" s="102">
        <v>0</v>
      </c>
      <c r="X106" s="102">
        <v>0</v>
      </c>
      <c r="Y106" s="102">
        <v>0</v>
      </c>
      <c r="Z106" s="102">
        <v>0</v>
      </c>
      <c r="AA106" s="102">
        <f t="shared" si="57"/>
        <v>0</v>
      </c>
      <c r="AB106" s="102">
        <f t="shared" si="57"/>
        <v>0</v>
      </c>
    </row>
    <row r="107" spans="1:28" ht="46.5" hidden="1">
      <c r="A107" s="1"/>
      <c r="B107" s="61" t="str">
        <f t="shared" si="34"/>
        <v>1243000330033423</v>
      </c>
      <c r="C107" s="25">
        <v>2023</v>
      </c>
      <c r="D107" s="25">
        <v>20</v>
      </c>
      <c r="E107" s="25">
        <v>1</v>
      </c>
      <c r="F107" s="25">
        <v>2</v>
      </c>
      <c r="G107" s="25">
        <v>4</v>
      </c>
      <c r="H107" s="25">
        <v>3000</v>
      </c>
      <c r="I107" s="25">
        <v>3300</v>
      </c>
      <c r="J107" s="25">
        <v>334</v>
      </c>
      <c r="K107" s="122">
        <v>23</v>
      </c>
      <c r="L107" s="122"/>
      <c r="M107" s="130" t="s">
        <v>86</v>
      </c>
      <c r="N107" s="102">
        <v>0</v>
      </c>
      <c r="O107" s="103" t="s">
        <v>64</v>
      </c>
      <c r="P107" s="104">
        <v>0</v>
      </c>
      <c r="Q107" s="104">
        <v>0</v>
      </c>
      <c r="R107" s="102">
        <v>0</v>
      </c>
      <c r="S107" s="102">
        <v>0</v>
      </c>
      <c r="T107" s="102">
        <v>0</v>
      </c>
      <c r="U107" s="102">
        <v>0</v>
      </c>
      <c r="V107" s="102">
        <f t="shared" si="56"/>
        <v>0</v>
      </c>
      <c r="W107" s="102">
        <v>0</v>
      </c>
      <c r="X107" s="102">
        <v>0</v>
      </c>
      <c r="Y107" s="102">
        <v>0</v>
      </c>
      <c r="Z107" s="102">
        <v>0</v>
      </c>
      <c r="AA107" s="102">
        <f t="shared" ref="AA107:AB107" si="58">W107-Y107</f>
        <v>0</v>
      </c>
      <c r="AB107" s="102">
        <f t="shared" si="58"/>
        <v>0</v>
      </c>
    </row>
    <row r="108" spans="1:28" ht="72">
      <c r="A108" s="1"/>
      <c r="B108" s="61" t="str">
        <f t="shared" si="34"/>
        <v>13</v>
      </c>
      <c r="C108" s="111">
        <v>2023</v>
      </c>
      <c r="D108" s="111">
        <v>20</v>
      </c>
      <c r="E108" s="111">
        <v>1</v>
      </c>
      <c r="F108" s="111">
        <v>3</v>
      </c>
      <c r="G108" s="111"/>
      <c r="H108" s="111"/>
      <c r="I108" s="111"/>
      <c r="J108" s="111"/>
      <c r="K108" s="112" t="s">
        <v>29</v>
      </c>
      <c r="L108" s="112"/>
      <c r="M108" s="70" t="s">
        <v>87</v>
      </c>
      <c r="N108" s="71">
        <f>+N109+N423</f>
        <v>32000000</v>
      </c>
      <c r="O108" s="72"/>
      <c r="P108" s="68"/>
      <c r="Q108" s="68"/>
      <c r="R108" s="71">
        <f>+R109+R423</f>
        <v>31999990</v>
      </c>
      <c r="S108" s="71">
        <f>+S109+S423</f>
        <v>0</v>
      </c>
      <c r="T108" s="71">
        <f>+T109+T423</f>
        <v>0</v>
      </c>
      <c r="U108" s="71">
        <f>+U109+U423</f>
        <v>0</v>
      </c>
      <c r="V108" s="71">
        <f>+V109+V423</f>
        <v>10</v>
      </c>
      <c r="W108" s="71"/>
      <c r="X108" s="71"/>
      <c r="Y108" s="71"/>
      <c r="Z108" s="71"/>
      <c r="AA108" s="71"/>
      <c r="AB108" s="71"/>
    </row>
    <row r="109" spans="1:28" ht="48">
      <c r="A109" s="1"/>
      <c r="B109" s="61" t="str">
        <f t="shared" si="34"/>
        <v>135</v>
      </c>
      <c r="C109" s="131">
        <v>2023</v>
      </c>
      <c r="D109" s="125">
        <v>20</v>
      </c>
      <c r="E109" s="125">
        <v>1</v>
      </c>
      <c r="F109" s="125">
        <v>3</v>
      </c>
      <c r="G109" s="125">
        <v>5</v>
      </c>
      <c r="H109" s="125"/>
      <c r="I109" s="132"/>
      <c r="J109" s="132"/>
      <c r="K109" s="133"/>
      <c r="L109" s="133"/>
      <c r="M109" s="77" t="s">
        <v>88</v>
      </c>
      <c r="N109" s="78">
        <f>+N110+N162+N267+N326+N368+N401</f>
        <v>32000000</v>
      </c>
      <c r="O109" s="79"/>
      <c r="P109" s="80"/>
      <c r="Q109" s="80"/>
      <c r="R109" s="78">
        <f>+R110+R162+R267+R326+R368+R401</f>
        <v>31999990</v>
      </c>
      <c r="S109" s="78">
        <f>+S110+S162+S267+S326+S368+S401</f>
        <v>0</v>
      </c>
      <c r="T109" s="78">
        <f>+T110+T162+T267+T326+T368+T401</f>
        <v>0</v>
      </c>
      <c r="U109" s="78">
        <f>+U110+U162+U267+U326+U368+U401</f>
        <v>0</v>
      </c>
      <c r="V109" s="78">
        <f>+V110+V162+V267+V326+V368+V401</f>
        <v>10</v>
      </c>
      <c r="W109" s="78"/>
      <c r="X109" s="78"/>
      <c r="Y109" s="78"/>
      <c r="Z109" s="78"/>
      <c r="AA109" s="78"/>
      <c r="AB109" s="78"/>
    </row>
    <row r="110" spans="1:28" ht="48.75" hidden="1">
      <c r="A110" s="1"/>
      <c r="B110" s="61" t="str">
        <f t="shared" si="34"/>
        <v>135 1</v>
      </c>
      <c r="C110" s="134">
        <v>2023</v>
      </c>
      <c r="D110" s="135">
        <v>20</v>
      </c>
      <c r="E110" s="135">
        <v>1</v>
      </c>
      <c r="F110" s="135">
        <v>3</v>
      </c>
      <c r="G110" s="135">
        <v>5</v>
      </c>
      <c r="H110" s="135"/>
      <c r="I110" s="135" t="s">
        <v>31</v>
      </c>
      <c r="J110" s="136"/>
      <c r="K110" s="137" t="s">
        <v>29</v>
      </c>
      <c r="L110" s="137">
        <v>1</v>
      </c>
      <c r="M110" s="138" t="s">
        <v>89</v>
      </c>
      <c r="N110" s="139">
        <f>+N111+N125+N136</f>
        <v>0</v>
      </c>
      <c r="O110" s="140"/>
      <c r="P110" s="139"/>
      <c r="Q110" s="139"/>
      <c r="R110" s="139">
        <f>+R111+R125+R136</f>
        <v>0</v>
      </c>
      <c r="S110" s="139">
        <f>+S111+S125+S136</f>
        <v>0</v>
      </c>
      <c r="T110" s="139">
        <f>+T111+T125+T136</f>
        <v>0</v>
      </c>
      <c r="U110" s="139">
        <f>+U111+U125+U136</f>
        <v>0</v>
      </c>
      <c r="V110" s="139">
        <f>+V111+V125+V136</f>
        <v>0</v>
      </c>
      <c r="W110" s="139"/>
      <c r="X110" s="139"/>
      <c r="Y110" s="139"/>
      <c r="Z110" s="139"/>
      <c r="AA110" s="139"/>
      <c r="AB110" s="139"/>
    </row>
    <row r="111" spans="1:28" ht="24.75" hidden="1">
      <c r="A111" s="1"/>
      <c r="B111" s="61" t="str">
        <f t="shared" si="34"/>
        <v>13520001</v>
      </c>
      <c r="C111" s="81">
        <v>2023</v>
      </c>
      <c r="D111" s="81">
        <v>20</v>
      </c>
      <c r="E111" s="81">
        <v>1</v>
      </c>
      <c r="F111" s="81">
        <v>3</v>
      </c>
      <c r="G111" s="81">
        <v>5</v>
      </c>
      <c r="H111" s="81">
        <v>2000</v>
      </c>
      <c r="I111" s="81"/>
      <c r="J111" s="81"/>
      <c r="K111" s="82" t="s">
        <v>29</v>
      </c>
      <c r="L111" s="82">
        <v>1</v>
      </c>
      <c r="M111" s="83" t="s">
        <v>39</v>
      </c>
      <c r="N111" s="84">
        <f>+N112+N118</f>
        <v>0</v>
      </c>
      <c r="O111" s="85"/>
      <c r="P111" s="86"/>
      <c r="Q111" s="86"/>
      <c r="R111" s="84">
        <f>+R112+R118</f>
        <v>0</v>
      </c>
      <c r="S111" s="84">
        <f>+S112+S118</f>
        <v>0</v>
      </c>
      <c r="T111" s="84">
        <f>+T112+T118</f>
        <v>0</v>
      </c>
      <c r="U111" s="84">
        <f>+U112+U118</f>
        <v>0</v>
      </c>
      <c r="V111" s="84">
        <f>+V112+V118</f>
        <v>0</v>
      </c>
      <c r="W111" s="84"/>
      <c r="X111" s="84"/>
      <c r="Y111" s="84"/>
      <c r="Z111" s="84"/>
      <c r="AA111" s="84"/>
      <c r="AB111" s="84"/>
    </row>
    <row r="112" spans="1:28" ht="48" hidden="1">
      <c r="A112" s="1"/>
      <c r="B112" s="61" t="str">
        <f t="shared" si="34"/>
        <v>135200021001</v>
      </c>
      <c r="C112" s="87">
        <v>2023</v>
      </c>
      <c r="D112" s="87">
        <v>20</v>
      </c>
      <c r="E112" s="87">
        <v>1</v>
      </c>
      <c r="F112" s="87">
        <v>3</v>
      </c>
      <c r="G112" s="87">
        <v>5</v>
      </c>
      <c r="H112" s="87">
        <v>2000</v>
      </c>
      <c r="I112" s="87">
        <v>2100</v>
      </c>
      <c r="J112" s="87"/>
      <c r="K112" s="88" t="s">
        <v>29</v>
      </c>
      <c r="L112" s="88">
        <v>1</v>
      </c>
      <c r="M112" s="89" t="s">
        <v>90</v>
      </c>
      <c r="N112" s="90">
        <f>+N113</f>
        <v>0</v>
      </c>
      <c r="O112" s="91"/>
      <c r="P112" s="92"/>
      <c r="Q112" s="92"/>
      <c r="R112" s="90">
        <f>+R113</f>
        <v>0</v>
      </c>
      <c r="S112" s="90">
        <f>+S113</f>
        <v>0</v>
      </c>
      <c r="T112" s="90">
        <f>+T113</f>
        <v>0</v>
      </c>
      <c r="U112" s="90">
        <f>+U113</f>
        <v>0</v>
      </c>
      <c r="V112" s="90">
        <f>+V113</f>
        <v>0</v>
      </c>
      <c r="W112" s="90"/>
      <c r="X112" s="90"/>
      <c r="Y112" s="90"/>
      <c r="Z112" s="90"/>
      <c r="AA112" s="90"/>
      <c r="AB112" s="90"/>
    </row>
    <row r="113" spans="1:28" ht="24.75" hidden="1">
      <c r="A113" s="1"/>
      <c r="B113" s="61" t="str">
        <f t="shared" si="34"/>
        <v>135200021002111</v>
      </c>
      <c r="C113" s="93">
        <v>2023</v>
      </c>
      <c r="D113" s="93">
        <v>20</v>
      </c>
      <c r="E113" s="93">
        <v>1</v>
      </c>
      <c r="F113" s="93">
        <v>3</v>
      </c>
      <c r="G113" s="93">
        <v>5</v>
      </c>
      <c r="H113" s="93">
        <v>2000</v>
      </c>
      <c r="I113" s="93">
        <v>2100</v>
      </c>
      <c r="J113" s="93">
        <v>211</v>
      </c>
      <c r="K113" s="94"/>
      <c r="L113" s="94">
        <v>1</v>
      </c>
      <c r="M113" s="95" t="s">
        <v>91</v>
      </c>
      <c r="N113" s="96">
        <f>SUM(N114:N117)</f>
        <v>0</v>
      </c>
      <c r="O113" s="97"/>
      <c r="P113" s="98"/>
      <c r="Q113" s="98"/>
      <c r="R113" s="96">
        <f>SUM(R114:R117)</f>
        <v>0</v>
      </c>
      <c r="S113" s="96">
        <f>SUM(S114:S117)</f>
        <v>0</v>
      </c>
      <c r="T113" s="96">
        <f>SUM(T114:T117)</f>
        <v>0</v>
      </c>
      <c r="U113" s="96">
        <f>SUM(U114:U117)</f>
        <v>0</v>
      </c>
      <c r="V113" s="96">
        <f>SUM(V114:V117)</f>
        <v>0</v>
      </c>
      <c r="W113" s="96"/>
      <c r="X113" s="96"/>
      <c r="Y113" s="96"/>
      <c r="Z113" s="96"/>
      <c r="AA113" s="96"/>
      <c r="AB113" s="96"/>
    </row>
    <row r="114" spans="1:28" ht="24.75" hidden="1">
      <c r="A114" s="1"/>
      <c r="B114" s="61" t="str">
        <f t="shared" si="34"/>
        <v>1352000210021111</v>
      </c>
      <c r="C114" s="99">
        <v>2023</v>
      </c>
      <c r="D114" s="99">
        <v>20</v>
      </c>
      <c r="E114" s="99">
        <v>1</v>
      </c>
      <c r="F114" s="99">
        <v>3</v>
      </c>
      <c r="G114" s="99">
        <v>5</v>
      </c>
      <c r="H114" s="99">
        <v>2000</v>
      </c>
      <c r="I114" s="99">
        <v>2100</v>
      </c>
      <c r="J114" s="99">
        <v>211</v>
      </c>
      <c r="K114" s="100">
        <v>1</v>
      </c>
      <c r="L114" s="100">
        <v>1</v>
      </c>
      <c r="M114" s="101" t="s">
        <v>92</v>
      </c>
      <c r="N114" s="102">
        <v>0</v>
      </c>
      <c r="O114" s="103" t="s">
        <v>43</v>
      </c>
      <c r="P114" s="104">
        <v>0</v>
      </c>
      <c r="Q114" s="104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f>N114-R114-S114-T114-U114</f>
        <v>0</v>
      </c>
      <c r="W114" s="102">
        <v>0</v>
      </c>
      <c r="X114" s="102">
        <v>0</v>
      </c>
      <c r="Y114" s="102">
        <v>0</v>
      </c>
      <c r="Z114" s="102">
        <v>0</v>
      </c>
      <c r="AA114" s="102">
        <f t="shared" ref="AA114:AB117" si="59">W114-Y114</f>
        <v>0</v>
      </c>
      <c r="AB114" s="102">
        <f t="shared" si="59"/>
        <v>0</v>
      </c>
    </row>
    <row r="115" spans="1:28" ht="46.5" hidden="1">
      <c r="A115" s="1"/>
      <c r="B115" s="61" t="str">
        <f t="shared" si="34"/>
        <v>1352000210021121</v>
      </c>
      <c r="C115" s="99">
        <v>2023</v>
      </c>
      <c r="D115" s="99">
        <v>20</v>
      </c>
      <c r="E115" s="99">
        <v>1</v>
      </c>
      <c r="F115" s="99">
        <v>3</v>
      </c>
      <c r="G115" s="99">
        <v>5</v>
      </c>
      <c r="H115" s="99">
        <v>2000</v>
      </c>
      <c r="I115" s="99">
        <v>2100</v>
      </c>
      <c r="J115" s="99">
        <v>211</v>
      </c>
      <c r="K115" s="100">
        <v>2</v>
      </c>
      <c r="L115" s="100">
        <v>1</v>
      </c>
      <c r="M115" s="101" t="s">
        <v>93</v>
      </c>
      <c r="N115" s="102">
        <v>0</v>
      </c>
      <c r="O115" s="103" t="s">
        <v>94</v>
      </c>
      <c r="P115" s="104">
        <v>0</v>
      </c>
      <c r="Q115" s="104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f>N115-R115-S115-T115-U115</f>
        <v>0</v>
      </c>
      <c r="W115" s="102">
        <v>0</v>
      </c>
      <c r="X115" s="102">
        <v>0</v>
      </c>
      <c r="Y115" s="102">
        <v>0</v>
      </c>
      <c r="Z115" s="102">
        <v>0</v>
      </c>
      <c r="AA115" s="102">
        <f t="shared" si="59"/>
        <v>0</v>
      </c>
      <c r="AB115" s="102">
        <f t="shared" si="59"/>
        <v>0</v>
      </c>
    </row>
    <row r="116" spans="1:28" ht="46.5" hidden="1">
      <c r="A116" s="1"/>
      <c r="B116" s="61" t="str">
        <f t="shared" si="34"/>
        <v>1352000210021131</v>
      </c>
      <c r="C116" s="99">
        <v>2023</v>
      </c>
      <c r="D116" s="99">
        <v>20</v>
      </c>
      <c r="E116" s="99">
        <v>1</v>
      </c>
      <c r="F116" s="99">
        <v>3</v>
      </c>
      <c r="G116" s="99">
        <v>5</v>
      </c>
      <c r="H116" s="99">
        <v>2000</v>
      </c>
      <c r="I116" s="99">
        <v>2100</v>
      </c>
      <c r="J116" s="99">
        <v>211</v>
      </c>
      <c r="K116" s="100">
        <v>3</v>
      </c>
      <c r="L116" s="100">
        <v>1</v>
      </c>
      <c r="M116" s="101" t="s">
        <v>95</v>
      </c>
      <c r="N116" s="102">
        <v>0</v>
      </c>
      <c r="O116" s="103" t="s">
        <v>94</v>
      </c>
      <c r="P116" s="104">
        <v>0</v>
      </c>
      <c r="Q116" s="104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f>N116-R116-S116-T116-U116</f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f t="shared" si="59"/>
        <v>0</v>
      </c>
      <c r="AB116" s="102">
        <f t="shared" si="59"/>
        <v>0</v>
      </c>
    </row>
    <row r="117" spans="1:28" ht="69.75" hidden="1">
      <c r="A117" s="1"/>
      <c r="B117" s="61" t="str">
        <f t="shared" si="34"/>
        <v>1352000210021141</v>
      </c>
      <c r="C117" s="99">
        <v>2023</v>
      </c>
      <c r="D117" s="99">
        <v>20</v>
      </c>
      <c r="E117" s="99">
        <v>1</v>
      </c>
      <c r="F117" s="99">
        <v>3</v>
      </c>
      <c r="G117" s="99">
        <v>5</v>
      </c>
      <c r="H117" s="99">
        <v>2000</v>
      </c>
      <c r="I117" s="99">
        <v>2100</v>
      </c>
      <c r="J117" s="99">
        <v>211</v>
      </c>
      <c r="K117" s="100">
        <v>4</v>
      </c>
      <c r="L117" s="100">
        <v>1</v>
      </c>
      <c r="M117" s="101" t="s">
        <v>96</v>
      </c>
      <c r="N117" s="102">
        <v>0</v>
      </c>
      <c r="O117" s="103" t="s">
        <v>94</v>
      </c>
      <c r="P117" s="104">
        <v>0</v>
      </c>
      <c r="Q117" s="104">
        <v>0</v>
      </c>
      <c r="R117" s="102">
        <v>0</v>
      </c>
      <c r="S117" s="102">
        <v>0</v>
      </c>
      <c r="T117" s="102">
        <v>0</v>
      </c>
      <c r="U117" s="102">
        <v>0</v>
      </c>
      <c r="V117" s="102">
        <f>N117-R117-S117-T117-U117</f>
        <v>0</v>
      </c>
      <c r="W117" s="102">
        <v>0</v>
      </c>
      <c r="X117" s="102">
        <v>0</v>
      </c>
      <c r="Y117" s="102">
        <v>0</v>
      </c>
      <c r="Z117" s="102">
        <v>0</v>
      </c>
      <c r="AA117" s="102">
        <f t="shared" si="59"/>
        <v>0</v>
      </c>
      <c r="AB117" s="102">
        <f t="shared" si="59"/>
        <v>0</v>
      </c>
    </row>
    <row r="118" spans="1:28" ht="24.75" hidden="1">
      <c r="A118" s="1"/>
      <c r="B118" s="61" t="str">
        <f t="shared" si="34"/>
        <v>135200028001</v>
      </c>
      <c r="C118" s="87">
        <v>2023</v>
      </c>
      <c r="D118" s="87">
        <v>20</v>
      </c>
      <c r="E118" s="87">
        <v>1</v>
      </c>
      <c r="F118" s="87">
        <v>3</v>
      </c>
      <c r="G118" s="87">
        <v>5</v>
      </c>
      <c r="H118" s="87">
        <v>2000</v>
      </c>
      <c r="I118" s="87">
        <v>2800</v>
      </c>
      <c r="J118" s="87"/>
      <c r="K118" s="88"/>
      <c r="L118" s="88">
        <v>1</v>
      </c>
      <c r="M118" s="89" t="s">
        <v>46</v>
      </c>
      <c r="N118" s="90">
        <f>+N119</f>
        <v>0</v>
      </c>
      <c r="O118" s="91"/>
      <c r="P118" s="92"/>
      <c r="Q118" s="92"/>
      <c r="R118" s="90">
        <f>+R119</f>
        <v>0</v>
      </c>
      <c r="S118" s="90">
        <f>+S119</f>
        <v>0</v>
      </c>
      <c r="T118" s="90">
        <f>+T119</f>
        <v>0</v>
      </c>
      <c r="U118" s="90">
        <f>+U119</f>
        <v>0</v>
      </c>
      <c r="V118" s="90">
        <f>+V119</f>
        <v>0</v>
      </c>
      <c r="W118" s="90"/>
      <c r="X118" s="90"/>
      <c r="Y118" s="90"/>
      <c r="Z118" s="90"/>
      <c r="AA118" s="90"/>
      <c r="AB118" s="90"/>
    </row>
    <row r="119" spans="1:28" ht="24.75" hidden="1">
      <c r="A119" s="1"/>
      <c r="B119" s="61" t="str">
        <f t="shared" si="34"/>
        <v>135200028002821</v>
      </c>
      <c r="C119" s="93">
        <v>2023</v>
      </c>
      <c r="D119" s="93">
        <v>20</v>
      </c>
      <c r="E119" s="93">
        <v>1</v>
      </c>
      <c r="F119" s="93">
        <v>3</v>
      </c>
      <c r="G119" s="93">
        <v>5</v>
      </c>
      <c r="H119" s="93">
        <v>2000</v>
      </c>
      <c r="I119" s="93">
        <v>2800</v>
      </c>
      <c r="J119" s="93">
        <v>282</v>
      </c>
      <c r="K119" s="94"/>
      <c r="L119" s="94">
        <v>1</v>
      </c>
      <c r="M119" s="95" t="s">
        <v>97</v>
      </c>
      <c r="N119" s="96">
        <f>SUM(N120:N124)</f>
        <v>0</v>
      </c>
      <c r="O119" s="97"/>
      <c r="P119" s="98"/>
      <c r="Q119" s="98"/>
      <c r="R119" s="96">
        <f>SUM(R120:R124)</f>
        <v>0</v>
      </c>
      <c r="S119" s="96">
        <f>SUM(S120:S124)</f>
        <v>0</v>
      </c>
      <c r="T119" s="96">
        <f>SUM(T120:T124)</f>
        <v>0</v>
      </c>
      <c r="U119" s="96">
        <f>SUM(U120:U124)</f>
        <v>0</v>
      </c>
      <c r="V119" s="96">
        <f>SUM(V120:V124)</f>
        <v>0</v>
      </c>
      <c r="W119" s="96"/>
      <c r="X119" s="96"/>
      <c r="Y119" s="96"/>
      <c r="Z119" s="96"/>
      <c r="AA119" s="96"/>
      <c r="AB119" s="96"/>
    </row>
    <row r="120" spans="1:28" ht="24.75" hidden="1">
      <c r="A120" s="1"/>
      <c r="B120" s="61" t="str">
        <f t="shared" si="34"/>
        <v>1352000280028211</v>
      </c>
      <c r="C120" s="99">
        <v>2023</v>
      </c>
      <c r="D120" s="99">
        <v>20</v>
      </c>
      <c r="E120" s="99">
        <v>1</v>
      </c>
      <c r="F120" s="99">
        <v>3</v>
      </c>
      <c r="G120" s="99">
        <v>5</v>
      </c>
      <c r="H120" s="99">
        <v>2000</v>
      </c>
      <c r="I120" s="99">
        <v>2800</v>
      </c>
      <c r="J120" s="99">
        <v>282</v>
      </c>
      <c r="K120" s="100">
        <v>1</v>
      </c>
      <c r="L120" s="100">
        <v>1</v>
      </c>
      <c r="M120" s="101" t="s">
        <v>98</v>
      </c>
      <c r="N120" s="102">
        <v>0</v>
      </c>
      <c r="O120" s="103" t="s">
        <v>43</v>
      </c>
      <c r="P120" s="104">
        <v>0</v>
      </c>
      <c r="Q120" s="104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f>N120-R120-S120-T120-U120</f>
        <v>0</v>
      </c>
      <c r="W120" s="102">
        <v>0</v>
      </c>
      <c r="X120" s="102">
        <v>0</v>
      </c>
      <c r="Y120" s="102">
        <v>0</v>
      </c>
      <c r="Z120" s="102">
        <v>0</v>
      </c>
      <c r="AA120" s="102">
        <f t="shared" ref="AA120:AB124" si="60">W120-Y120</f>
        <v>0</v>
      </c>
      <c r="AB120" s="102">
        <f t="shared" si="60"/>
        <v>0</v>
      </c>
    </row>
    <row r="121" spans="1:28" ht="24.75" hidden="1">
      <c r="A121" s="1"/>
      <c r="B121" s="61" t="str">
        <f t="shared" si="34"/>
        <v>1352000280028221</v>
      </c>
      <c r="C121" s="99">
        <v>2023</v>
      </c>
      <c r="D121" s="99">
        <v>20</v>
      </c>
      <c r="E121" s="99">
        <v>1</v>
      </c>
      <c r="F121" s="99">
        <v>3</v>
      </c>
      <c r="G121" s="99">
        <v>5</v>
      </c>
      <c r="H121" s="99">
        <v>2000</v>
      </c>
      <c r="I121" s="99">
        <v>2800</v>
      </c>
      <c r="J121" s="99">
        <v>282</v>
      </c>
      <c r="K121" s="100">
        <v>2</v>
      </c>
      <c r="L121" s="100">
        <v>1</v>
      </c>
      <c r="M121" s="101" t="s">
        <v>99</v>
      </c>
      <c r="N121" s="102">
        <v>0</v>
      </c>
      <c r="O121" s="103" t="s">
        <v>43</v>
      </c>
      <c r="P121" s="104">
        <v>0</v>
      </c>
      <c r="Q121" s="104">
        <v>0</v>
      </c>
      <c r="R121" s="102">
        <v>0</v>
      </c>
      <c r="S121" s="102">
        <v>0</v>
      </c>
      <c r="T121" s="102">
        <v>0</v>
      </c>
      <c r="U121" s="102">
        <v>0</v>
      </c>
      <c r="V121" s="102">
        <f>N121-R121-S121-T121-U121</f>
        <v>0</v>
      </c>
      <c r="W121" s="102">
        <v>0</v>
      </c>
      <c r="X121" s="102">
        <v>0</v>
      </c>
      <c r="Y121" s="102">
        <v>0</v>
      </c>
      <c r="Z121" s="102">
        <v>0</v>
      </c>
      <c r="AA121" s="102">
        <f t="shared" si="60"/>
        <v>0</v>
      </c>
      <c r="AB121" s="102">
        <f t="shared" si="60"/>
        <v>0</v>
      </c>
    </row>
    <row r="122" spans="1:28" ht="24.75" hidden="1">
      <c r="A122" s="1"/>
      <c r="B122" s="61" t="str">
        <f t="shared" ref="B122:B277" si="61">+CONCATENATE(E122,F122,G122,H122,I122,J122,K122,L122)</f>
        <v>1352000280028231</v>
      </c>
      <c r="C122" s="99">
        <v>2023</v>
      </c>
      <c r="D122" s="99">
        <v>20</v>
      </c>
      <c r="E122" s="99">
        <v>1</v>
      </c>
      <c r="F122" s="99">
        <v>3</v>
      </c>
      <c r="G122" s="99">
        <v>5</v>
      </c>
      <c r="H122" s="99">
        <v>2000</v>
      </c>
      <c r="I122" s="99">
        <v>2800</v>
      </c>
      <c r="J122" s="99">
        <v>282</v>
      </c>
      <c r="K122" s="100">
        <v>3</v>
      </c>
      <c r="L122" s="100">
        <v>1</v>
      </c>
      <c r="M122" s="101" t="s">
        <v>100</v>
      </c>
      <c r="N122" s="102">
        <v>0</v>
      </c>
      <c r="O122" s="103" t="s">
        <v>101</v>
      </c>
      <c r="P122" s="104">
        <v>0</v>
      </c>
      <c r="Q122" s="104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f>N122-R122-S122-T122-U122</f>
        <v>0</v>
      </c>
      <c r="W122" s="102">
        <v>0</v>
      </c>
      <c r="X122" s="102">
        <v>0</v>
      </c>
      <c r="Y122" s="102">
        <v>0</v>
      </c>
      <c r="Z122" s="102">
        <v>0</v>
      </c>
      <c r="AA122" s="102">
        <f t="shared" si="60"/>
        <v>0</v>
      </c>
      <c r="AB122" s="102">
        <f t="shared" si="60"/>
        <v>0</v>
      </c>
    </row>
    <row r="123" spans="1:28" ht="24.75" hidden="1">
      <c r="A123" s="1"/>
      <c r="B123" s="61" t="str">
        <f t="shared" si="61"/>
        <v>1352000280028241</v>
      </c>
      <c r="C123" s="99">
        <v>2023</v>
      </c>
      <c r="D123" s="99">
        <v>20</v>
      </c>
      <c r="E123" s="99">
        <v>1</v>
      </c>
      <c r="F123" s="99">
        <v>3</v>
      </c>
      <c r="G123" s="99">
        <v>5</v>
      </c>
      <c r="H123" s="99">
        <v>2000</v>
      </c>
      <c r="I123" s="99">
        <v>2800</v>
      </c>
      <c r="J123" s="99">
        <v>282</v>
      </c>
      <c r="K123" s="100">
        <v>4</v>
      </c>
      <c r="L123" s="100">
        <v>1</v>
      </c>
      <c r="M123" s="101" t="s">
        <v>102</v>
      </c>
      <c r="N123" s="102">
        <v>0</v>
      </c>
      <c r="O123" s="103" t="s">
        <v>101</v>
      </c>
      <c r="P123" s="104">
        <v>0</v>
      </c>
      <c r="Q123" s="104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f>N123-R123-S123-T123-U123</f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f t="shared" si="60"/>
        <v>0</v>
      </c>
      <c r="AB123" s="102">
        <f t="shared" si="60"/>
        <v>0</v>
      </c>
    </row>
    <row r="124" spans="1:28" ht="46.5" hidden="1">
      <c r="A124" s="1"/>
      <c r="B124" s="61" t="str">
        <f t="shared" si="61"/>
        <v>1352000280028251</v>
      </c>
      <c r="C124" s="99">
        <v>2023</v>
      </c>
      <c r="D124" s="99">
        <v>20</v>
      </c>
      <c r="E124" s="99">
        <v>1</v>
      </c>
      <c r="F124" s="99">
        <v>3</v>
      </c>
      <c r="G124" s="99">
        <v>5</v>
      </c>
      <c r="H124" s="99">
        <v>2000</v>
      </c>
      <c r="I124" s="99">
        <v>2800</v>
      </c>
      <c r="J124" s="99">
        <v>282</v>
      </c>
      <c r="K124" s="100">
        <v>5</v>
      </c>
      <c r="L124" s="100">
        <v>1</v>
      </c>
      <c r="M124" s="101" t="s">
        <v>95</v>
      </c>
      <c r="N124" s="102">
        <v>0</v>
      </c>
      <c r="O124" s="103" t="s">
        <v>94</v>
      </c>
      <c r="P124" s="104">
        <v>0</v>
      </c>
      <c r="Q124" s="104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f>N124-R124-S124-T124-U124</f>
        <v>0</v>
      </c>
      <c r="W124" s="102">
        <v>0</v>
      </c>
      <c r="X124" s="102">
        <v>0</v>
      </c>
      <c r="Y124" s="102">
        <v>0</v>
      </c>
      <c r="Z124" s="102">
        <v>0</v>
      </c>
      <c r="AA124" s="102">
        <f t="shared" si="60"/>
        <v>0</v>
      </c>
      <c r="AB124" s="102">
        <f t="shared" si="60"/>
        <v>0</v>
      </c>
    </row>
    <row r="125" spans="1:28" ht="24.75" hidden="1">
      <c r="A125" s="1"/>
      <c r="B125" s="61" t="str">
        <f t="shared" si="61"/>
        <v>13530001</v>
      </c>
      <c r="C125" s="81">
        <v>2023</v>
      </c>
      <c r="D125" s="81">
        <v>20</v>
      </c>
      <c r="E125" s="81">
        <v>1</v>
      </c>
      <c r="F125" s="81">
        <v>3</v>
      </c>
      <c r="G125" s="81">
        <v>5</v>
      </c>
      <c r="H125" s="81">
        <v>3000</v>
      </c>
      <c r="I125" s="81"/>
      <c r="J125" s="81"/>
      <c r="K125" s="82" t="s">
        <v>29</v>
      </c>
      <c r="L125" s="82">
        <v>1</v>
      </c>
      <c r="M125" s="83" t="s">
        <v>55</v>
      </c>
      <c r="N125" s="84">
        <f>+N126</f>
        <v>0</v>
      </c>
      <c r="O125" s="85"/>
      <c r="P125" s="86"/>
      <c r="Q125" s="86"/>
      <c r="R125" s="84">
        <f t="shared" ref="R125:V126" si="62">+R126</f>
        <v>0</v>
      </c>
      <c r="S125" s="84">
        <f t="shared" si="62"/>
        <v>0</v>
      </c>
      <c r="T125" s="84">
        <f t="shared" si="62"/>
        <v>0</v>
      </c>
      <c r="U125" s="84">
        <f t="shared" si="62"/>
        <v>0</v>
      </c>
      <c r="V125" s="84">
        <f t="shared" si="62"/>
        <v>0</v>
      </c>
      <c r="W125" s="84"/>
      <c r="X125" s="84"/>
      <c r="Y125" s="84"/>
      <c r="Z125" s="84"/>
      <c r="AA125" s="84"/>
      <c r="AB125" s="84"/>
    </row>
    <row r="126" spans="1:28" ht="48" hidden="1">
      <c r="A126" s="1"/>
      <c r="B126" s="61" t="str">
        <f t="shared" si="61"/>
        <v>135300033001</v>
      </c>
      <c r="C126" s="87">
        <v>2023</v>
      </c>
      <c r="D126" s="87">
        <v>20</v>
      </c>
      <c r="E126" s="87">
        <v>1</v>
      </c>
      <c r="F126" s="87">
        <v>3</v>
      </c>
      <c r="G126" s="87">
        <v>5</v>
      </c>
      <c r="H126" s="87">
        <v>3000</v>
      </c>
      <c r="I126" s="87">
        <v>3300</v>
      </c>
      <c r="J126" s="87"/>
      <c r="K126" s="88" t="s">
        <v>29</v>
      </c>
      <c r="L126" s="88">
        <v>1</v>
      </c>
      <c r="M126" s="141" t="s">
        <v>103</v>
      </c>
      <c r="N126" s="142">
        <f>+N127</f>
        <v>0</v>
      </c>
      <c r="O126" s="143"/>
      <c r="P126" s="144"/>
      <c r="Q126" s="144"/>
      <c r="R126" s="142">
        <f t="shared" si="62"/>
        <v>0</v>
      </c>
      <c r="S126" s="142">
        <f t="shared" si="62"/>
        <v>0</v>
      </c>
      <c r="T126" s="142">
        <f t="shared" si="62"/>
        <v>0</v>
      </c>
      <c r="U126" s="142">
        <f t="shared" si="62"/>
        <v>0</v>
      </c>
      <c r="V126" s="142">
        <f t="shared" si="62"/>
        <v>0</v>
      </c>
      <c r="W126" s="142"/>
      <c r="X126" s="142"/>
      <c r="Y126" s="142"/>
      <c r="Z126" s="142"/>
      <c r="AA126" s="142"/>
      <c r="AB126" s="142"/>
    </row>
    <row r="127" spans="1:28" ht="48" hidden="1">
      <c r="A127" s="1"/>
      <c r="B127" s="61" t="str">
        <f t="shared" si="61"/>
        <v>135300033003361</v>
      </c>
      <c r="C127" s="93">
        <v>2023</v>
      </c>
      <c r="D127" s="93">
        <v>20</v>
      </c>
      <c r="E127" s="93">
        <v>1</v>
      </c>
      <c r="F127" s="93">
        <v>3</v>
      </c>
      <c r="G127" s="93">
        <v>5</v>
      </c>
      <c r="H127" s="93">
        <v>3000</v>
      </c>
      <c r="I127" s="93">
        <v>3300</v>
      </c>
      <c r="J127" s="93">
        <v>336</v>
      </c>
      <c r="K127" s="94"/>
      <c r="L127" s="94">
        <v>1</v>
      </c>
      <c r="M127" s="95" t="s">
        <v>104</v>
      </c>
      <c r="N127" s="96">
        <f>SUM(N128:N135)</f>
        <v>0</v>
      </c>
      <c r="O127" s="97"/>
      <c r="P127" s="98"/>
      <c r="Q127" s="98"/>
      <c r="R127" s="96">
        <f>SUM(R128:R135)</f>
        <v>0</v>
      </c>
      <c r="S127" s="96">
        <f>SUM(S128:S135)</f>
        <v>0</v>
      </c>
      <c r="T127" s="96">
        <f>SUM(T128:T135)</f>
        <v>0</v>
      </c>
      <c r="U127" s="96">
        <f>SUM(U128:U135)</f>
        <v>0</v>
      </c>
      <c r="V127" s="96">
        <f>SUM(V128:V135)</f>
        <v>0</v>
      </c>
      <c r="W127" s="96"/>
      <c r="X127" s="96"/>
      <c r="Y127" s="96"/>
      <c r="Z127" s="96"/>
      <c r="AA127" s="96"/>
      <c r="AB127" s="96"/>
    </row>
    <row r="128" spans="1:28" ht="46.5" hidden="1">
      <c r="A128" s="1"/>
      <c r="B128" s="61" t="str">
        <f t="shared" si="61"/>
        <v>1353000330033611</v>
      </c>
      <c r="C128" s="99">
        <v>2023</v>
      </c>
      <c r="D128" s="99">
        <v>20</v>
      </c>
      <c r="E128" s="99">
        <v>1</v>
      </c>
      <c r="F128" s="99">
        <v>3</v>
      </c>
      <c r="G128" s="99">
        <v>5</v>
      </c>
      <c r="H128" s="99">
        <v>3000</v>
      </c>
      <c r="I128" s="99">
        <v>3300</v>
      </c>
      <c r="J128" s="99">
        <v>336</v>
      </c>
      <c r="K128" s="100">
        <v>1</v>
      </c>
      <c r="L128" s="100">
        <v>1</v>
      </c>
      <c r="M128" s="101" t="s">
        <v>105</v>
      </c>
      <c r="N128" s="102">
        <v>0</v>
      </c>
      <c r="O128" s="103" t="s">
        <v>106</v>
      </c>
      <c r="P128" s="104">
        <v>0</v>
      </c>
      <c r="Q128" s="104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f t="shared" ref="V128:V135" si="63">N128-R128-S128-T128-U128</f>
        <v>0</v>
      </c>
      <c r="W128" s="102">
        <v>0</v>
      </c>
      <c r="X128" s="102">
        <v>0</v>
      </c>
      <c r="Y128" s="102">
        <v>0</v>
      </c>
      <c r="Z128" s="102">
        <v>0</v>
      </c>
      <c r="AA128" s="102">
        <f t="shared" ref="AA128:AB135" si="64">W128-Y128</f>
        <v>0</v>
      </c>
      <c r="AB128" s="102">
        <f t="shared" si="64"/>
        <v>0</v>
      </c>
    </row>
    <row r="129" spans="1:28" ht="46.5" hidden="1">
      <c r="A129" s="1"/>
      <c r="B129" s="61" t="str">
        <f t="shared" si="61"/>
        <v>1353000330033621</v>
      </c>
      <c r="C129" s="99">
        <v>2023</v>
      </c>
      <c r="D129" s="99">
        <v>20</v>
      </c>
      <c r="E129" s="99">
        <v>1</v>
      </c>
      <c r="F129" s="99">
        <v>3</v>
      </c>
      <c r="G129" s="99">
        <v>5</v>
      </c>
      <c r="H129" s="99">
        <v>3000</v>
      </c>
      <c r="I129" s="99">
        <v>3300</v>
      </c>
      <c r="J129" s="99">
        <v>336</v>
      </c>
      <c r="K129" s="100">
        <v>2</v>
      </c>
      <c r="L129" s="100">
        <v>1</v>
      </c>
      <c r="M129" s="101" t="s">
        <v>107</v>
      </c>
      <c r="N129" s="102">
        <v>0</v>
      </c>
      <c r="O129" s="103" t="s">
        <v>106</v>
      </c>
      <c r="P129" s="104">
        <v>0</v>
      </c>
      <c r="Q129" s="104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f t="shared" si="63"/>
        <v>0</v>
      </c>
      <c r="W129" s="102">
        <v>0</v>
      </c>
      <c r="X129" s="102">
        <v>0</v>
      </c>
      <c r="Y129" s="102">
        <v>0</v>
      </c>
      <c r="Z129" s="102">
        <v>0</v>
      </c>
      <c r="AA129" s="102">
        <f t="shared" si="64"/>
        <v>0</v>
      </c>
      <c r="AB129" s="102">
        <f t="shared" si="64"/>
        <v>0</v>
      </c>
    </row>
    <row r="130" spans="1:28" ht="46.5" hidden="1">
      <c r="A130" s="1"/>
      <c r="B130" s="61" t="str">
        <f t="shared" si="61"/>
        <v>1353000330033631</v>
      </c>
      <c r="C130" s="99">
        <v>2023</v>
      </c>
      <c r="D130" s="99">
        <v>20</v>
      </c>
      <c r="E130" s="99">
        <v>1</v>
      </c>
      <c r="F130" s="99">
        <v>3</v>
      </c>
      <c r="G130" s="99">
        <v>5</v>
      </c>
      <c r="H130" s="99">
        <v>3000</v>
      </c>
      <c r="I130" s="99">
        <v>3300</v>
      </c>
      <c r="J130" s="99">
        <v>336</v>
      </c>
      <c r="K130" s="100">
        <v>3</v>
      </c>
      <c r="L130" s="100">
        <v>1</v>
      </c>
      <c r="M130" s="101" t="s">
        <v>108</v>
      </c>
      <c r="N130" s="102">
        <v>0</v>
      </c>
      <c r="O130" s="103" t="s">
        <v>106</v>
      </c>
      <c r="P130" s="104">
        <v>0</v>
      </c>
      <c r="Q130" s="104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f t="shared" si="63"/>
        <v>0</v>
      </c>
      <c r="W130" s="102">
        <v>0</v>
      </c>
      <c r="X130" s="102">
        <v>0</v>
      </c>
      <c r="Y130" s="102">
        <v>0</v>
      </c>
      <c r="Z130" s="102">
        <v>0</v>
      </c>
      <c r="AA130" s="102">
        <f t="shared" si="64"/>
        <v>0</v>
      </c>
      <c r="AB130" s="102">
        <f t="shared" si="64"/>
        <v>0</v>
      </c>
    </row>
    <row r="131" spans="1:28" ht="46.5" hidden="1">
      <c r="A131" s="1"/>
      <c r="B131" s="61" t="str">
        <f t="shared" si="61"/>
        <v>1353000330033641</v>
      </c>
      <c r="C131" s="99">
        <v>2023</v>
      </c>
      <c r="D131" s="99">
        <v>20</v>
      </c>
      <c r="E131" s="99">
        <v>1</v>
      </c>
      <c r="F131" s="99">
        <v>3</v>
      </c>
      <c r="G131" s="99">
        <v>5</v>
      </c>
      <c r="H131" s="99">
        <v>3000</v>
      </c>
      <c r="I131" s="99">
        <v>3300</v>
      </c>
      <c r="J131" s="99">
        <v>336</v>
      </c>
      <c r="K131" s="100">
        <v>4</v>
      </c>
      <c r="L131" s="100">
        <v>1</v>
      </c>
      <c r="M131" s="101" t="s">
        <v>109</v>
      </c>
      <c r="N131" s="102">
        <v>0</v>
      </c>
      <c r="O131" s="103" t="s">
        <v>106</v>
      </c>
      <c r="P131" s="104">
        <v>0</v>
      </c>
      <c r="Q131" s="104">
        <v>0</v>
      </c>
      <c r="R131" s="102">
        <v>0</v>
      </c>
      <c r="S131" s="102">
        <v>0</v>
      </c>
      <c r="T131" s="102">
        <v>0</v>
      </c>
      <c r="U131" s="102">
        <v>0</v>
      </c>
      <c r="V131" s="102">
        <f t="shared" si="63"/>
        <v>0</v>
      </c>
      <c r="W131" s="102">
        <v>0</v>
      </c>
      <c r="X131" s="102">
        <v>0</v>
      </c>
      <c r="Y131" s="102">
        <v>0</v>
      </c>
      <c r="Z131" s="102">
        <v>0</v>
      </c>
      <c r="AA131" s="102">
        <f t="shared" si="64"/>
        <v>0</v>
      </c>
      <c r="AB131" s="102">
        <f t="shared" si="64"/>
        <v>0</v>
      </c>
    </row>
    <row r="132" spans="1:28" ht="46.5" hidden="1">
      <c r="A132" s="1"/>
      <c r="B132" s="61" t="str">
        <f t="shared" si="61"/>
        <v>1353000330033661</v>
      </c>
      <c r="C132" s="99">
        <v>2023</v>
      </c>
      <c r="D132" s="99">
        <v>20</v>
      </c>
      <c r="E132" s="99">
        <v>1</v>
      </c>
      <c r="F132" s="99">
        <v>3</v>
      </c>
      <c r="G132" s="99">
        <v>5</v>
      </c>
      <c r="H132" s="99">
        <v>3000</v>
      </c>
      <c r="I132" s="99">
        <v>3300</v>
      </c>
      <c r="J132" s="99">
        <v>336</v>
      </c>
      <c r="K132" s="100">
        <v>6</v>
      </c>
      <c r="L132" s="100">
        <v>1</v>
      </c>
      <c r="M132" s="101" t="s">
        <v>110</v>
      </c>
      <c r="N132" s="102">
        <v>0</v>
      </c>
      <c r="O132" s="103" t="s">
        <v>106</v>
      </c>
      <c r="P132" s="104">
        <v>0</v>
      </c>
      <c r="Q132" s="104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f t="shared" si="63"/>
        <v>0</v>
      </c>
      <c r="W132" s="102">
        <v>0</v>
      </c>
      <c r="X132" s="102">
        <v>0</v>
      </c>
      <c r="Y132" s="102">
        <v>0</v>
      </c>
      <c r="Z132" s="102">
        <v>0</v>
      </c>
      <c r="AA132" s="102">
        <f t="shared" si="64"/>
        <v>0</v>
      </c>
      <c r="AB132" s="102">
        <f t="shared" si="64"/>
        <v>0</v>
      </c>
    </row>
    <row r="133" spans="1:28" ht="46.5" hidden="1">
      <c r="A133" s="1"/>
      <c r="B133" s="61" t="str">
        <f t="shared" si="61"/>
        <v>1353000330033671</v>
      </c>
      <c r="C133" s="99">
        <v>2023</v>
      </c>
      <c r="D133" s="99">
        <v>20</v>
      </c>
      <c r="E133" s="99">
        <v>1</v>
      </c>
      <c r="F133" s="99">
        <v>3</v>
      </c>
      <c r="G133" s="99">
        <v>5</v>
      </c>
      <c r="H133" s="99">
        <v>3000</v>
      </c>
      <c r="I133" s="99">
        <v>3300</v>
      </c>
      <c r="J133" s="99">
        <v>336</v>
      </c>
      <c r="K133" s="100">
        <v>7</v>
      </c>
      <c r="L133" s="100">
        <v>1</v>
      </c>
      <c r="M133" s="101" t="s">
        <v>111</v>
      </c>
      <c r="N133" s="102">
        <v>0</v>
      </c>
      <c r="O133" s="103" t="s">
        <v>106</v>
      </c>
      <c r="P133" s="104">
        <v>0</v>
      </c>
      <c r="Q133" s="104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f t="shared" si="63"/>
        <v>0</v>
      </c>
      <c r="W133" s="102">
        <v>0</v>
      </c>
      <c r="X133" s="102">
        <v>0</v>
      </c>
      <c r="Y133" s="102">
        <v>0</v>
      </c>
      <c r="Z133" s="102">
        <v>0</v>
      </c>
      <c r="AA133" s="102">
        <f t="shared" si="64"/>
        <v>0</v>
      </c>
      <c r="AB133" s="102">
        <f t="shared" si="64"/>
        <v>0</v>
      </c>
    </row>
    <row r="134" spans="1:28" ht="46.5" hidden="1">
      <c r="A134" s="1"/>
      <c r="B134" s="61" t="str">
        <f t="shared" si="61"/>
        <v>1353000330033681</v>
      </c>
      <c r="C134" s="99">
        <v>2023</v>
      </c>
      <c r="D134" s="99">
        <v>20</v>
      </c>
      <c r="E134" s="99">
        <v>1</v>
      </c>
      <c r="F134" s="99">
        <v>3</v>
      </c>
      <c r="G134" s="99">
        <v>5</v>
      </c>
      <c r="H134" s="99">
        <v>3000</v>
      </c>
      <c r="I134" s="99">
        <v>3300</v>
      </c>
      <c r="J134" s="99">
        <v>336</v>
      </c>
      <c r="K134" s="100">
        <v>8</v>
      </c>
      <c r="L134" s="100">
        <v>1</v>
      </c>
      <c r="M134" s="101" t="s">
        <v>112</v>
      </c>
      <c r="N134" s="102">
        <v>0</v>
      </c>
      <c r="O134" s="103" t="s">
        <v>106</v>
      </c>
      <c r="P134" s="104">
        <v>0</v>
      </c>
      <c r="Q134" s="104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f t="shared" si="63"/>
        <v>0</v>
      </c>
      <c r="W134" s="102">
        <v>0</v>
      </c>
      <c r="X134" s="102">
        <v>0</v>
      </c>
      <c r="Y134" s="102">
        <v>0</v>
      </c>
      <c r="Z134" s="102">
        <v>0</v>
      </c>
      <c r="AA134" s="102">
        <f t="shared" si="64"/>
        <v>0</v>
      </c>
      <c r="AB134" s="102">
        <f t="shared" si="64"/>
        <v>0</v>
      </c>
    </row>
    <row r="135" spans="1:28" ht="46.5" hidden="1">
      <c r="A135" s="1"/>
      <c r="B135" s="61" t="str">
        <f t="shared" si="61"/>
        <v>1353000330033691</v>
      </c>
      <c r="C135" s="99">
        <v>2023</v>
      </c>
      <c r="D135" s="99">
        <v>20</v>
      </c>
      <c r="E135" s="99">
        <v>1</v>
      </c>
      <c r="F135" s="99">
        <v>3</v>
      </c>
      <c r="G135" s="99">
        <v>5</v>
      </c>
      <c r="H135" s="99">
        <v>3000</v>
      </c>
      <c r="I135" s="99">
        <v>3300</v>
      </c>
      <c r="J135" s="99">
        <v>336</v>
      </c>
      <c r="K135" s="100">
        <v>9</v>
      </c>
      <c r="L135" s="100">
        <v>1</v>
      </c>
      <c r="M135" s="101" t="s">
        <v>113</v>
      </c>
      <c r="N135" s="102">
        <v>0</v>
      </c>
      <c r="O135" s="103" t="s">
        <v>106</v>
      </c>
      <c r="P135" s="104">
        <v>0</v>
      </c>
      <c r="Q135" s="104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f t="shared" si="63"/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f t="shared" si="64"/>
        <v>0</v>
      </c>
      <c r="AB135" s="102">
        <f t="shared" si="64"/>
        <v>0</v>
      </c>
    </row>
    <row r="136" spans="1:28" ht="24.75" hidden="1">
      <c r="A136" s="1"/>
      <c r="B136" s="61" t="str">
        <f t="shared" si="61"/>
        <v>13550001</v>
      </c>
      <c r="C136" s="81">
        <v>2023</v>
      </c>
      <c r="D136" s="81">
        <v>20</v>
      </c>
      <c r="E136" s="81">
        <v>1</v>
      </c>
      <c r="F136" s="81">
        <v>3</v>
      </c>
      <c r="G136" s="81">
        <v>5</v>
      </c>
      <c r="H136" s="81">
        <v>5000</v>
      </c>
      <c r="I136" s="81"/>
      <c r="J136" s="81"/>
      <c r="K136" s="82" t="s">
        <v>29</v>
      </c>
      <c r="L136" s="82">
        <v>1</v>
      </c>
      <c r="M136" s="83" t="s">
        <v>114</v>
      </c>
      <c r="N136" s="84">
        <f>+N137+N140+N146+N157</f>
        <v>0</v>
      </c>
      <c r="O136" s="85"/>
      <c r="P136" s="86"/>
      <c r="Q136" s="86"/>
      <c r="R136" s="84">
        <f>+R137+R140+R146+R157</f>
        <v>0</v>
      </c>
      <c r="S136" s="84">
        <f>+S137+S140+S146+S157</f>
        <v>0</v>
      </c>
      <c r="T136" s="84">
        <f>+T137+T140+T146+T157</f>
        <v>0</v>
      </c>
      <c r="U136" s="84">
        <f>+U137+U140+U146+U157</f>
        <v>0</v>
      </c>
      <c r="V136" s="84">
        <f>+V137+V140+V146+V157</f>
        <v>0</v>
      </c>
      <c r="W136" s="84"/>
      <c r="X136" s="84"/>
      <c r="Y136" s="84"/>
      <c r="Z136" s="84"/>
      <c r="AA136" s="84"/>
      <c r="AB136" s="84"/>
    </row>
    <row r="137" spans="1:28" ht="24.75" hidden="1">
      <c r="A137" s="1"/>
      <c r="B137" s="61" t="str">
        <f t="shared" si="61"/>
        <v>135500051001</v>
      </c>
      <c r="C137" s="92">
        <v>2023</v>
      </c>
      <c r="D137" s="145">
        <v>20</v>
      </c>
      <c r="E137" s="116">
        <v>1</v>
      </c>
      <c r="F137" s="116">
        <v>3</v>
      </c>
      <c r="G137" s="116">
        <v>5</v>
      </c>
      <c r="H137" s="92">
        <v>5000</v>
      </c>
      <c r="I137" s="92">
        <v>5100</v>
      </c>
      <c r="J137" s="92"/>
      <c r="K137" s="92"/>
      <c r="L137" s="92">
        <v>1</v>
      </c>
      <c r="M137" s="89" t="s">
        <v>115</v>
      </c>
      <c r="N137" s="90">
        <f>+N138</f>
        <v>0</v>
      </c>
      <c r="O137" s="91"/>
      <c r="P137" s="92"/>
      <c r="Q137" s="92"/>
      <c r="R137" s="90">
        <f t="shared" ref="R137:V138" si="65">+R138</f>
        <v>0</v>
      </c>
      <c r="S137" s="90">
        <f t="shared" si="65"/>
        <v>0</v>
      </c>
      <c r="T137" s="90">
        <f t="shared" si="65"/>
        <v>0</v>
      </c>
      <c r="U137" s="90">
        <f t="shared" si="65"/>
        <v>0</v>
      </c>
      <c r="V137" s="90">
        <f t="shared" si="65"/>
        <v>0</v>
      </c>
      <c r="W137" s="90"/>
      <c r="X137" s="90"/>
      <c r="Y137" s="90"/>
      <c r="Z137" s="90"/>
      <c r="AA137" s="90"/>
      <c r="AB137" s="90"/>
    </row>
    <row r="138" spans="1:28" ht="24.75" hidden="1">
      <c r="A138" s="1"/>
      <c r="B138" s="61" t="str">
        <f t="shared" si="61"/>
        <v>135500051005151</v>
      </c>
      <c r="C138" s="98">
        <v>2023</v>
      </c>
      <c r="D138" s="146">
        <v>20</v>
      </c>
      <c r="E138" s="119">
        <v>1</v>
      </c>
      <c r="F138" s="119">
        <v>3</v>
      </c>
      <c r="G138" s="119">
        <v>5</v>
      </c>
      <c r="H138" s="98">
        <v>5000</v>
      </c>
      <c r="I138" s="98">
        <v>5100</v>
      </c>
      <c r="J138" s="98">
        <v>515</v>
      </c>
      <c r="K138" s="98"/>
      <c r="L138" s="98">
        <v>1</v>
      </c>
      <c r="M138" s="95" t="s">
        <v>116</v>
      </c>
      <c r="N138" s="96">
        <f>+N139</f>
        <v>0</v>
      </c>
      <c r="O138" s="97"/>
      <c r="P138" s="98"/>
      <c r="Q138" s="98"/>
      <c r="R138" s="96">
        <f t="shared" si="65"/>
        <v>0</v>
      </c>
      <c r="S138" s="96">
        <f t="shared" si="65"/>
        <v>0</v>
      </c>
      <c r="T138" s="96">
        <f t="shared" si="65"/>
        <v>0</v>
      </c>
      <c r="U138" s="96">
        <f t="shared" si="65"/>
        <v>0</v>
      </c>
      <c r="V138" s="96">
        <f t="shared" si="65"/>
        <v>0</v>
      </c>
      <c r="W138" s="96"/>
      <c r="X138" s="96"/>
      <c r="Y138" s="96"/>
      <c r="Z138" s="96"/>
      <c r="AA138" s="96"/>
      <c r="AB138" s="96"/>
    </row>
    <row r="139" spans="1:28" ht="24.75" hidden="1">
      <c r="A139" s="1"/>
      <c r="B139" s="61" t="str">
        <f t="shared" si="61"/>
        <v>1355000510051511</v>
      </c>
      <c r="C139" s="25">
        <v>2023</v>
      </c>
      <c r="D139" s="25">
        <v>20</v>
      </c>
      <c r="E139" s="25">
        <v>1</v>
      </c>
      <c r="F139" s="25">
        <v>3</v>
      </c>
      <c r="G139" s="25">
        <v>5</v>
      </c>
      <c r="H139" s="25">
        <v>5000</v>
      </c>
      <c r="I139" s="25">
        <v>5100</v>
      </c>
      <c r="J139" s="25">
        <v>515</v>
      </c>
      <c r="K139" s="122">
        <v>1</v>
      </c>
      <c r="L139" s="122">
        <v>1</v>
      </c>
      <c r="M139" s="101" t="s">
        <v>117</v>
      </c>
      <c r="N139" s="102">
        <v>0</v>
      </c>
      <c r="O139" s="103" t="s">
        <v>43</v>
      </c>
      <c r="P139" s="104">
        <v>0</v>
      </c>
      <c r="Q139" s="104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f>N139-R139-S139-T139-U139</f>
        <v>0</v>
      </c>
      <c r="W139" s="102">
        <v>0</v>
      </c>
      <c r="X139" s="102">
        <v>0</v>
      </c>
      <c r="Y139" s="102">
        <v>0</v>
      </c>
      <c r="Z139" s="102">
        <v>0</v>
      </c>
      <c r="AA139" s="102">
        <f>W139-Y139</f>
        <v>0</v>
      </c>
      <c r="AB139" s="102">
        <f>X139-Z139</f>
        <v>0</v>
      </c>
    </row>
    <row r="140" spans="1:28" ht="24.75" hidden="1">
      <c r="A140" s="1"/>
      <c r="B140" s="61" t="str">
        <f t="shared" si="61"/>
        <v>135500052001</v>
      </c>
      <c r="C140" s="87">
        <v>2023</v>
      </c>
      <c r="D140" s="87">
        <v>20</v>
      </c>
      <c r="E140" s="87">
        <v>1</v>
      </c>
      <c r="F140" s="87">
        <v>3</v>
      </c>
      <c r="G140" s="87">
        <v>5</v>
      </c>
      <c r="H140" s="87">
        <v>5000</v>
      </c>
      <c r="I140" s="87">
        <v>5200</v>
      </c>
      <c r="J140" s="87"/>
      <c r="K140" s="88" t="s">
        <v>29</v>
      </c>
      <c r="L140" s="88">
        <v>1</v>
      </c>
      <c r="M140" s="89" t="s">
        <v>118</v>
      </c>
      <c r="N140" s="90">
        <f>+N141</f>
        <v>0</v>
      </c>
      <c r="O140" s="91"/>
      <c r="P140" s="92"/>
      <c r="Q140" s="92"/>
      <c r="R140" s="90">
        <f>+R141</f>
        <v>0</v>
      </c>
      <c r="S140" s="90">
        <f>+S141</f>
        <v>0</v>
      </c>
      <c r="T140" s="90">
        <f>+T141</f>
        <v>0</v>
      </c>
      <c r="U140" s="90">
        <f>+U141</f>
        <v>0</v>
      </c>
      <c r="V140" s="90">
        <f>+V141</f>
        <v>0</v>
      </c>
      <c r="W140" s="90"/>
      <c r="X140" s="90"/>
      <c r="Y140" s="90"/>
      <c r="Z140" s="90"/>
      <c r="AA140" s="90"/>
      <c r="AB140" s="90"/>
    </row>
    <row r="141" spans="1:28" ht="24.75" hidden="1">
      <c r="A141" s="1"/>
      <c r="B141" s="61" t="str">
        <f t="shared" si="61"/>
        <v>135500052005231</v>
      </c>
      <c r="C141" s="93">
        <v>2023</v>
      </c>
      <c r="D141" s="93">
        <v>20</v>
      </c>
      <c r="E141" s="93">
        <v>1</v>
      </c>
      <c r="F141" s="93">
        <v>3</v>
      </c>
      <c r="G141" s="93">
        <v>5</v>
      </c>
      <c r="H141" s="93">
        <v>5000</v>
      </c>
      <c r="I141" s="93">
        <v>5200</v>
      </c>
      <c r="J141" s="93">
        <v>523</v>
      </c>
      <c r="K141" s="94"/>
      <c r="L141" s="94">
        <v>1</v>
      </c>
      <c r="M141" s="95" t="s">
        <v>119</v>
      </c>
      <c r="N141" s="96">
        <f>SUM(N142:N145)</f>
        <v>0</v>
      </c>
      <c r="O141" s="97"/>
      <c r="P141" s="98"/>
      <c r="Q141" s="98"/>
      <c r="R141" s="96">
        <f>SUM(R142:R145)</f>
        <v>0</v>
      </c>
      <c r="S141" s="96">
        <f>SUM(S142:S145)</f>
        <v>0</v>
      </c>
      <c r="T141" s="96">
        <f>SUM(T142:T145)</f>
        <v>0</v>
      </c>
      <c r="U141" s="96">
        <f>SUM(U142:U145)</f>
        <v>0</v>
      </c>
      <c r="V141" s="96">
        <f>SUM(V142:V145)</f>
        <v>0</v>
      </c>
      <c r="W141" s="96"/>
      <c r="X141" s="96"/>
      <c r="Y141" s="96"/>
      <c r="Z141" s="96"/>
      <c r="AA141" s="96"/>
      <c r="AB141" s="96"/>
    </row>
    <row r="142" spans="1:28" ht="24.75" hidden="1">
      <c r="A142" s="1"/>
      <c r="B142" s="61" t="str">
        <f t="shared" si="61"/>
        <v>1355000520052311</v>
      </c>
      <c r="C142" s="99">
        <v>2023</v>
      </c>
      <c r="D142" s="99">
        <v>20</v>
      </c>
      <c r="E142" s="99">
        <v>1</v>
      </c>
      <c r="F142" s="99">
        <v>3</v>
      </c>
      <c r="G142" s="99">
        <v>5</v>
      </c>
      <c r="H142" s="99">
        <v>5000</v>
      </c>
      <c r="I142" s="99">
        <v>5200</v>
      </c>
      <c r="J142" s="99">
        <v>523</v>
      </c>
      <c r="K142" s="100">
        <v>1</v>
      </c>
      <c r="L142" s="100">
        <v>1</v>
      </c>
      <c r="M142" s="101" t="s">
        <v>120</v>
      </c>
      <c r="N142" s="102">
        <v>0</v>
      </c>
      <c r="O142" s="103" t="s">
        <v>43</v>
      </c>
      <c r="P142" s="104">
        <v>0</v>
      </c>
      <c r="Q142" s="104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f>N142-R142-S142-T142-U142</f>
        <v>0</v>
      </c>
      <c r="W142" s="102">
        <v>0</v>
      </c>
      <c r="X142" s="102">
        <v>0</v>
      </c>
      <c r="Y142" s="102">
        <v>0</v>
      </c>
      <c r="Z142" s="102">
        <v>0</v>
      </c>
      <c r="AA142" s="102">
        <f t="shared" ref="AA142:AB145" si="66">W142-Y142</f>
        <v>0</v>
      </c>
      <c r="AB142" s="102">
        <f t="shared" si="66"/>
        <v>0</v>
      </c>
    </row>
    <row r="143" spans="1:28" ht="48" hidden="1" customHeight="1">
      <c r="A143" s="1"/>
      <c r="B143" s="61" t="str">
        <f t="shared" si="61"/>
        <v>1355000520052321</v>
      </c>
      <c r="C143" s="99">
        <v>2023</v>
      </c>
      <c r="D143" s="99">
        <v>20</v>
      </c>
      <c r="E143" s="99">
        <v>1</v>
      </c>
      <c r="F143" s="99">
        <v>3</v>
      </c>
      <c r="G143" s="99">
        <v>5</v>
      </c>
      <c r="H143" s="99">
        <v>5000</v>
      </c>
      <c r="I143" s="99">
        <v>5200</v>
      </c>
      <c r="J143" s="99">
        <v>523</v>
      </c>
      <c r="K143" s="100">
        <v>2</v>
      </c>
      <c r="L143" s="100">
        <v>1</v>
      </c>
      <c r="M143" s="101" t="s">
        <v>121</v>
      </c>
      <c r="N143" s="102">
        <v>0</v>
      </c>
      <c r="O143" s="103" t="s">
        <v>43</v>
      </c>
      <c r="P143" s="104">
        <v>0</v>
      </c>
      <c r="Q143" s="104">
        <v>0</v>
      </c>
      <c r="R143" s="102">
        <v>0</v>
      </c>
      <c r="S143" s="102">
        <v>0</v>
      </c>
      <c r="T143" s="102">
        <v>0</v>
      </c>
      <c r="U143" s="102">
        <v>0</v>
      </c>
      <c r="V143" s="102">
        <f>N143-R143-S143-T143-U143</f>
        <v>0</v>
      </c>
      <c r="W143" s="102">
        <v>0</v>
      </c>
      <c r="X143" s="102">
        <v>0</v>
      </c>
      <c r="Y143" s="102">
        <v>0</v>
      </c>
      <c r="Z143" s="102">
        <v>0</v>
      </c>
      <c r="AA143" s="102">
        <f t="shared" si="66"/>
        <v>0</v>
      </c>
      <c r="AB143" s="102">
        <f t="shared" si="66"/>
        <v>0</v>
      </c>
    </row>
    <row r="144" spans="1:28" ht="25.15" hidden="1" customHeight="1">
      <c r="A144" s="1"/>
      <c r="B144" s="61" t="str">
        <f t="shared" si="61"/>
        <v>1355000520052331</v>
      </c>
      <c r="C144" s="99">
        <v>2023</v>
      </c>
      <c r="D144" s="99">
        <v>20</v>
      </c>
      <c r="E144" s="99">
        <v>1</v>
      </c>
      <c r="F144" s="99">
        <v>3</v>
      </c>
      <c r="G144" s="99">
        <v>5</v>
      </c>
      <c r="H144" s="99">
        <v>5000</v>
      </c>
      <c r="I144" s="99">
        <v>5200</v>
      </c>
      <c r="J144" s="99">
        <v>523</v>
      </c>
      <c r="K144" s="100">
        <v>3</v>
      </c>
      <c r="L144" s="100">
        <v>1</v>
      </c>
      <c r="M144" s="101" t="s">
        <v>122</v>
      </c>
      <c r="N144" s="102">
        <v>0</v>
      </c>
      <c r="O144" s="103" t="s">
        <v>43</v>
      </c>
      <c r="P144" s="104">
        <v>0</v>
      </c>
      <c r="Q144" s="104">
        <v>0</v>
      </c>
      <c r="R144" s="102">
        <v>0</v>
      </c>
      <c r="S144" s="102">
        <v>0</v>
      </c>
      <c r="T144" s="102">
        <v>0</v>
      </c>
      <c r="U144" s="102">
        <v>0</v>
      </c>
      <c r="V144" s="102">
        <f>N144-R144-S144-T144-U144</f>
        <v>0</v>
      </c>
      <c r="W144" s="102">
        <v>0</v>
      </c>
      <c r="X144" s="102">
        <v>0</v>
      </c>
      <c r="Y144" s="102">
        <v>0</v>
      </c>
      <c r="Z144" s="102">
        <v>0</v>
      </c>
      <c r="AA144" s="102">
        <f t="shared" si="66"/>
        <v>0</v>
      </c>
      <c r="AB144" s="102">
        <f t="shared" si="66"/>
        <v>0</v>
      </c>
    </row>
    <row r="145" spans="1:28" ht="25.15" hidden="1" customHeight="1">
      <c r="A145" s="1"/>
      <c r="B145" s="61" t="str">
        <f t="shared" si="61"/>
        <v>1355000520052341</v>
      </c>
      <c r="C145" s="99">
        <v>2023</v>
      </c>
      <c r="D145" s="99">
        <v>20</v>
      </c>
      <c r="E145" s="99">
        <v>1</v>
      </c>
      <c r="F145" s="99">
        <v>3</v>
      </c>
      <c r="G145" s="99">
        <v>5</v>
      </c>
      <c r="H145" s="99">
        <v>5000</v>
      </c>
      <c r="I145" s="99">
        <v>5200</v>
      </c>
      <c r="J145" s="99">
        <v>523</v>
      </c>
      <c r="K145" s="100">
        <v>4</v>
      </c>
      <c r="L145" s="100">
        <v>1</v>
      </c>
      <c r="M145" s="101" t="s">
        <v>123</v>
      </c>
      <c r="N145" s="102">
        <v>0</v>
      </c>
      <c r="O145" s="103" t="s">
        <v>43</v>
      </c>
      <c r="P145" s="104">
        <v>0</v>
      </c>
      <c r="Q145" s="104">
        <v>0</v>
      </c>
      <c r="R145" s="102">
        <v>0</v>
      </c>
      <c r="S145" s="102">
        <v>0</v>
      </c>
      <c r="T145" s="102">
        <v>0</v>
      </c>
      <c r="U145" s="102">
        <v>0</v>
      </c>
      <c r="V145" s="102">
        <f>N145-R145-S145-T145-U145</f>
        <v>0</v>
      </c>
      <c r="W145" s="102">
        <v>0</v>
      </c>
      <c r="X145" s="102">
        <v>0</v>
      </c>
      <c r="Y145" s="102">
        <v>0</v>
      </c>
      <c r="Z145" s="102">
        <v>0</v>
      </c>
      <c r="AA145" s="102">
        <f t="shared" si="66"/>
        <v>0</v>
      </c>
      <c r="AB145" s="102">
        <f t="shared" si="66"/>
        <v>0</v>
      </c>
    </row>
    <row r="146" spans="1:28" ht="24.75" hidden="1">
      <c r="A146" s="1"/>
      <c r="B146" s="61" t="str">
        <f t="shared" si="61"/>
        <v>135500054001</v>
      </c>
      <c r="C146" s="87">
        <v>2023</v>
      </c>
      <c r="D146" s="87">
        <v>20</v>
      </c>
      <c r="E146" s="87">
        <v>1</v>
      </c>
      <c r="F146" s="87">
        <v>3</v>
      </c>
      <c r="G146" s="87">
        <v>5</v>
      </c>
      <c r="H146" s="87">
        <v>5000</v>
      </c>
      <c r="I146" s="87">
        <v>5400</v>
      </c>
      <c r="J146" s="87"/>
      <c r="K146" s="88" t="s">
        <v>29</v>
      </c>
      <c r="L146" s="88">
        <v>1</v>
      </c>
      <c r="M146" s="89" t="s">
        <v>124</v>
      </c>
      <c r="N146" s="90">
        <f>+N147</f>
        <v>0</v>
      </c>
      <c r="O146" s="91"/>
      <c r="P146" s="92"/>
      <c r="Q146" s="92"/>
      <c r="R146" s="90">
        <f>+R147</f>
        <v>0</v>
      </c>
      <c r="S146" s="90">
        <f>+S147</f>
        <v>0</v>
      </c>
      <c r="T146" s="90">
        <f>+T147</f>
        <v>0</v>
      </c>
      <c r="U146" s="90">
        <f>+U147</f>
        <v>0</v>
      </c>
      <c r="V146" s="90">
        <f>+V147</f>
        <v>0</v>
      </c>
      <c r="W146" s="90"/>
      <c r="X146" s="90"/>
      <c r="Y146" s="90"/>
      <c r="Z146" s="90"/>
      <c r="AA146" s="90"/>
      <c r="AB146" s="90"/>
    </row>
    <row r="147" spans="1:28" ht="24.75" hidden="1">
      <c r="A147" s="1"/>
      <c r="B147" s="61" t="str">
        <f t="shared" si="61"/>
        <v>135500054005411</v>
      </c>
      <c r="C147" s="93">
        <v>2023</v>
      </c>
      <c r="D147" s="93">
        <v>20</v>
      </c>
      <c r="E147" s="93">
        <v>1</v>
      </c>
      <c r="F147" s="93">
        <v>3</v>
      </c>
      <c r="G147" s="93">
        <v>5</v>
      </c>
      <c r="H147" s="93">
        <v>5000</v>
      </c>
      <c r="I147" s="93">
        <v>5400</v>
      </c>
      <c r="J147" s="93">
        <v>541</v>
      </c>
      <c r="K147" s="94"/>
      <c r="L147" s="94">
        <v>1</v>
      </c>
      <c r="M147" s="95" t="s">
        <v>125</v>
      </c>
      <c r="N147" s="96">
        <f>SUM(N148:N156)</f>
        <v>0</v>
      </c>
      <c r="O147" s="97"/>
      <c r="P147" s="98"/>
      <c r="Q147" s="98"/>
      <c r="R147" s="96">
        <f>SUM(R148:R156)</f>
        <v>0</v>
      </c>
      <c r="S147" s="96">
        <f>SUM(S148:S156)</f>
        <v>0</v>
      </c>
      <c r="T147" s="96">
        <f>SUM(T148:T156)</f>
        <v>0</v>
      </c>
      <c r="U147" s="96">
        <f>SUM(U148:U156)</f>
        <v>0</v>
      </c>
      <c r="V147" s="96">
        <f>SUM(V148:V156)</f>
        <v>0</v>
      </c>
      <c r="W147" s="96"/>
      <c r="X147" s="96"/>
      <c r="Y147" s="96"/>
      <c r="Z147" s="96"/>
      <c r="AA147" s="96"/>
      <c r="AB147" s="96"/>
    </row>
    <row r="148" spans="1:28" ht="24.75" hidden="1">
      <c r="A148" s="1"/>
      <c r="B148" s="61" t="str">
        <f t="shared" si="61"/>
        <v>1355000540054111</v>
      </c>
      <c r="C148" s="99">
        <v>2023</v>
      </c>
      <c r="D148" s="99">
        <v>20</v>
      </c>
      <c r="E148" s="99">
        <v>1</v>
      </c>
      <c r="F148" s="99">
        <v>3</v>
      </c>
      <c r="G148" s="99">
        <v>5</v>
      </c>
      <c r="H148" s="99">
        <v>5000</v>
      </c>
      <c r="I148" s="99">
        <v>5400</v>
      </c>
      <c r="J148" s="99">
        <v>541</v>
      </c>
      <c r="K148" s="100">
        <v>1</v>
      </c>
      <c r="L148" s="100">
        <v>1</v>
      </c>
      <c r="M148" s="101" t="s">
        <v>126</v>
      </c>
      <c r="N148" s="102">
        <v>0</v>
      </c>
      <c r="O148" s="103" t="s">
        <v>43</v>
      </c>
      <c r="P148" s="104">
        <v>0</v>
      </c>
      <c r="Q148" s="104">
        <v>0</v>
      </c>
      <c r="R148" s="102">
        <v>0</v>
      </c>
      <c r="S148" s="102">
        <v>0</v>
      </c>
      <c r="T148" s="102">
        <v>0</v>
      </c>
      <c r="U148" s="102">
        <v>0</v>
      </c>
      <c r="V148" s="102">
        <f t="shared" ref="V148:V156" si="67">N148-R148-S148-T148-U148</f>
        <v>0</v>
      </c>
      <c r="W148" s="102">
        <v>0</v>
      </c>
      <c r="X148" s="102">
        <v>0</v>
      </c>
      <c r="Y148" s="102">
        <v>0</v>
      </c>
      <c r="Z148" s="102">
        <v>0</v>
      </c>
      <c r="AA148" s="102">
        <f t="shared" ref="AA148:AB156" si="68">W148-Y148</f>
        <v>0</v>
      </c>
      <c r="AB148" s="102">
        <f t="shared" si="68"/>
        <v>0</v>
      </c>
    </row>
    <row r="149" spans="1:28" ht="24.75" hidden="1">
      <c r="A149" s="105"/>
      <c r="B149" s="61" t="str">
        <f t="shared" si="61"/>
        <v>1355000540054121</v>
      </c>
      <c r="C149" s="99">
        <v>2023</v>
      </c>
      <c r="D149" s="99">
        <v>20</v>
      </c>
      <c r="E149" s="99">
        <v>1</v>
      </c>
      <c r="F149" s="99">
        <v>3</v>
      </c>
      <c r="G149" s="99">
        <v>5</v>
      </c>
      <c r="H149" s="99">
        <v>5000</v>
      </c>
      <c r="I149" s="99">
        <v>5400</v>
      </c>
      <c r="J149" s="99">
        <v>541</v>
      </c>
      <c r="K149" s="100">
        <v>2</v>
      </c>
      <c r="L149" s="100">
        <v>1</v>
      </c>
      <c r="M149" s="101" t="s">
        <v>127</v>
      </c>
      <c r="N149" s="102">
        <v>0</v>
      </c>
      <c r="O149" s="103" t="s">
        <v>43</v>
      </c>
      <c r="P149" s="104">
        <v>0</v>
      </c>
      <c r="Q149" s="104">
        <v>0</v>
      </c>
      <c r="R149" s="102">
        <v>0</v>
      </c>
      <c r="S149" s="102">
        <v>0</v>
      </c>
      <c r="T149" s="102">
        <v>0</v>
      </c>
      <c r="U149" s="102">
        <v>0</v>
      </c>
      <c r="V149" s="102">
        <f t="shared" si="67"/>
        <v>0</v>
      </c>
      <c r="W149" s="102">
        <v>0</v>
      </c>
      <c r="X149" s="102">
        <v>0</v>
      </c>
      <c r="Y149" s="102">
        <v>0</v>
      </c>
      <c r="Z149" s="102">
        <v>0</v>
      </c>
      <c r="AA149" s="102">
        <f t="shared" si="68"/>
        <v>0</v>
      </c>
      <c r="AB149" s="102">
        <f t="shared" si="68"/>
        <v>0</v>
      </c>
    </row>
    <row r="150" spans="1:28" ht="24.75" hidden="1">
      <c r="A150" s="105"/>
      <c r="B150" s="61" t="str">
        <f t="shared" si="61"/>
        <v>1355000540054131</v>
      </c>
      <c r="C150" s="99">
        <v>2023</v>
      </c>
      <c r="D150" s="99">
        <v>20</v>
      </c>
      <c r="E150" s="99">
        <v>1</v>
      </c>
      <c r="F150" s="99">
        <v>3</v>
      </c>
      <c r="G150" s="99">
        <v>5</v>
      </c>
      <c r="H150" s="99">
        <v>5000</v>
      </c>
      <c r="I150" s="99">
        <v>5400</v>
      </c>
      <c r="J150" s="99">
        <v>541</v>
      </c>
      <c r="K150" s="100">
        <v>3</v>
      </c>
      <c r="L150" s="100">
        <v>1</v>
      </c>
      <c r="M150" s="101" t="s">
        <v>128</v>
      </c>
      <c r="N150" s="102">
        <v>0</v>
      </c>
      <c r="O150" s="103" t="s">
        <v>43</v>
      </c>
      <c r="P150" s="104">
        <v>0</v>
      </c>
      <c r="Q150" s="104">
        <v>0</v>
      </c>
      <c r="R150" s="102">
        <v>0</v>
      </c>
      <c r="S150" s="102">
        <v>0</v>
      </c>
      <c r="T150" s="102">
        <v>0</v>
      </c>
      <c r="U150" s="102">
        <v>0</v>
      </c>
      <c r="V150" s="102">
        <f t="shared" si="67"/>
        <v>0</v>
      </c>
      <c r="W150" s="102">
        <v>0</v>
      </c>
      <c r="X150" s="102">
        <v>0</v>
      </c>
      <c r="Y150" s="102">
        <v>0</v>
      </c>
      <c r="Z150" s="102">
        <v>0</v>
      </c>
      <c r="AA150" s="102">
        <f t="shared" si="68"/>
        <v>0</v>
      </c>
      <c r="AB150" s="102">
        <f t="shared" si="68"/>
        <v>0</v>
      </c>
    </row>
    <row r="151" spans="1:28" ht="24.75" hidden="1">
      <c r="A151" s="105"/>
      <c r="B151" s="61" t="str">
        <f t="shared" si="61"/>
        <v>1355000540054141</v>
      </c>
      <c r="C151" s="99">
        <v>2023</v>
      </c>
      <c r="D151" s="99">
        <v>20</v>
      </c>
      <c r="E151" s="99">
        <v>1</v>
      </c>
      <c r="F151" s="99">
        <v>3</v>
      </c>
      <c r="G151" s="99">
        <v>5</v>
      </c>
      <c r="H151" s="99">
        <v>5000</v>
      </c>
      <c r="I151" s="99">
        <v>5400</v>
      </c>
      <c r="J151" s="99">
        <v>541</v>
      </c>
      <c r="K151" s="100">
        <v>4</v>
      </c>
      <c r="L151" s="100">
        <v>1</v>
      </c>
      <c r="M151" s="101" t="s">
        <v>129</v>
      </c>
      <c r="N151" s="102">
        <v>0</v>
      </c>
      <c r="O151" s="103" t="s">
        <v>43</v>
      </c>
      <c r="P151" s="104">
        <v>0</v>
      </c>
      <c r="Q151" s="104">
        <v>0</v>
      </c>
      <c r="R151" s="102">
        <v>0</v>
      </c>
      <c r="S151" s="102">
        <v>0</v>
      </c>
      <c r="T151" s="102">
        <v>0</v>
      </c>
      <c r="U151" s="102">
        <v>0</v>
      </c>
      <c r="V151" s="102">
        <f t="shared" si="67"/>
        <v>0</v>
      </c>
      <c r="W151" s="102">
        <v>0</v>
      </c>
      <c r="X151" s="102">
        <v>0</v>
      </c>
      <c r="Y151" s="102">
        <v>0</v>
      </c>
      <c r="Z151" s="102">
        <v>0</v>
      </c>
      <c r="AA151" s="102">
        <f t="shared" si="68"/>
        <v>0</v>
      </c>
      <c r="AB151" s="102">
        <f t="shared" si="68"/>
        <v>0</v>
      </c>
    </row>
    <row r="152" spans="1:28" ht="24.75" hidden="1">
      <c r="A152" s="105"/>
      <c r="B152" s="61" t="str">
        <f t="shared" si="61"/>
        <v>1355000540054151</v>
      </c>
      <c r="C152" s="99">
        <v>2023</v>
      </c>
      <c r="D152" s="99">
        <v>20</v>
      </c>
      <c r="E152" s="99">
        <v>1</v>
      </c>
      <c r="F152" s="99">
        <v>3</v>
      </c>
      <c r="G152" s="99">
        <v>5</v>
      </c>
      <c r="H152" s="99">
        <v>5000</v>
      </c>
      <c r="I152" s="99">
        <v>5400</v>
      </c>
      <c r="J152" s="99">
        <v>541</v>
      </c>
      <c r="K152" s="100">
        <v>5</v>
      </c>
      <c r="L152" s="100">
        <v>1</v>
      </c>
      <c r="M152" s="101" t="s">
        <v>130</v>
      </c>
      <c r="N152" s="102">
        <v>0</v>
      </c>
      <c r="O152" s="103" t="s">
        <v>43</v>
      </c>
      <c r="P152" s="104">
        <v>0</v>
      </c>
      <c r="Q152" s="104">
        <v>0</v>
      </c>
      <c r="R152" s="102">
        <v>0</v>
      </c>
      <c r="S152" s="102">
        <v>0</v>
      </c>
      <c r="T152" s="102">
        <v>0</v>
      </c>
      <c r="U152" s="102">
        <v>0</v>
      </c>
      <c r="V152" s="102">
        <f t="shared" si="67"/>
        <v>0</v>
      </c>
      <c r="W152" s="102">
        <v>0</v>
      </c>
      <c r="X152" s="102">
        <v>0</v>
      </c>
      <c r="Y152" s="102">
        <v>0</v>
      </c>
      <c r="Z152" s="102">
        <v>0</v>
      </c>
      <c r="AA152" s="102">
        <f t="shared" si="68"/>
        <v>0</v>
      </c>
      <c r="AB152" s="102">
        <f t="shared" si="68"/>
        <v>0</v>
      </c>
    </row>
    <row r="153" spans="1:28" ht="24.75" hidden="1">
      <c r="A153" s="105"/>
      <c r="B153" s="61" t="str">
        <f t="shared" si="61"/>
        <v>1355000540054161</v>
      </c>
      <c r="C153" s="99">
        <v>2023</v>
      </c>
      <c r="D153" s="99">
        <v>20</v>
      </c>
      <c r="E153" s="99">
        <v>1</v>
      </c>
      <c r="F153" s="99">
        <v>3</v>
      </c>
      <c r="G153" s="99">
        <v>5</v>
      </c>
      <c r="H153" s="99">
        <v>5000</v>
      </c>
      <c r="I153" s="99">
        <v>5400</v>
      </c>
      <c r="J153" s="99">
        <v>541</v>
      </c>
      <c r="K153" s="100">
        <v>6</v>
      </c>
      <c r="L153" s="100">
        <v>1</v>
      </c>
      <c r="M153" s="101" t="s">
        <v>131</v>
      </c>
      <c r="N153" s="102">
        <v>0</v>
      </c>
      <c r="O153" s="103" t="s">
        <v>43</v>
      </c>
      <c r="P153" s="104">
        <v>0</v>
      </c>
      <c r="Q153" s="104">
        <v>0</v>
      </c>
      <c r="R153" s="102">
        <v>0</v>
      </c>
      <c r="S153" s="102">
        <v>0</v>
      </c>
      <c r="T153" s="102">
        <v>0</v>
      </c>
      <c r="U153" s="102">
        <v>0</v>
      </c>
      <c r="V153" s="102">
        <f t="shared" si="67"/>
        <v>0</v>
      </c>
      <c r="W153" s="102">
        <v>0</v>
      </c>
      <c r="X153" s="102">
        <v>0</v>
      </c>
      <c r="Y153" s="102">
        <v>0</v>
      </c>
      <c r="Z153" s="102">
        <v>0</v>
      </c>
      <c r="AA153" s="102">
        <f t="shared" si="68"/>
        <v>0</v>
      </c>
      <c r="AB153" s="102">
        <f t="shared" si="68"/>
        <v>0</v>
      </c>
    </row>
    <row r="154" spans="1:28" ht="24.75" hidden="1">
      <c r="A154" s="105"/>
      <c r="B154" s="61" t="str">
        <f t="shared" si="61"/>
        <v>1355000540054171</v>
      </c>
      <c r="C154" s="99">
        <v>2023</v>
      </c>
      <c r="D154" s="99">
        <v>20</v>
      </c>
      <c r="E154" s="99">
        <v>1</v>
      </c>
      <c r="F154" s="99">
        <v>3</v>
      </c>
      <c r="G154" s="99">
        <v>5</v>
      </c>
      <c r="H154" s="99">
        <v>5000</v>
      </c>
      <c r="I154" s="99">
        <v>5400</v>
      </c>
      <c r="J154" s="99">
        <v>541</v>
      </c>
      <c r="K154" s="100">
        <v>7</v>
      </c>
      <c r="L154" s="100">
        <v>1</v>
      </c>
      <c r="M154" s="101" t="s">
        <v>132</v>
      </c>
      <c r="N154" s="102">
        <v>0</v>
      </c>
      <c r="O154" s="103" t="s">
        <v>43</v>
      </c>
      <c r="P154" s="104">
        <v>0</v>
      </c>
      <c r="Q154" s="104">
        <v>0</v>
      </c>
      <c r="R154" s="102">
        <v>0</v>
      </c>
      <c r="S154" s="102">
        <v>0</v>
      </c>
      <c r="T154" s="102">
        <v>0</v>
      </c>
      <c r="U154" s="102">
        <v>0</v>
      </c>
      <c r="V154" s="102">
        <f t="shared" si="67"/>
        <v>0</v>
      </c>
      <c r="W154" s="102">
        <v>0</v>
      </c>
      <c r="X154" s="102">
        <v>0</v>
      </c>
      <c r="Y154" s="102">
        <v>0</v>
      </c>
      <c r="Z154" s="102">
        <v>0</v>
      </c>
      <c r="AA154" s="102">
        <f t="shared" si="68"/>
        <v>0</v>
      </c>
      <c r="AB154" s="102">
        <f t="shared" si="68"/>
        <v>0</v>
      </c>
    </row>
    <row r="155" spans="1:28" ht="24.75" hidden="1">
      <c r="A155" s="105"/>
      <c r="B155" s="61" t="str">
        <f t="shared" si="61"/>
        <v>1355000540054181</v>
      </c>
      <c r="C155" s="99">
        <v>2023</v>
      </c>
      <c r="D155" s="99">
        <v>20</v>
      </c>
      <c r="E155" s="99">
        <v>1</v>
      </c>
      <c r="F155" s="99">
        <v>3</v>
      </c>
      <c r="G155" s="99">
        <v>5</v>
      </c>
      <c r="H155" s="99">
        <v>5000</v>
      </c>
      <c r="I155" s="99">
        <v>5400</v>
      </c>
      <c r="J155" s="99">
        <v>541</v>
      </c>
      <c r="K155" s="100">
        <v>8</v>
      </c>
      <c r="L155" s="100">
        <v>1</v>
      </c>
      <c r="M155" s="101" t="s">
        <v>133</v>
      </c>
      <c r="N155" s="102">
        <v>0</v>
      </c>
      <c r="O155" s="103" t="s">
        <v>43</v>
      </c>
      <c r="P155" s="104">
        <v>0</v>
      </c>
      <c r="Q155" s="104">
        <v>0</v>
      </c>
      <c r="R155" s="102">
        <v>0</v>
      </c>
      <c r="S155" s="102">
        <v>0</v>
      </c>
      <c r="T155" s="102">
        <v>0</v>
      </c>
      <c r="U155" s="102">
        <v>0</v>
      </c>
      <c r="V155" s="102">
        <f t="shared" si="67"/>
        <v>0</v>
      </c>
      <c r="W155" s="102">
        <v>0</v>
      </c>
      <c r="X155" s="102">
        <v>0</v>
      </c>
      <c r="Y155" s="102">
        <v>0</v>
      </c>
      <c r="Z155" s="102">
        <v>0</v>
      </c>
      <c r="AA155" s="102">
        <f t="shared" si="68"/>
        <v>0</v>
      </c>
      <c r="AB155" s="102">
        <f t="shared" si="68"/>
        <v>0</v>
      </c>
    </row>
    <row r="156" spans="1:28" ht="24.75" hidden="1">
      <c r="A156" s="105"/>
      <c r="B156" s="61" t="str">
        <f t="shared" si="61"/>
        <v>1355000540054191</v>
      </c>
      <c r="C156" s="99">
        <v>2023</v>
      </c>
      <c r="D156" s="99">
        <v>20</v>
      </c>
      <c r="E156" s="99">
        <v>1</v>
      </c>
      <c r="F156" s="99">
        <v>3</v>
      </c>
      <c r="G156" s="99">
        <v>5</v>
      </c>
      <c r="H156" s="99">
        <v>5000</v>
      </c>
      <c r="I156" s="99">
        <v>5400</v>
      </c>
      <c r="J156" s="99">
        <v>541</v>
      </c>
      <c r="K156" s="100">
        <v>9</v>
      </c>
      <c r="L156" s="100">
        <v>1</v>
      </c>
      <c r="M156" s="101" t="s">
        <v>134</v>
      </c>
      <c r="N156" s="102">
        <v>0</v>
      </c>
      <c r="O156" s="103" t="s">
        <v>43</v>
      </c>
      <c r="P156" s="104">
        <v>0</v>
      </c>
      <c r="Q156" s="104">
        <v>0</v>
      </c>
      <c r="R156" s="102">
        <v>0</v>
      </c>
      <c r="S156" s="102">
        <v>0</v>
      </c>
      <c r="T156" s="102">
        <v>0</v>
      </c>
      <c r="U156" s="102">
        <v>0</v>
      </c>
      <c r="V156" s="102">
        <f t="shared" si="67"/>
        <v>0</v>
      </c>
      <c r="W156" s="102">
        <v>0</v>
      </c>
      <c r="X156" s="102">
        <v>0</v>
      </c>
      <c r="Y156" s="102">
        <v>0</v>
      </c>
      <c r="Z156" s="102">
        <v>0</v>
      </c>
      <c r="AA156" s="102">
        <f t="shared" si="68"/>
        <v>0</v>
      </c>
      <c r="AB156" s="102">
        <f t="shared" si="68"/>
        <v>0</v>
      </c>
    </row>
    <row r="157" spans="1:28" ht="24.75" hidden="1">
      <c r="A157" s="1"/>
      <c r="B157" s="61" t="str">
        <f t="shared" si="61"/>
        <v>135500055001</v>
      </c>
      <c r="C157" s="87">
        <v>2023</v>
      </c>
      <c r="D157" s="87">
        <v>20</v>
      </c>
      <c r="E157" s="87">
        <v>1</v>
      </c>
      <c r="F157" s="87">
        <v>3</v>
      </c>
      <c r="G157" s="87">
        <v>5</v>
      </c>
      <c r="H157" s="87">
        <v>5000</v>
      </c>
      <c r="I157" s="87">
        <v>5500</v>
      </c>
      <c r="J157" s="87"/>
      <c r="K157" s="88" t="s">
        <v>29</v>
      </c>
      <c r="L157" s="88">
        <v>1</v>
      </c>
      <c r="M157" s="89" t="s">
        <v>135</v>
      </c>
      <c r="N157" s="90">
        <f>+N158</f>
        <v>0</v>
      </c>
      <c r="O157" s="91"/>
      <c r="P157" s="92"/>
      <c r="Q157" s="92"/>
      <c r="R157" s="90">
        <f>+R158</f>
        <v>0</v>
      </c>
      <c r="S157" s="90">
        <f>+S158</f>
        <v>0</v>
      </c>
      <c r="T157" s="90">
        <f>+T158</f>
        <v>0</v>
      </c>
      <c r="U157" s="90">
        <f>+U158</f>
        <v>0</v>
      </c>
      <c r="V157" s="90">
        <f>+V158</f>
        <v>0</v>
      </c>
      <c r="W157" s="90"/>
      <c r="X157" s="90"/>
      <c r="Y157" s="90"/>
      <c r="Z157" s="90"/>
      <c r="AA157" s="90"/>
      <c r="AB157" s="90"/>
    </row>
    <row r="158" spans="1:28" ht="24.75" hidden="1">
      <c r="A158" s="1"/>
      <c r="B158" s="61" t="str">
        <f t="shared" si="61"/>
        <v>135500055005511</v>
      </c>
      <c r="C158" s="93">
        <v>2023</v>
      </c>
      <c r="D158" s="93">
        <v>20</v>
      </c>
      <c r="E158" s="93">
        <v>1</v>
      </c>
      <c r="F158" s="93">
        <v>3</v>
      </c>
      <c r="G158" s="93">
        <v>5</v>
      </c>
      <c r="H158" s="93">
        <v>5000</v>
      </c>
      <c r="I158" s="93">
        <v>5500</v>
      </c>
      <c r="J158" s="93">
        <v>551</v>
      </c>
      <c r="K158" s="94"/>
      <c r="L158" s="94">
        <v>1</v>
      </c>
      <c r="M158" s="95" t="s">
        <v>136</v>
      </c>
      <c r="N158" s="96">
        <f>SUM(N159:N161)</f>
        <v>0</v>
      </c>
      <c r="O158" s="97"/>
      <c r="P158" s="98"/>
      <c r="Q158" s="98"/>
      <c r="R158" s="96">
        <f>SUM(R159:R161)</f>
        <v>0</v>
      </c>
      <c r="S158" s="96">
        <f>SUM(S159:S161)</f>
        <v>0</v>
      </c>
      <c r="T158" s="96">
        <f>SUM(T159:T161)</f>
        <v>0</v>
      </c>
      <c r="U158" s="96">
        <f>SUM(U159:U161)</f>
        <v>0</v>
      </c>
      <c r="V158" s="96">
        <f>SUM(V159:V161)</f>
        <v>0</v>
      </c>
      <c r="W158" s="96"/>
      <c r="X158" s="96"/>
      <c r="Y158" s="96"/>
      <c r="Z158" s="96"/>
      <c r="AA158" s="96"/>
      <c r="AB158" s="96"/>
    </row>
    <row r="159" spans="1:28" ht="24.75" hidden="1">
      <c r="A159" s="1"/>
      <c r="B159" s="61" t="str">
        <f t="shared" si="61"/>
        <v>1355000550055111</v>
      </c>
      <c r="C159" s="99">
        <v>2023</v>
      </c>
      <c r="D159" s="99">
        <v>20</v>
      </c>
      <c r="E159" s="99">
        <v>1</v>
      </c>
      <c r="F159" s="99">
        <v>3</v>
      </c>
      <c r="G159" s="99">
        <v>5</v>
      </c>
      <c r="H159" s="99">
        <v>5000</v>
      </c>
      <c r="I159" s="99">
        <v>5500</v>
      </c>
      <c r="J159" s="99">
        <v>551</v>
      </c>
      <c r="K159" s="100">
        <v>1</v>
      </c>
      <c r="L159" s="100">
        <v>1</v>
      </c>
      <c r="M159" s="101" t="s">
        <v>137</v>
      </c>
      <c r="N159" s="102">
        <v>0</v>
      </c>
      <c r="O159" s="103" t="s">
        <v>43</v>
      </c>
      <c r="P159" s="104">
        <v>0</v>
      </c>
      <c r="Q159" s="104">
        <v>0</v>
      </c>
      <c r="R159" s="102">
        <v>0</v>
      </c>
      <c r="S159" s="102">
        <v>0</v>
      </c>
      <c r="T159" s="102">
        <v>0</v>
      </c>
      <c r="U159" s="102">
        <v>0</v>
      </c>
      <c r="V159" s="102">
        <f>N159-R159-S159-T159-U159</f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f t="shared" ref="AA159:AB161" si="69">W159-Y159</f>
        <v>0</v>
      </c>
      <c r="AB159" s="102">
        <f t="shared" si="69"/>
        <v>0</v>
      </c>
    </row>
    <row r="160" spans="1:28" ht="24.75" hidden="1">
      <c r="A160" s="1"/>
      <c r="B160" s="61" t="str">
        <f t="shared" si="61"/>
        <v>1355000550055121</v>
      </c>
      <c r="C160" s="99">
        <v>2023</v>
      </c>
      <c r="D160" s="99">
        <v>20</v>
      </c>
      <c r="E160" s="99">
        <v>1</v>
      </c>
      <c r="F160" s="99">
        <v>3</v>
      </c>
      <c r="G160" s="99">
        <v>5</v>
      </c>
      <c r="H160" s="99">
        <v>5000</v>
      </c>
      <c r="I160" s="99">
        <v>5500</v>
      </c>
      <c r="J160" s="99">
        <v>551</v>
      </c>
      <c r="K160" s="100">
        <v>2</v>
      </c>
      <c r="L160" s="100">
        <v>1</v>
      </c>
      <c r="M160" s="101" t="s">
        <v>138</v>
      </c>
      <c r="N160" s="102">
        <v>0</v>
      </c>
      <c r="O160" s="103" t="s">
        <v>43</v>
      </c>
      <c r="P160" s="104">
        <v>0</v>
      </c>
      <c r="Q160" s="104">
        <v>0</v>
      </c>
      <c r="R160" s="102">
        <v>0</v>
      </c>
      <c r="S160" s="102">
        <v>0</v>
      </c>
      <c r="T160" s="102">
        <v>0</v>
      </c>
      <c r="U160" s="102">
        <v>0</v>
      </c>
      <c r="V160" s="102">
        <f>N160-R160-S160-T160-U160</f>
        <v>0</v>
      </c>
      <c r="W160" s="102">
        <v>0</v>
      </c>
      <c r="X160" s="102">
        <v>0</v>
      </c>
      <c r="Y160" s="102">
        <v>0</v>
      </c>
      <c r="Z160" s="102">
        <v>0</v>
      </c>
      <c r="AA160" s="102">
        <f t="shared" si="69"/>
        <v>0</v>
      </c>
      <c r="AB160" s="102">
        <f t="shared" si="69"/>
        <v>0</v>
      </c>
    </row>
    <row r="161" spans="1:28" ht="24.75" hidden="1">
      <c r="A161" s="1"/>
      <c r="B161" s="61" t="str">
        <f t="shared" si="61"/>
        <v>1355000550055131</v>
      </c>
      <c r="C161" s="99">
        <v>2023</v>
      </c>
      <c r="D161" s="99">
        <v>20</v>
      </c>
      <c r="E161" s="99">
        <v>1</v>
      </c>
      <c r="F161" s="99">
        <v>3</v>
      </c>
      <c r="G161" s="99">
        <v>5</v>
      </c>
      <c r="H161" s="99">
        <v>5000</v>
      </c>
      <c r="I161" s="99">
        <v>5500</v>
      </c>
      <c r="J161" s="99">
        <v>551</v>
      </c>
      <c r="K161" s="100">
        <v>3</v>
      </c>
      <c r="L161" s="100">
        <v>1</v>
      </c>
      <c r="M161" s="101" t="s">
        <v>139</v>
      </c>
      <c r="N161" s="102">
        <v>0</v>
      </c>
      <c r="O161" s="103" t="s">
        <v>43</v>
      </c>
      <c r="P161" s="104">
        <v>0</v>
      </c>
      <c r="Q161" s="104">
        <v>0</v>
      </c>
      <c r="R161" s="102">
        <v>0</v>
      </c>
      <c r="S161" s="102">
        <v>0</v>
      </c>
      <c r="T161" s="102">
        <v>0</v>
      </c>
      <c r="U161" s="102">
        <v>0</v>
      </c>
      <c r="V161" s="102">
        <f>N161-R161-S161-T161-U161</f>
        <v>0</v>
      </c>
      <c r="W161" s="102">
        <v>0</v>
      </c>
      <c r="X161" s="102">
        <v>0</v>
      </c>
      <c r="Y161" s="102">
        <v>0</v>
      </c>
      <c r="Z161" s="102">
        <v>0</v>
      </c>
      <c r="AA161" s="102">
        <f t="shared" si="69"/>
        <v>0</v>
      </c>
      <c r="AB161" s="102">
        <f t="shared" si="69"/>
        <v>0</v>
      </c>
    </row>
    <row r="162" spans="1:28" ht="48.75" hidden="1">
      <c r="A162" s="1"/>
      <c r="B162" s="61" t="str">
        <f t="shared" si="61"/>
        <v>1352</v>
      </c>
      <c r="C162" s="134">
        <v>2023</v>
      </c>
      <c r="D162" s="135">
        <v>20</v>
      </c>
      <c r="E162" s="135">
        <v>1</v>
      </c>
      <c r="F162" s="135">
        <v>3</v>
      </c>
      <c r="G162" s="135">
        <v>5</v>
      </c>
      <c r="H162" s="135"/>
      <c r="I162" s="135"/>
      <c r="J162" s="136"/>
      <c r="K162" s="137"/>
      <c r="L162" s="137">
        <v>2</v>
      </c>
      <c r="M162" s="138" t="s">
        <v>140</v>
      </c>
      <c r="N162" s="139">
        <f>+N163+N175+N185</f>
        <v>0</v>
      </c>
      <c r="O162" s="140"/>
      <c r="P162" s="139"/>
      <c r="Q162" s="139"/>
      <c r="R162" s="139">
        <f>+R163+R175+R185</f>
        <v>0</v>
      </c>
      <c r="S162" s="139">
        <f>+S163+S175+S185</f>
        <v>0</v>
      </c>
      <c r="T162" s="139">
        <f>+T163+T175+T185</f>
        <v>0</v>
      </c>
      <c r="U162" s="139">
        <f>+U163+U175+U185</f>
        <v>0</v>
      </c>
      <c r="V162" s="139">
        <f>+V163+V175+V185</f>
        <v>0</v>
      </c>
      <c r="W162" s="139"/>
      <c r="X162" s="139"/>
      <c r="Y162" s="139"/>
      <c r="Z162" s="139"/>
      <c r="AA162" s="139"/>
      <c r="AB162" s="139"/>
    </row>
    <row r="163" spans="1:28" ht="24.75" hidden="1">
      <c r="A163" s="1"/>
      <c r="B163" s="61" t="str">
        <f t="shared" si="61"/>
        <v>13520002</v>
      </c>
      <c r="C163" s="115">
        <v>2023</v>
      </c>
      <c r="D163" s="115">
        <v>20</v>
      </c>
      <c r="E163" s="115">
        <v>1</v>
      </c>
      <c r="F163" s="115">
        <v>3</v>
      </c>
      <c r="G163" s="115">
        <v>5</v>
      </c>
      <c r="H163" s="115">
        <v>2000</v>
      </c>
      <c r="I163" s="115"/>
      <c r="J163" s="115"/>
      <c r="K163" s="115"/>
      <c r="L163" s="115">
        <v>2</v>
      </c>
      <c r="M163" s="83" t="s">
        <v>39</v>
      </c>
      <c r="N163" s="84">
        <f>+N164+N167+N171</f>
        <v>0</v>
      </c>
      <c r="O163" s="85"/>
      <c r="P163" s="86"/>
      <c r="Q163" s="86"/>
      <c r="R163" s="84">
        <f>+R164+R167+R171</f>
        <v>0</v>
      </c>
      <c r="S163" s="84">
        <f>+S164+S167+S171</f>
        <v>0</v>
      </c>
      <c r="T163" s="84">
        <f>+T164+T167+T171</f>
        <v>0</v>
      </c>
      <c r="U163" s="84">
        <f>+U164+U167+U171</f>
        <v>0</v>
      </c>
      <c r="V163" s="84">
        <f>+V164+V167+V171</f>
        <v>0</v>
      </c>
      <c r="W163" s="84"/>
      <c r="X163" s="84"/>
      <c r="Y163" s="84"/>
      <c r="Z163" s="84"/>
      <c r="AA163" s="84"/>
      <c r="AB163" s="84"/>
    </row>
    <row r="164" spans="1:28" ht="48" hidden="1">
      <c r="A164" s="1"/>
      <c r="B164" s="61" t="str">
        <f t="shared" si="61"/>
        <v>135200021002</v>
      </c>
      <c r="C164" s="116">
        <v>2023</v>
      </c>
      <c r="D164" s="116">
        <v>20</v>
      </c>
      <c r="E164" s="116">
        <v>1</v>
      </c>
      <c r="F164" s="116">
        <v>3</v>
      </c>
      <c r="G164" s="116">
        <v>5</v>
      </c>
      <c r="H164" s="116">
        <v>2000</v>
      </c>
      <c r="I164" s="116">
        <v>2100</v>
      </c>
      <c r="J164" s="116"/>
      <c r="K164" s="116"/>
      <c r="L164" s="116">
        <v>2</v>
      </c>
      <c r="M164" s="89" t="s">
        <v>90</v>
      </c>
      <c r="N164" s="90">
        <f>+N165</f>
        <v>0</v>
      </c>
      <c r="O164" s="91"/>
      <c r="P164" s="92"/>
      <c r="Q164" s="92"/>
      <c r="R164" s="90">
        <f t="shared" ref="R164:V165" si="70">+R165</f>
        <v>0</v>
      </c>
      <c r="S164" s="90">
        <f t="shared" si="70"/>
        <v>0</v>
      </c>
      <c r="T164" s="90">
        <f t="shared" si="70"/>
        <v>0</v>
      </c>
      <c r="U164" s="90">
        <f t="shared" si="70"/>
        <v>0</v>
      </c>
      <c r="V164" s="90">
        <f t="shared" si="70"/>
        <v>0</v>
      </c>
      <c r="W164" s="90"/>
      <c r="X164" s="90"/>
      <c r="Y164" s="90"/>
      <c r="Z164" s="90"/>
      <c r="AA164" s="90"/>
      <c r="AB164" s="90"/>
    </row>
    <row r="165" spans="1:28" ht="48" hidden="1">
      <c r="A165" s="1"/>
      <c r="B165" s="61" t="str">
        <f t="shared" si="61"/>
        <v>135200021002142</v>
      </c>
      <c r="C165" s="119">
        <v>2023</v>
      </c>
      <c r="D165" s="119">
        <v>20</v>
      </c>
      <c r="E165" s="119">
        <v>1</v>
      </c>
      <c r="F165" s="119">
        <v>3</v>
      </c>
      <c r="G165" s="119">
        <v>5</v>
      </c>
      <c r="H165" s="119">
        <v>2000</v>
      </c>
      <c r="I165" s="119">
        <v>2100</v>
      </c>
      <c r="J165" s="119">
        <v>214</v>
      </c>
      <c r="K165" s="119"/>
      <c r="L165" s="119">
        <v>2</v>
      </c>
      <c r="M165" s="95" t="s">
        <v>141</v>
      </c>
      <c r="N165" s="96">
        <f>+N166</f>
        <v>0</v>
      </c>
      <c r="O165" s="97"/>
      <c r="P165" s="98"/>
      <c r="Q165" s="98"/>
      <c r="R165" s="96">
        <f t="shared" si="70"/>
        <v>0</v>
      </c>
      <c r="S165" s="96">
        <f t="shared" si="70"/>
        <v>0</v>
      </c>
      <c r="T165" s="96">
        <f t="shared" si="70"/>
        <v>0</v>
      </c>
      <c r="U165" s="96">
        <f t="shared" si="70"/>
        <v>0</v>
      </c>
      <c r="V165" s="96">
        <f t="shared" si="70"/>
        <v>0</v>
      </c>
      <c r="W165" s="96"/>
      <c r="X165" s="96"/>
      <c r="Y165" s="96"/>
      <c r="Z165" s="96"/>
      <c r="AA165" s="96"/>
      <c r="AB165" s="96"/>
    </row>
    <row r="166" spans="1:28" ht="46.5" hidden="1">
      <c r="A166" s="1"/>
      <c r="B166" s="61" t="str">
        <f t="shared" si="61"/>
        <v>1352000210021412</v>
      </c>
      <c r="C166" s="99">
        <v>2023</v>
      </c>
      <c r="D166" s="99">
        <v>20</v>
      </c>
      <c r="E166" s="99">
        <v>1</v>
      </c>
      <c r="F166" s="99">
        <v>3</v>
      </c>
      <c r="G166" s="99">
        <v>5</v>
      </c>
      <c r="H166" s="147">
        <v>2000</v>
      </c>
      <c r="I166" s="147">
        <v>2100</v>
      </c>
      <c r="J166" s="147">
        <v>214</v>
      </c>
      <c r="K166" s="100">
        <v>1</v>
      </c>
      <c r="L166" s="100">
        <v>2</v>
      </c>
      <c r="M166" s="123" t="s">
        <v>142</v>
      </c>
      <c r="N166" s="102">
        <v>0</v>
      </c>
      <c r="O166" s="124" t="s">
        <v>143</v>
      </c>
      <c r="P166" s="104">
        <v>0</v>
      </c>
      <c r="Q166" s="104">
        <v>0</v>
      </c>
      <c r="R166" s="102">
        <v>0</v>
      </c>
      <c r="S166" s="102">
        <v>0</v>
      </c>
      <c r="T166" s="102">
        <v>0</v>
      </c>
      <c r="U166" s="102">
        <v>0</v>
      </c>
      <c r="V166" s="102">
        <f>N166-R166-S166-T166-U166</f>
        <v>0</v>
      </c>
      <c r="W166" s="102">
        <v>0</v>
      </c>
      <c r="X166" s="102">
        <v>0</v>
      </c>
      <c r="Y166" s="102">
        <v>0</v>
      </c>
      <c r="Z166" s="102">
        <v>0</v>
      </c>
      <c r="AA166" s="102">
        <f>W166-Y166</f>
        <v>0</v>
      </c>
      <c r="AB166" s="102">
        <f>X166-Z166</f>
        <v>0</v>
      </c>
    </row>
    <row r="167" spans="1:28" ht="24.75" hidden="1">
      <c r="A167" s="1"/>
      <c r="B167" s="61" t="str">
        <f t="shared" si="61"/>
        <v>135200025002</v>
      </c>
      <c r="C167" s="116">
        <v>2023</v>
      </c>
      <c r="D167" s="116">
        <v>20</v>
      </c>
      <c r="E167" s="116">
        <v>1</v>
      </c>
      <c r="F167" s="116">
        <v>3</v>
      </c>
      <c r="G167" s="116">
        <v>5</v>
      </c>
      <c r="H167" s="116">
        <v>2000</v>
      </c>
      <c r="I167" s="116">
        <v>2500</v>
      </c>
      <c r="J167" s="116"/>
      <c r="K167" s="116"/>
      <c r="L167" s="116">
        <v>2</v>
      </c>
      <c r="M167" s="89" t="s">
        <v>144</v>
      </c>
      <c r="N167" s="90">
        <f>+N168</f>
        <v>0</v>
      </c>
      <c r="O167" s="91"/>
      <c r="P167" s="92"/>
      <c r="Q167" s="92"/>
      <c r="R167" s="90">
        <f>+R168</f>
        <v>0</v>
      </c>
      <c r="S167" s="90">
        <f>+S168</f>
        <v>0</v>
      </c>
      <c r="T167" s="90">
        <f>+T168</f>
        <v>0</v>
      </c>
      <c r="U167" s="90">
        <f>+U168</f>
        <v>0</v>
      </c>
      <c r="V167" s="90">
        <f>+V168</f>
        <v>0</v>
      </c>
      <c r="W167" s="90"/>
      <c r="X167" s="90"/>
      <c r="Y167" s="90"/>
      <c r="Z167" s="90"/>
      <c r="AA167" s="90"/>
      <c r="AB167" s="90"/>
    </row>
    <row r="168" spans="1:28" ht="24.75" hidden="1">
      <c r="A168" s="1"/>
      <c r="B168" s="61" t="str">
        <f t="shared" si="61"/>
        <v>135200025002542</v>
      </c>
      <c r="C168" s="119">
        <v>2023</v>
      </c>
      <c r="D168" s="119">
        <v>20</v>
      </c>
      <c r="E168" s="119">
        <v>1</v>
      </c>
      <c r="F168" s="119">
        <v>3</v>
      </c>
      <c r="G168" s="119">
        <v>5</v>
      </c>
      <c r="H168" s="119">
        <v>2000</v>
      </c>
      <c r="I168" s="119">
        <v>2500</v>
      </c>
      <c r="J168" s="119">
        <v>254</v>
      </c>
      <c r="K168" s="119"/>
      <c r="L168" s="119">
        <v>2</v>
      </c>
      <c r="M168" s="95" t="s">
        <v>145</v>
      </c>
      <c r="N168" s="96">
        <f>SUM(N169:N170)</f>
        <v>0</v>
      </c>
      <c r="O168" s="97"/>
      <c r="P168" s="98"/>
      <c r="Q168" s="98"/>
      <c r="R168" s="96">
        <f>SUM(R169:R170)</f>
        <v>0</v>
      </c>
      <c r="S168" s="96">
        <f>SUM(S169:S170)</f>
        <v>0</v>
      </c>
      <c r="T168" s="96">
        <f>SUM(T169:T170)</f>
        <v>0</v>
      </c>
      <c r="U168" s="96">
        <f>SUM(U169:U170)</f>
        <v>0</v>
      </c>
      <c r="V168" s="96">
        <f>SUM(V169:V170)</f>
        <v>0</v>
      </c>
      <c r="W168" s="96"/>
      <c r="X168" s="96"/>
      <c r="Y168" s="96"/>
      <c r="Z168" s="96"/>
      <c r="AA168" s="96"/>
      <c r="AB168" s="96"/>
    </row>
    <row r="169" spans="1:28" ht="24.75" hidden="1">
      <c r="A169" s="1"/>
      <c r="B169" s="61" t="str">
        <f t="shared" si="61"/>
        <v>1352000250025412</v>
      </c>
      <c r="C169" s="99">
        <v>2023</v>
      </c>
      <c r="D169" s="99">
        <v>20</v>
      </c>
      <c r="E169" s="99">
        <v>1</v>
      </c>
      <c r="F169" s="99">
        <v>3</v>
      </c>
      <c r="G169" s="99">
        <v>5</v>
      </c>
      <c r="H169" s="147">
        <v>2000</v>
      </c>
      <c r="I169" s="147">
        <v>2500</v>
      </c>
      <c r="J169" s="147">
        <v>254</v>
      </c>
      <c r="K169" s="100">
        <v>1</v>
      </c>
      <c r="L169" s="100">
        <v>2</v>
      </c>
      <c r="M169" s="123" t="s">
        <v>146</v>
      </c>
      <c r="N169" s="102">
        <v>0</v>
      </c>
      <c r="O169" s="124" t="s">
        <v>147</v>
      </c>
      <c r="P169" s="104">
        <v>0</v>
      </c>
      <c r="Q169" s="104">
        <v>0</v>
      </c>
      <c r="R169" s="102">
        <v>0</v>
      </c>
      <c r="S169" s="102">
        <v>0</v>
      </c>
      <c r="T169" s="102">
        <v>0</v>
      </c>
      <c r="U169" s="102">
        <v>0</v>
      </c>
      <c r="V169" s="102">
        <f>N169-R169-S169-T169-U169</f>
        <v>0</v>
      </c>
      <c r="W169" s="102">
        <v>0</v>
      </c>
      <c r="X169" s="102">
        <v>0</v>
      </c>
      <c r="Y169" s="102">
        <v>0</v>
      </c>
      <c r="Z169" s="102">
        <v>0</v>
      </c>
      <c r="AA169" s="102">
        <f t="shared" ref="AA169:AB170" si="71">W169-Y169</f>
        <v>0</v>
      </c>
      <c r="AB169" s="102">
        <f t="shared" si="71"/>
        <v>0</v>
      </c>
    </row>
    <row r="170" spans="1:28" ht="24.75" hidden="1">
      <c r="A170" s="1"/>
      <c r="B170" s="61" t="str">
        <f t="shared" si="61"/>
        <v>1352000250025422</v>
      </c>
      <c r="C170" s="99">
        <v>2023</v>
      </c>
      <c r="D170" s="99">
        <v>20</v>
      </c>
      <c r="E170" s="99">
        <v>1</v>
      </c>
      <c r="F170" s="99">
        <v>3</v>
      </c>
      <c r="G170" s="99">
        <v>5</v>
      </c>
      <c r="H170" s="147">
        <v>2000</v>
      </c>
      <c r="I170" s="147">
        <v>2500</v>
      </c>
      <c r="J170" s="147">
        <v>254</v>
      </c>
      <c r="K170" s="100">
        <v>2</v>
      </c>
      <c r="L170" s="100">
        <v>2</v>
      </c>
      <c r="M170" s="123" t="s">
        <v>148</v>
      </c>
      <c r="N170" s="102">
        <v>0</v>
      </c>
      <c r="O170" s="124" t="s">
        <v>43</v>
      </c>
      <c r="P170" s="104">
        <v>0</v>
      </c>
      <c r="Q170" s="104">
        <v>0</v>
      </c>
      <c r="R170" s="102">
        <v>0</v>
      </c>
      <c r="S170" s="102">
        <v>0</v>
      </c>
      <c r="T170" s="102">
        <v>0</v>
      </c>
      <c r="U170" s="102">
        <v>0</v>
      </c>
      <c r="V170" s="102">
        <f>N170-R170-S170-T170-U170</f>
        <v>0</v>
      </c>
      <c r="W170" s="102">
        <v>0</v>
      </c>
      <c r="X170" s="102">
        <v>0</v>
      </c>
      <c r="Y170" s="102">
        <v>0</v>
      </c>
      <c r="Z170" s="102">
        <v>0</v>
      </c>
      <c r="AA170" s="102">
        <f t="shared" si="71"/>
        <v>0</v>
      </c>
      <c r="AB170" s="102">
        <f t="shared" si="71"/>
        <v>0</v>
      </c>
    </row>
    <row r="171" spans="1:28" ht="24.75" hidden="1">
      <c r="A171" s="1"/>
      <c r="B171" s="61" t="str">
        <f t="shared" si="61"/>
        <v>135200028002</v>
      </c>
      <c r="C171" s="116">
        <v>2023</v>
      </c>
      <c r="D171" s="116">
        <v>20</v>
      </c>
      <c r="E171" s="116">
        <v>1</v>
      </c>
      <c r="F171" s="116">
        <v>3</v>
      </c>
      <c r="G171" s="116">
        <v>5</v>
      </c>
      <c r="H171" s="116">
        <v>2000</v>
      </c>
      <c r="I171" s="116">
        <v>2800</v>
      </c>
      <c r="J171" s="116"/>
      <c r="K171" s="116"/>
      <c r="L171" s="116">
        <v>2</v>
      </c>
      <c r="M171" s="89" t="s">
        <v>46</v>
      </c>
      <c r="N171" s="90">
        <f>+N172</f>
        <v>0</v>
      </c>
      <c r="O171" s="91"/>
      <c r="P171" s="92"/>
      <c r="Q171" s="92"/>
      <c r="R171" s="90">
        <f>+R172</f>
        <v>0</v>
      </c>
      <c r="S171" s="90">
        <f>+S172</f>
        <v>0</v>
      </c>
      <c r="T171" s="90">
        <f>+T172</f>
        <v>0</v>
      </c>
      <c r="U171" s="90">
        <f>+U172</f>
        <v>0</v>
      </c>
      <c r="V171" s="90">
        <f>+V172</f>
        <v>0</v>
      </c>
      <c r="W171" s="90"/>
      <c r="X171" s="90"/>
      <c r="Y171" s="90"/>
      <c r="Z171" s="90"/>
      <c r="AA171" s="90"/>
      <c r="AB171" s="90"/>
    </row>
    <row r="172" spans="1:28" ht="24.75" hidden="1">
      <c r="A172" s="1"/>
      <c r="B172" s="61" t="str">
        <f t="shared" si="61"/>
        <v>135200028002832</v>
      </c>
      <c r="C172" s="119">
        <v>2023</v>
      </c>
      <c r="D172" s="119">
        <v>20</v>
      </c>
      <c r="E172" s="119">
        <v>1</v>
      </c>
      <c r="F172" s="119">
        <v>3</v>
      </c>
      <c r="G172" s="119">
        <v>5</v>
      </c>
      <c r="H172" s="119">
        <v>2000</v>
      </c>
      <c r="I172" s="119">
        <v>2800</v>
      </c>
      <c r="J172" s="119">
        <v>283</v>
      </c>
      <c r="K172" s="119"/>
      <c r="L172" s="119">
        <v>2</v>
      </c>
      <c r="M172" s="95" t="s">
        <v>47</v>
      </c>
      <c r="N172" s="96">
        <f>SUM(N173:N174)</f>
        <v>0</v>
      </c>
      <c r="O172" s="97"/>
      <c r="P172" s="98"/>
      <c r="Q172" s="98"/>
      <c r="R172" s="96">
        <f>SUM(R173:R174)</f>
        <v>0</v>
      </c>
      <c r="S172" s="96">
        <f>SUM(S173:S174)</f>
        <v>0</v>
      </c>
      <c r="T172" s="96">
        <f>SUM(T173:T174)</f>
        <v>0</v>
      </c>
      <c r="U172" s="96">
        <f>SUM(U173:U174)</f>
        <v>0</v>
      </c>
      <c r="V172" s="96">
        <f>SUM(V173:V174)</f>
        <v>0</v>
      </c>
      <c r="W172" s="96"/>
      <c r="X172" s="96"/>
      <c r="Y172" s="96"/>
      <c r="Z172" s="96"/>
      <c r="AA172" s="96"/>
      <c r="AB172" s="96"/>
    </row>
    <row r="173" spans="1:28" ht="24.75" hidden="1">
      <c r="A173" s="1"/>
      <c r="B173" s="61" t="str">
        <f t="shared" si="61"/>
        <v>1352000280028312</v>
      </c>
      <c r="C173" s="99">
        <v>2023</v>
      </c>
      <c r="D173" s="99">
        <v>20</v>
      </c>
      <c r="E173" s="99">
        <v>1</v>
      </c>
      <c r="F173" s="99">
        <v>3</v>
      </c>
      <c r="G173" s="99">
        <v>5</v>
      </c>
      <c r="H173" s="147">
        <v>2000</v>
      </c>
      <c r="I173" s="147">
        <v>2800</v>
      </c>
      <c r="J173" s="147">
        <v>283</v>
      </c>
      <c r="K173" s="100">
        <v>1</v>
      </c>
      <c r="L173" s="100">
        <v>2</v>
      </c>
      <c r="M173" s="123" t="s">
        <v>149</v>
      </c>
      <c r="N173" s="102">
        <v>0</v>
      </c>
      <c r="O173" s="124" t="s">
        <v>43</v>
      </c>
      <c r="P173" s="104">
        <v>0</v>
      </c>
      <c r="Q173" s="104">
        <v>0</v>
      </c>
      <c r="R173" s="102">
        <v>0</v>
      </c>
      <c r="S173" s="102">
        <v>0</v>
      </c>
      <c r="T173" s="102">
        <v>0</v>
      </c>
      <c r="U173" s="102">
        <v>0</v>
      </c>
      <c r="V173" s="102">
        <f>N173-R173-S173-T173-U173</f>
        <v>0</v>
      </c>
      <c r="W173" s="102">
        <v>0</v>
      </c>
      <c r="X173" s="102">
        <v>0</v>
      </c>
      <c r="Y173" s="102">
        <v>0</v>
      </c>
      <c r="Z173" s="102">
        <v>0</v>
      </c>
      <c r="AA173" s="102">
        <f t="shared" ref="AA173:AB174" si="72">W173-Y173</f>
        <v>0</v>
      </c>
      <c r="AB173" s="102">
        <f t="shared" si="72"/>
        <v>0</v>
      </c>
    </row>
    <row r="174" spans="1:28" ht="24.75" hidden="1">
      <c r="A174" s="1"/>
      <c r="B174" s="61" t="str">
        <f t="shared" si="61"/>
        <v>1352000280028322</v>
      </c>
      <c r="C174" s="99">
        <v>2023</v>
      </c>
      <c r="D174" s="99">
        <v>20</v>
      </c>
      <c r="E174" s="99">
        <v>1</v>
      </c>
      <c r="F174" s="99">
        <v>3</v>
      </c>
      <c r="G174" s="99">
        <v>5</v>
      </c>
      <c r="H174" s="147">
        <v>2000</v>
      </c>
      <c r="I174" s="147">
        <v>2800</v>
      </c>
      <c r="J174" s="147">
        <v>283</v>
      </c>
      <c r="K174" s="100">
        <v>2</v>
      </c>
      <c r="L174" s="100">
        <v>2</v>
      </c>
      <c r="M174" s="123" t="s">
        <v>150</v>
      </c>
      <c r="N174" s="102">
        <v>0</v>
      </c>
      <c r="O174" s="124" t="s">
        <v>147</v>
      </c>
      <c r="P174" s="104">
        <v>0</v>
      </c>
      <c r="Q174" s="104">
        <v>0</v>
      </c>
      <c r="R174" s="102">
        <v>0</v>
      </c>
      <c r="S174" s="102">
        <v>0</v>
      </c>
      <c r="T174" s="102">
        <v>0</v>
      </c>
      <c r="U174" s="102">
        <v>0</v>
      </c>
      <c r="V174" s="102">
        <f>N174-R174-S174-T174-U174</f>
        <v>0</v>
      </c>
      <c r="W174" s="102">
        <v>0</v>
      </c>
      <c r="X174" s="102">
        <v>0</v>
      </c>
      <c r="Y174" s="102">
        <v>0</v>
      </c>
      <c r="Z174" s="102">
        <v>0</v>
      </c>
      <c r="AA174" s="102">
        <f t="shared" si="72"/>
        <v>0</v>
      </c>
      <c r="AB174" s="102">
        <f t="shared" si="72"/>
        <v>0</v>
      </c>
    </row>
    <row r="175" spans="1:28" ht="24.75" hidden="1">
      <c r="A175" s="1"/>
      <c r="B175" s="61" t="str">
        <f t="shared" si="61"/>
        <v>13530002</v>
      </c>
      <c r="C175" s="115">
        <v>2023</v>
      </c>
      <c r="D175" s="115">
        <v>20</v>
      </c>
      <c r="E175" s="115">
        <v>1</v>
      </c>
      <c r="F175" s="115">
        <v>3</v>
      </c>
      <c r="G175" s="115">
        <v>5</v>
      </c>
      <c r="H175" s="115">
        <v>3000</v>
      </c>
      <c r="I175" s="115"/>
      <c r="J175" s="115"/>
      <c r="K175" s="115"/>
      <c r="L175" s="115">
        <v>2</v>
      </c>
      <c r="M175" s="83" t="s">
        <v>55</v>
      </c>
      <c r="N175" s="84">
        <f>+N176+N182</f>
        <v>0</v>
      </c>
      <c r="O175" s="85"/>
      <c r="P175" s="86"/>
      <c r="Q175" s="86"/>
      <c r="R175" s="84">
        <f>+R176+R182</f>
        <v>0</v>
      </c>
      <c r="S175" s="84">
        <f>+S176+S182</f>
        <v>0</v>
      </c>
      <c r="T175" s="84">
        <f>+T176+T182</f>
        <v>0</v>
      </c>
      <c r="U175" s="84">
        <f>+U176+U182</f>
        <v>0</v>
      </c>
      <c r="V175" s="84">
        <f>+V176+V182</f>
        <v>0</v>
      </c>
      <c r="W175" s="84"/>
      <c r="X175" s="84"/>
      <c r="Y175" s="84"/>
      <c r="Z175" s="84"/>
      <c r="AA175" s="84"/>
      <c r="AB175" s="84"/>
    </row>
    <row r="176" spans="1:28" ht="24.75" hidden="1">
      <c r="A176" s="1"/>
      <c r="B176" s="61" t="str">
        <f t="shared" si="61"/>
        <v>135300031002</v>
      </c>
      <c r="C176" s="116">
        <v>2023</v>
      </c>
      <c r="D176" s="116">
        <v>20</v>
      </c>
      <c r="E176" s="116">
        <v>1</v>
      </c>
      <c r="F176" s="116">
        <v>3</v>
      </c>
      <c r="G176" s="116">
        <v>5</v>
      </c>
      <c r="H176" s="116">
        <v>3000</v>
      </c>
      <c r="I176" s="116">
        <v>3100</v>
      </c>
      <c r="J176" s="116"/>
      <c r="K176" s="116"/>
      <c r="L176" s="116">
        <v>2</v>
      </c>
      <c r="M176" s="89" t="s">
        <v>151</v>
      </c>
      <c r="N176" s="90">
        <f>+N177+N179</f>
        <v>0</v>
      </c>
      <c r="O176" s="91"/>
      <c r="P176" s="92"/>
      <c r="Q176" s="92"/>
      <c r="R176" s="90">
        <f>+R177+R179</f>
        <v>0</v>
      </c>
      <c r="S176" s="90">
        <f>+S177+S179</f>
        <v>0</v>
      </c>
      <c r="T176" s="90">
        <f>+T177+T179</f>
        <v>0</v>
      </c>
      <c r="U176" s="90">
        <f>+U177+U179</f>
        <v>0</v>
      </c>
      <c r="V176" s="90">
        <f>+V177+V179</f>
        <v>0</v>
      </c>
      <c r="W176" s="90"/>
      <c r="X176" s="90"/>
      <c r="Y176" s="90"/>
      <c r="Z176" s="90"/>
      <c r="AA176" s="90"/>
      <c r="AB176" s="90"/>
    </row>
    <row r="177" spans="1:28" ht="48" hidden="1">
      <c r="A177" s="1"/>
      <c r="B177" s="61" t="str">
        <f t="shared" si="61"/>
        <v>135300031003172</v>
      </c>
      <c r="C177" s="119">
        <v>2023</v>
      </c>
      <c r="D177" s="119">
        <v>20</v>
      </c>
      <c r="E177" s="119">
        <v>1</v>
      </c>
      <c r="F177" s="119">
        <v>3</v>
      </c>
      <c r="G177" s="119">
        <v>5</v>
      </c>
      <c r="H177" s="119">
        <v>3000</v>
      </c>
      <c r="I177" s="119">
        <v>3100</v>
      </c>
      <c r="J177" s="119">
        <v>317</v>
      </c>
      <c r="K177" s="119"/>
      <c r="L177" s="119">
        <v>2</v>
      </c>
      <c r="M177" s="95" t="s">
        <v>152</v>
      </c>
      <c r="N177" s="96">
        <f>+N178</f>
        <v>0</v>
      </c>
      <c r="O177" s="97"/>
      <c r="P177" s="98"/>
      <c r="Q177" s="98"/>
      <c r="R177" s="96">
        <f>+R178</f>
        <v>0</v>
      </c>
      <c r="S177" s="96">
        <f>+S178</f>
        <v>0</v>
      </c>
      <c r="T177" s="96">
        <f>+T178</f>
        <v>0</v>
      </c>
      <c r="U177" s="96">
        <f>+U178</f>
        <v>0</v>
      </c>
      <c r="V177" s="96">
        <f>+V178</f>
        <v>0</v>
      </c>
      <c r="W177" s="96"/>
      <c r="X177" s="96"/>
      <c r="Y177" s="96"/>
      <c r="Z177" s="96"/>
      <c r="AA177" s="96"/>
      <c r="AB177" s="96"/>
    </row>
    <row r="178" spans="1:28" ht="24.75" hidden="1">
      <c r="A178" s="1"/>
      <c r="B178" s="61" t="str">
        <f t="shared" si="61"/>
        <v>1353000310031712</v>
      </c>
      <c r="C178" s="99">
        <v>2023</v>
      </c>
      <c r="D178" s="99">
        <v>20</v>
      </c>
      <c r="E178" s="99">
        <v>1</v>
      </c>
      <c r="F178" s="99">
        <v>3</v>
      </c>
      <c r="G178" s="99">
        <v>5</v>
      </c>
      <c r="H178" s="147">
        <v>3000</v>
      </c>
      <c r="I178" s="147">
        <v>3100</v>
      </c>
      <c r="J178" s="147">
        <v>317</v>
      </c>
      <c r="K178" s="100">
        <v>1</v>
      </c>
      <c r="L178" s="100">
        <v>2</v>
      </c>
      <c r="M178" s="123" t="s">
        <v>153</v>
      </c>
      <c r="N178" s="102">
        <v>0</v>
      </c>
      <c r="O178" s="124" t="s">
        <v>64</v>
      </c>
      <c r="P178" s="104">
        <v>0</v>
      </c>
      <c r="Q178" s="104">
        <v>0</v>
      </c>
      <c r="R178" s="102">
        <v>0</v>
      </c>
      <c r="S178" s="102">
        <v>0</v>
      </c>
      <c r="T178" s="102">
        <v>0</v>
      </c>
      <c r="U178" s="102">
        <v>0</v>
      </c>
      <c r="V178" s="102">
        <f>N178-R178-S178-T178-U178</f>
        <v>0</v>
      </c>
      <c r="W178" s="102">
        <v>0</v>
      </c>
      <c r="X178" s="102">
        <v>0</v>
      </c>
      <c r="Y178" s="102">
        <v>0</v>
      </c>
      <c r="Z178" s="102">
        <v>0</v>
      </c>
      <c r="AA178" s="102">
        <f>W178-Y178</f>
        <v>0</v>
      </c>
      <c r="AB178" s="102">
        <f>X178-Z178</f>
        <v>0</v>
      </c>
    </row>
    <row r="179" spans="1:28" ht="24.75" hidden="1">
      <c r="A179" s="1"/>
      <c r="B179" s="61" t="str">
        <f t="shared" si="61"/>
        <v>135300031003192</v>
      </c>
      <c r="C179" s="119">
        <v>2023</v>
      </c>
      <c r="D179" s="119">
        <v>20</v>
      </c>
      <c r="E179" s="119">
        <v>1</v>
      </c>
      <c r="F179" s="119">
        <v>3</v>
      </c>
      <c r="G179" s="119">
        <v>5</v>
      </c>
      <c r="H179" s="119">
        <v>3000</v>
      </c>
      <c r="I179" s="119">
        <v>3100</v>
      </c>
      <c r="J179" s="119">
        <v>319</v>
      </c>
      <c r="K179" s="119"/>
      <c r="L179" s="119">
        <v>2</v>
      </c>
      <c r="M179" s="95" t="s">
        <v>154</v>
      </c>
      <c r="N179" s="96">
        <f>SUM(N180:N181)</f>
        <v>0</v>
      </c>
      <c r="O179" s="97"/>
      <c r="P179" s="98"/>
      <c r="Q179" s="98"/>
      <c r="R179" s="96">
        <f>SUM(R180:R181)</f>
        <v>0</v>
      </c>
      <c r="S179" s="96">
        <f>SUM(S180:S181)</f>
        <v>0</v>
      </c>
      <c r="T179" s="96">
        <f>SUM(T180:T181)</f>
        <v>0</v>
      </c>
      <c r="U179" s="96">
        <f>SUM(U180:U181)</f>
        <v>0</v>
      </c>
      <c r="V179" s="96">
        <f>SUM(V180:V181)</f>
        <v>0</v>
      </c>
      <c r="W179" s="96"/>
      <c r="X179" s="96"/>
      <c r="Y179" s="96"/>
      <c r="Z179" s="96"/>
      <c r="AA179" s="96"/>
      <c r="AB179" s="96"/>
    </row>
    <row r="180" spans="1:28" ht="24.75" hidden="1">
      <c r="A180" s="1"/>
      <c r="B180" s="61" t="str">
        <f t="shared" si="61"/>
        <v>1353000310031912</v>
      </c>
      <c r="C180" s="99">
        <v>2023</v>
      </c>
      <c r="D180" s="99">
        <v>20</v>
      </c>
      <c r="E180" s="99">
        <v>1</v>
      </c>
      <c r="F180" s="99">
        <v>3</v>
      </c>
      <c r="G180" s="99">
        <v>5</v>
      </c>
      <c r="H180" s="147">
        <v>3000</v>
      </c>
      <c r="I180" s="147">
        <v>3100</v>
      </c>
      <c r="J180" s="147">
        <v>319</v>
      </c>
      <c r="K180" s="100">
        <v>1</v>
      </c>
      <c r="L180" s="100">
        <v>2</v>
      </c>
      <c r="M180" s="123" t="s">
        <v>155</v>
      </c>
      <c r="N180" s="102">
        <v>0</v>
      </c>
      <c r="O180" s="124" t="s">
        <v>64</v>
      </c>
      <c r="P180" s="104">
        <v>0</v>
      </c>
      <c r="Q180" s="104">
        <v>0</v>
      </c>
      <c r="R180" s="102">
        <v>0</v>
      </c>
      <c r="S180" s="102">
        <v>0</v>
      </c>
      <c r="T180" s="102">
        <v>0</v>
      </c>
      <c r="U180" s="102">
        <v>0</v>
      </c>
      <c r="V180" s="102">
        <f>N180-R180-S180-T180-U180</f>
        <v>0</v>
      </c>
      <c r="W180" s="102">
        <v>0</v>
      </c>
      <c r="X180" s="102">
        <v>0</v>
      </c>
      <c r="Y180" s="102">
        <v>0</v>
      </c>
      <c r="Z180" s="102">
        <v>0</v>
      </c>
      <c r="AA180" s="102">
        <f t="shared" ref="AA180:AB181" si="73">W180-Y180</f>
        <v>0</v>
      </c>
      <c r="AB180" s="102">
        <f t="shared" si="73"/>
        <v>0</v>
      </c>
    </row>
    <row r="181" spans="1:28" ht="24.75" hidden="1">
      <c r="A181" s="1"/>
      <c r="B181" s="61" t="str">
        <f t="shared" si="61"/>
        <v>1353000310031922</v>
      </c>
      <c r="C181" s="99">
        <v>2023</v>
      </c>
      <c r="D181" s="99">
        <v>20</v>
      </c>
      <c r="E181" s="99">
        <v>1</v>
      </c>
      <c r="F181" s="99">
        <v>3</v>
      </c>
      <c r="G181" s="99">
        <v>5</v>
      </c>
      <c r="H181" s="147">
        <v>3000</v>
      </c>
      <c r="I181" s="147">
        <v>3100</v>
      </c>
      <c r="J181" s="147">
        <v>319</v>
      </c>
      <c r="K181" s="100">
        <v>2</v>
      </c>
      <c r="L181" s="100">
        <v>2</v>
      </c>
      <c r="M181" s="123" t="s">
        <v>156</v>
      </c>
      <c r="N181" s="102">
        <v>0</v>
      </c>
      <c r="O181" s="124" t="s">
        <v>157</v>
      </c>
      <c r="P181" s="104">
        <v>0</v>
      </c>
      <c r="Q181" s="104">
        <v>0</v>
      </c>
      <c r="R181" s="102">
        <v>0</v>
      </c>
      <c r="S181" s="102">
        <v>0</v>
      </c>
      <c r="T181" s="102">
        <v>0</v>
      </c>
      <c r="U181" s="102">
        <v>0</v>
      </c>
      <c r="V181" s="102">
        <f>N181-R181-S181-T181-U181</f>
        <v>0</v>
      </c>
      <c r="W181" s="102">
        <v>0</v>
      </c>
      <c r="X181" s="102">
        <v>0</v>
      </c>
      <c r="Y181" s="102">
        <v>0</v>
      </c>
      <c r="Z181" s="102">
        <v>0</v>
      </c>
      <c r="AA181" s="102">
        <f t="shared" si="73"/>
        <v>0</v>
      </c>
      <c r="AB181" s="102">
        <f t="shared" si="73"/>
        <v>0</v>
      </c>
    </row>
    <row r="182" spans="1:28" ht="48" hidden="1">
      <c r="A182" s="1"/>
      <c r="B182" s="61" t="str">
        <f t="shared" si="61"/>
        <v>135300033002</v>
      </c>
      <c r="C182" s="116">
        <v>2023</v>
      </c>
      <c r="D182" s="116">
        <v>20</v>
      </c>
      <c r="E182" s="116">
        <v>1</v>
      </c>
      <c r="F182" s="116">
        <v>3</v>
      </c>
      <c r="G182" s="116">
        <v>5</v>
      </c>
      <c r="H182" s="116">
        <v>3000</v>
      </c>
      <c r="I182" s="116">
        <v>3300</v>
      </c>
      <c r="J182" s="116"/>
      <c r="K182" s="116"/>
      <c r="L182" s="116">
        <v>2</v>
      </c>
      <c r="M182" s="89" t="s">
        <v>56</v>
      </c>
      <c r="N182" s="90">
        <f>+N183</f>
        <v>0</v>
      </c>
      <c r="O182" s="91"/>
      <c r="P182" s="92"/>
      <c r="Q182" s="92"/>
      <c r="R182" s="90">
        <f t="shared" ref="R182:V183" si="74">+R183</f>
        <v>0</v>
      </c>
      <c r="S182" s="90">
        <f t="shared" si="74"/>
        <v>0</v>
      </c>
      <c r="T182" s="90">
        <f t="shared" si="74"/>
        <v>0</v>
      </c>
      <c r="U182" s="90">
        <f t="shared" si="74"/>
        <v>0</v>
      </c>
      <c r="V182" s="90">
        <f t="shared" si="74"/>
        <v>0</v>
      </c>
      <c r="W182" s="90"/>
      <c r="X182" s="90"/>
      <c r="Y182" s="90"/>
      <c r="Z182" s="90"/>
      <c r="AA182" s="90"/>
      <c r="AB182" s="90"/>
    </row>
    <row r="183" spans="1:28" ht="48" hidden="1">
      <c r="A183" s="1"/>
      <c r="B183" s="61" t="str">
        <f t="shared" si="61"/>
        <v>135300033003332</v>
      </c>
      <c r="C183" s="119">
        <v>2023</v>
      </c>
      <c r="D183" s="119">
        <v>20</v>
      </c>
      <c r="E183" s="119">
        <v>1</v>
      </c>
      <c r="F183" s="119">
        <v>3</v>
      </c>
      <c r="G183" s="119">
        <v>5</v>
      </c>
      <c r="H183" s="119">
        <v>3000</v>
      </c>
      <c r="I183" s="119">
        <v>3300</v>
      </c>
      <c r="J183" s="119">
        <v>333</v>
      </c>
      <c r="K183" s="119"/>
      <c r="L183" s="119">
        <v>2</v>
      </c>
      <c r="M183" s="95" t="s">
        <v>158</v>
      </c>
      <c r="N183" s="96">
        <f>+N184</f>
        <v>0</v>
      </c>
      <c r="O183" s="97"/>
      <c r="P183" s="98"/>
      <c r="Q183" s="98"/>
      <c r="R183" s="96">
        <f t="shared" si="74"/>
        <v>0</v>
      </c>
      <c r="S183" s="96">
        <f t="shared" si="74"/>
        <v>0</v>
      </c>
      <c r="T183" s="96">
        <f t="shared" si="74"/>
        <v>0</v>
      </c>
      <c r="U183" s="96">
        <f t="shared" si="74"/>
        <v>0</v>
      </c>
      <c r="V183" s="96">
        <f t="shared" si="74"/>
        <v>0</v>
      </c>
      <c r="W183" s="96"/>
      <c r="X183" s="96"/>
      <c r="Y183" s="96"/>
      <c r="Z183" s="96"/>
      <c r="AA183" s="96"/>
      <c r="AB183" s="96"/>
    </row>
    <row r="184" spans="1:28" ht="46.5" hidden="1">
      <c r="A184" s="1"/>
      <c r="B184" s="61" t="str">
        <f t="shared" si="61"/>
        <v>1353000330033312</v>
      </c>
      <c r="C184" s="99">
        <v>2023</v>
      </c>
      <c r="D184" s="99">
        <v>20</v>
      </c>
      <c r="E184" s="99">
        <v>1</v>
      </c>
      <c r="F184" s="99">
        <v>3</v>
      </c>
      <c r="G184" s="99">
        <v>5</v>
      </c>
      <c r="H184" s="147">
        <v>3000</v>
      </c>
      <c r="I184" s="147">
        <v>3300</v>
      </c>
      <c r="J184" s="147">
        <v>333</v>
      </c>
      <c r="K184" s="100">
        <v>1</v>
      </c>
      <c r="L184" s="100">
        <v>2</v>
      </c>
      <c r="M184" s="123" t="s">
        <v>159</v>
      </c>
      <c r="N184" s="102">
        <v>0</v>
      </c>
      <c r="O184" s="124" t="s">
        <v>160</v>
      </c>
      <c r="P184" s="104">
        <v>0</v>
      </c>
      <c r="Q184" s="104">
        <v>0</v>
      </c>
      <c r="R184" s="102">
        <v>0</v>
      </c>
      <c r="S184" s="102">
        <v>0</v>
      </c>
      <c r="T184" s="102">
        <v>0</v>
      </c>
      <c r="U184" s="102">
        <v>0</v>
      </c>
      <c r="V184" s="102">
        <f>N184-R184-S184-T184-U184</f>
        <v>0</v>
      </c>
      <c r="W184" s="102">
        <v>0</v>
      </c>
      <c r="X184" s="102">
        <v>0</v>
      </c>
      <c r="Y184" s="102">
        <v>0</v>
      </c>
      <c r="Z184" s="102">
        <v>0</v>
      </c>
      <c r="AA184" s="102">
        <f>W184-Y184</f>
        <v>0</v>
      </c>
      <c r="AB184" s="102">
        <f>X184-Z184</f>
        <v>0</v>
      </c>
    </row>
    <row r="185" spans="1:28" ht="24.75" hidden="1">
      <c r="A185" s="1"/>
      <c r="B185" s="61" t="str">
        <f t="shared" si="61"/>
        <v>13550002</v>
      </c>
      <c r="C185" s="115">
        <v>2023</v>
      </c>
      <c r="D185" s="115">
        <v>20</v>
      </c>
      <c r="E185" s="115">
        <v>1</v>
      </c>
      <c r="F185" s="115">
        <v>3</v>
      </c>
      <c r="G185" s="115">
        <v>5</v>
      </c>
      <c r="H185" s="115">
        <v>5000</v>
      </c>
      <c r="I185" s="115"/>
      <c r="J185" s="115"/>
      <c r="K185" s="115"/>
      <c r="L185" s="115">
        <v>2</v>
      </c>
      <c r="M185" s="83" t="s">
        <v>114</v>
      </c>
      <c r="N185" s="84">
        <f>+N186+N207+N216+N223+N229+N254</f>
        <v>0</v>
      </c>
      <c r="O185" s="85"/>
      <c r="P185" s="86"/>
      <c r="Q185" s="86"/>
      <c r="R185" s="84">
        <f>+R186+R207+R216+R223+R229+R254</f>
        <v>0</v>
      </c>
      <c r="S185" s="84">
        <f>+S186+S207+S216+S223+S229+S254</f>
        <v>0</v>
      </c>
      <c r="T185" s="84">
        <f>+T186+T207+T216+T223+T229+T254</f>
        <v>0</v>
      </c>
      <c r="U185" s="84">
        <f>+U186+U207+U216+U223+U229+U254</f>
        <v>0</v>
      </c>
      <c r="V185" s="84">
        <f>+V186+V207+V216+V223+V229+V254</f>
        <v>0</v>
      </c>
      <c r="W185" s="84"/>
      <c r="X185" s="84"/>
      <c r="Y185" s="84"/>
      <c r="Z185" s="84"/>
      <c r="AA185" s="84"/>
      <c r="AB185" s="84"/>
    </row>
    <row r="186" spans="1:28" ht="24.75" hidden="1">
      <c r="A186" s="1"/>
      <c r="B186" s="61" t="str">
        <f t="shared" si="61"/>
        <v>135500051002</v>
      </c>
      <c r="C186" s="116">
        <v>2023</v>
      </c>
      <c r="D186" s="116">
        <v>20</v>
      </c>
      <c r="E186" s="116">
        <v>1</v>
      </c>
      <c r="F186" s="116">
        <v>3</v>
      </c>
      <c r="G186" s="116">
        <v>5</v>
      </c>
      <c r="H186" s="116">
        <v>5000</v>
      </c>
      <c r="I186" s="116">
        <v>5100</v>
      </c>
      <c r="J186" s="116"/>
      <c r="K186" s="116"/>
      <c r="L186" s="116">
        <v>2</v>
      </c>
      <c r="M186" s="89" t="s">
        <v>115</v>
      </c>
      <c r="N186" s="90">
        <f>+N187+N204</f>
        <v>0</v>
      </c>
      <c r="O186" s="91"/>
      <c r="P186" s="92"/>
      <c r="Q186" s="92"/>
      <c r="R186" s="90">
        <f>+R187+R204</f>
        <v>0</v>
      </c>
      <c r="S186" s="90">
        <f>+S187+S204</f>
        <v>0</v>
      </c>
      <c r="T186" s="90">
        <f>+T187+T204</f>
        <v>0</v>
      </c>
      <c r="U186" s="90">
        <f>+U187+U204</f>
        <v>0</v>
      </c>
      <c r="V186" s="90">
        <f>+V187+V204</f>
        <v>0</v>
      </c>
      <c r="W186" s="90"/>
      <c r="X186" s="90"/>
      <c r="Y186" s="90"/>
      <c r="Z186" s="90"/>
      <c r="AA186" s="90"/>
      <c r="AB186" s="90"/>
    </row>
    <row r="187" spans="1:28" ht="24.75" hidden="1">
      <c r="A187" s="1"/>
      <c r="B187" s="61" t="str">
        <f t="shared" si="61"/>
        <v>135500051005152</v>
      </c>
      <c r="C187" s="119">
        <v>2023</v>
      </c>
      <c r="D187" s="119">
        <v>20</v>
      </c>
      <c r="E187" s="119">
        <v>1</v>
      </c>
      <c r="F187" s="119">
        <v>3</v>
      </c>
      <c r="G187" s="119">
        <v>5</v>
      </c>
      <c r="H187" s="119">
        <v>5000</v>
      </c>
      <c r="I187" s="119">
        <v>5100</v>
      </c>
      <c r="J187" s="119">
        <v>515</v>
      </c>
      <c r="K187" s="119"/>
      <c r="L187" s="119">
        <v>2</v>
      </c>
      <c r="M187" s="95" t="s">
        <v>116</v>
      </c>
      <c r="N187" s="96">
        <f>SUM(N188:N203)</f>
        <v>0</v>
      </c>
      <c r="O187" s="97"/>
      <c r="P187" s="98"/>
      <c r="Q187" s="98"/>
      <c r="R187" s="96">
        <f>SUM(R188:R203)</f>
        <v>0</v>
      </c>
      <c r="S187" s="96">
        <f>SUM(S188:S203)</f>
        <v>0</v>
      </c>
      <c r="T187" s="96">
        <f>SUM(T188:T203)</f>
        <v>0</v>
      </c>
      <c r="U187" s="96">
        <f>SUM(U188:U203)</f>
        <v>0</v>
      </c>
      <c r="V187" s="96">
        <f>SUM(V188:V203)</f>
        <v>0</v>
      </c>
      <c r="W187" s="96"/>
      <c r="X187" s="96"/>
      <c r="Y187" s="96"/>
      <c r="Z187" s="96"/>
      <c r="AA187" s="96"/>
      <c r="AB187" s="96"/>
    </row>
    <row r="188" spans="1:28" ht="24.75" hidden="1">
      <c r="A188" s="1"/>
      <c r="B188" s="61" t="str">
        <f t="shared" si="61"/>
        <v>1355000510051512</v>
      </c>
      <c r="C188" s="99">
        <v>2023</v>
      </c>
      <c r="D188" s="99">
        <v>20</v>
      </c>
      <c r="E188" s="99">
        <v>1</v>
      </c>
      <c r="F188" s="99">
        <v>3</v>
      </c>
      <c r="G188" s="99">
        <v>5</v>
      </c>
      <c r="H188" s="147">
        <v>5000</v>
      </c>
      <c r="I188" s="147">
        <v>5100</v>
      </c>
      <c r="J188" s="147">
        <v>515</v>
      </c>
      <c r="K188" s="100">
        <v>1</v>
      </c>
      <c r="L188" s="100">
        <v>2</v>
      </c>
      <c r="M188" s="123" t="s">
        <v>161</v>
      </c>
      <c r="N188" s="102">
        <v>0</v>
      </c>
      <c r="O188" s="103" t="s">
        <v>43</v>
      </c>
      <c r="P188" s="104">
        <v>0</v>
      </c>
      <c r="Q188" s="104">
        <v>0</v>
      </c>
      <c r="R188" s="102">
        <v>0</v>
      </c>
      <c r="S188" s="102">
        <v>0</v>
      </c>
      <c r="T188" s="102">
        <v>0</v>
      </c>
      <c r="U188" s="102">
        <v>0</v>
      </c>
      <c r="V188" s="102">
        <f t="shared" ref="V188:V203" si="75">N188-R188-S188-T188-U188</f>
        <v>0</v>
      </c>
      <c r="W188" s="102">
        <v>0</v>
      </c>
      <c r="X188" s="102">
        <v>0</v>
      </c>
      <c r="Y188" s="102">
        <v>0</v>
      </c>
      <c r="Z188" s="102">
        <v>0</v>
      </c>
      <c r="AA188" s="102">
        <f t="shared" ref="AA188:AB203" si="76">W188-Y188</f>
        <v>0</v>
      </c>
      <c r="AB188" s="102">
        <f t="shared" si="76"/>
        <v>0</v>
      </c>
    </row>
    <row r="189" spans="1:28" ht="24.75" hidden="1">
      <c r="A189" s="1"/>
      <c r="B189" s="61" t="str">
        <f t="shared" si="61"/>
        <v>1355000510051522</v>
      </c>
      <c r="C189" s="99">
        <v>2023</v>
      </c>
      <c r="D189" s="99">
        <v>20</v>
      </c>
      <c r="E189" s="99">
        <v>1</v>
      </c>
      <c r="F189" s="99">
        <v>3</v>
      </c>
      <c r="G189" s="99">
        <v>5</v>
      </c>
      <c r="H189" s="147">
        <v>5000</v>
      </c>
      <c r="I189" s="147">
        <v>5100</v>
      </c>
      <c r="J189" s="147">
        <v>515</v>
      </c>
      <c r="K189" s="100">
        <v>2</v>
      </c>
      <c r="L189" s="100">
        <v>2</v>
      </c>
      <c r="M189" s="123" t="s">
        <v>162</v>
      </c>
      <c r="N189" s="102">
        <v>0</v>
      </c>
      <c r="O189" s="103" t="s">
        <v>43</v>
      </c>
      <c r="P189" s="104">
        <v>0</v>
      </c>
      <c r="Q189" s="104">
        <v>0</v>
      </c>
      <c r="R189" s="102">
        <v>0</v>
      </c>
      <c r="S189" s="102">
        <v>0</v>
      </c>
      <c r="T189" s="102">
        <v>0</v>
      </c>
      <c r="U189" s="102">
        <v>0</v>
      </c>
      <c r="V189" s="102">
        <f t="shared" si="75"/>
        <v>0</v>
      </c>
      <c r="W189" s="102">
        <v>0</v>
      </c>
      <c r="X189" s="102">
        <v>0</v>
      </c>
      <c r="Y189" s="102">
        <v>0</v>
      </c>
      <c r="Z189" s="102">
        <v>0</v>
      </c>
      <c r="AA189" s="102">
        <f t="shared" si="76"/>
        <v>0</v>
      </c>
      <c r="AB189" s="102">
        <f t="shared" si="76"/>
        <v>0</v>
      </c>
    </row>
    <row r="190" spans="1:28" ht="24.75" hidden="1">
      <c r="A190" s="1"/>
      <c r="B190" s="61" t="str">
        <f t="shared" si="61"/>
        <v>1355000510051532</v>
      </c>
      <c r="C190" s="99">
        <v>2023</v>
      </c>
      <c r="D190" s="99">
        <v>20</v>
      </c>
      <c r="E190" s="99">
        <v>1</v>
      </c>
      <c r="F190" s="99">
        <v>3</v>
      </c>
      <c r="G190" s="99">
        <v>5</v>
      </c>
      <c r="H190" s="147">
        <v>5000</v>
      </c>
      <c r="I190" s="147">
        <v>5100</v>
      </c>
      <c r="J190" s="147">
        <v>515</v>
      </c>
      <c r="K190" s="100">
        <v>3</v>
      </c>
      <c r="L190" s="100">
        <v>2</v>
      </c>
      <c r="M190" s="123" t="s">
        <v>163</v>
      </c>
      <c r="N190" s="102">
        <v>0</v>
      </c>
      <c r="O190" s="103" t="s">
        <v>43</v>
      </c>
      <c r="P190" s="104">
        <v>0</v>
      </c>
      <c r="Q190" s="104">
        <v>0</v>
      </c>
      <c r="R190" s="102">
        <v>0</v>
      </c>
      <c r="S190" s="102">
        <v>0</v>
      </c>
      <c r="T190" s="102">
        <v>0</v>
      </c>
      <c r="U190" s="102">
        <v>0</v>
      </c>
      <c r="V190" s="102">
        <f t="shared" si="75"/>
        <v>0</v>
      </c>
      <c r="W190" s="102">
        <v>0</v>
      </c>
      <c r="X190" s="102">
        <v>0</v>
      </c>
      <c r="Y190" s="102">
        <v>0</v>
      </c>
      <c r="Z190" s="102">
        <v>0</v>
      </c>
      <c r="AA190" s="102">
        <f t="shared" si="76"/>
        <v>0</v>
      </c>
      <c r="AB190" s="102">
        <f t="shared" si="76"/>
        <v>0</v>
      </c>
    </row>
    <row r="191" spans="1:28" ht="24.75" hidden="1">
      <c r="A191" s="1"/>
      <c r="B191" s="61" t="str">
        <f t="shared" si="61"/>
        <v>1355000510051542</v>
      </c>
      <c r="C191" s="99">
        <v>2023</v>
      </c>
      <c r="D191" s="99">
        <v>20</v>
      </c>
      <c r="E191" s="99">
        <v>1</v>
      </c>
      <c r="F191" s="99">
        <v>3</v>
      </c>
      <c r="G191" s="99">
        <v>5</v>
      </c>
      <c r="H191" s="147">
        <v>5000</v>
      </c>
      <c r="I191" s="147">
        <v>5100</v>
      </c>
      <c r="J191" s="147">
        <v>515</v>
      </c>
      <c r="K191" s="100">
        <v>4</v>
      </c>
      <c r="L191" s="100">
        <v>2</v>
      </c>
      <c r="M191" s="123" t="s">
        <v>164</v>
      </c>
      <c r="N191" s="102">
        <v>0</v>
      </c>
      <c r="O191" s="103" t="s">
        <v>43</v>
      </c>
      <c r="P191" s="104">
        <v>0</v>
      </c>
      <c r="Q191" s="104">
        <v>0</v>
      </c>
      <c r="R191" s="102">
        <v>0</v>
      </c>
      <c r="S191" s="102">
        <v>0</v>
      </c>
      <c r="T191" s="102">
        <v>0</v>
      </c>
      <c r="U191" s="102">
        <v>0</v>
      </c>
      <c r="V191" s="102">
        <f t="shared" si="75"/>
        <v>0</v>
      </c>
      <c r="W191" s="102">
        <v>0</v>
      </c>
      <c r="X191" s="102">
        <v>0</v>
      </c>
      <c r="Y191" s="102">
        <v>0</v>
      </c>
      <c r="Z191" s="102">
        <v>0</v>
      </c>
      <c r="AA191" s="102">
        <f t="shared" si="76"/>
        <v>0</v>
      </c>
      <c r="AB191" s="102">
        <f t="shared" si="76"/>
        <v>0</v>
      </c>
    </row>
    <row r="192" spans="1:28" ht="24.75" hidden="1">
      <c r="A192" s="1"/>
      <c r="B192" s="61" t="str">
        <f t="shared" si="61"/>
        <v>1355000510051552</v>
      </c>
      <c r="C192" s="99">
        <v>2023</v>
      </c>
      <c r="D192" s="99">
        <v>20</v>
      </c>
      <c r="E192" s="99">
        <v>1</v>
      </c>
      <c r="F192" s="99">
        <v>3</v>
      </c>
      <c r="G192" s="99">
        <v>5</v>
      </c>
      <c r="H192" s="147">
        <v>5000</v>
      </c>
      <c r="I192" s="147">
        <v>5100</v>
      </c>
      <c r="J192" s="147">
        <v>515</v>
      </c>
      <c r="K192" s="100">
        <v>5</v>
      </c>
      <c r="L192" s="100">
        <v>2</v>
      </c>
      <c r="M192" s="123" t="s">
        <v>165</v>
      </c>
      <c r="N192" s="102">
        <v>0</v>
      </c>
      <c r="O192" s="103" t="s">
        <v>43</v>
      </c>
      <c r="P192" s="104">
        <v>0</v>
      </c>
      <c r="Q192" s="104">
        <v>0</v>
      </c>
      <c r="R192" s="102">
        <v>0</v>
      </c>
      <c r="S192" s="102">
        <v>0</v>
      </c>
      <c r="T192" s="102">
        <v>0</v>
      </c>
      <c r="U192" s="102">
        <v>0</v>
      </c>
      <c r="V192" s="102">
        <f t="shared" si="75"/>
        <v>0</v>
      </c>
      <c r="W192" s="102">
        <v>0</v>
      </c>
      <c r="X192" s="102">
        <v>0</v>
      </c>
      <c r="Y192" s="102">
        <v>0</v>
      </c>
      <c r="Z192" s="102">
        <v>0</v>
      </c>
      <c r="AA192" s="102">
        <f t="shared" si="76"/>
        <v>0</v>
      </c>
      <c r="AB192" s="102">
        <f t="shared" si="76"/>
        <v>0</v>
      </c>
    </row>
    <row r="193" spans="1:28" ht="24.75" hidden="1">
      <c r="A193" s="1"/>
      <c r="B193" s="61" t="str">
        <f t="shared" si="61"/>
        <v>1355000510051562</v>
      </c>
      <c r="C193" s="99">
        <v>2023</v>
      </c>
      <c r="D193" s="99">
        <v>20</v>
      </c>
      <c r="E193" s="99">
        <v>1</v>
      </c>
      <c r="F193" s="99">
        <v>3</v>
      </c>
      <c r="G193" s="99">
        <v>5</v>
      </c>
      <c r="H193" s="147">
        <v>5000</v>
      </c>
      <c r="I193" s="147">
        <v>5100</v>
      </c>
      <c r="J193" s="147">
        <v>515</v>
      </c>
      <c r="K193" s="100">
        <v>6</v>
      </c>
      <c r="L193" s="100">
        <v>2</v>
      </c>
      <c r="M193" s="123" t="s">
        <v>166</v>
      </c>
      <c r="N193" s="102">
        <v>0</v>
      </c>
      <c r="O193" s="103" t="s">
        <v>43</v>
      </c>
      <c r="P193" s="104">
        <v>0</v>
      </c>
      <c r="Q193" s="104">
        <v>0</v>
      </c>
      <c r="R193" s="102">
        <v>0</v>
      </c>
      <c r="S193" s="102">
        <v>0</v>
      </c>
      <c r="T193" s="102">
        <v>0</v>
      </c>
      <c r="U193" s="102">
        <v>0</v>
      </c>
      <c r="V193" s="102">
        <f t="shared" si="75"/>
        <v>0</v>
      </c>
      <c r="W193" s="102">
        <v>0</v>
      </c>
      <c r="X193" s="102">
        <v>0</v>
      </c>
      <c r="Y193" s="102">
        <v>0</v>
      </c>
      <c r="Z193" s="102">
        <v>0</v>
      </c>
      <c r="AA193" s="102">
        <f t="shared" si="76"/>
        <v>0</v>
      </c>
      <c r="AB193" s="102">
        <f t="shared" si="76"/>
        <v>0</v>
      </c>
    </row>
    <row r="194" spans="1:28" ht="24.75" hidden="1">
      <c r="A194" s="1"/>
      <c r="B194" s="61" t="str">
        <f t="shared" si="61"/>
        <v>1355000510051572</v>
      </c>
      <c r="C194" s="99">
        <v>2023</v>
      </c>
      <c r="D194" s="99">
        <v>20</v>
      </c>
      <c r="E194" s="99">
        <v>1</v>
      </c>
      <c r="F194" s="99">
        <v>3</v>
      </c>
      <c r="G194" s="99">
        <v>5</v>
      </c>
      <c r="H194" s="147">
        <v>5000</v>
      </c>
      <c r="I194" s="147">
        <v>5100</v>
      </c>
      <c r="J194" s="147">
        <v>515</v>
      </c>
      <c r="K194" s="100">
        <v>7</v>
      </c>
      <c r="L194" s="100">
        <v>2</v>
      </c>
      <c r="M194" s="123" t="s">
        <v>167</v>
      </c>
      <c r="N194" s="102">
        <v>0</v>
      </c>
      <c r="O194" s="103" t="s">
        <v>43</v>
      </c>
      <c r="P194" s="104">
        <v>0</v>
      </c>
      <c r="Q194" s="104">
        <v>0</v>
      </c>
      <c r="R194" s="102">
        <v>0</v>
      </c>
      <c r="S194" s="102">
        <v>0</v>
      </c>
      <c r="T194" s="102">
        <v>0</v>
      </c>
      <c r="U194" s="102">
        <v>0</v>
      </c>
      <c r="V194" s="102">
        <f t="shared" si="75"/>
        <v>0</v>
      </c>
      <c r="W194" s="102">
        <v>0</v>
      </c>
      <c r="X194" s="102">
        <v>0</v>
      </c>
      <c r="Y194" s="102">
        <v>0</v>
      </c>
      <c r="Z194" s="102">
        <v>0</v>
      </c>
      <c r="AA194" s="102">
        <f t="shared" si="76"/>
        <v>0</v>
      </c>
      <c r="AB194" s="102">
        <f t="shared" si="76"/>
        <v>0</v>
      </c>
    </row>
    <row r="195" spans="1:28" ht="24.75" hidden="1">
      <c r="A195" s="1"/>
      <c r="B195" s="61" t="str">
        <f t="shared" si="61"/>
        <v>1355000510051582</v>
      </c>
      <c r="C195" s="99">
        <v>2023</v>
      </c>
      <c r="D195" s="99">
        <v>20</v>
      </c>
      <c r="E195" s="99">
        <v>1</v>
      </c>
      <c r="F195" s="99">
        <v>3</v>
      </c>
      <c r="G195" s="99">
        <v>5</v>
      </c>
      <c r="H195" s="147">
        <v>5000</v>
      </c>
      <c r="I195" s="147">
        <v>5100</v>
      </c>
      <c r="J195" s="147">
        <v>515</v>
      </c>
      <c r="K195" s="100">
        <v>8</v>
      </c>
      <c r="L195" s="100">
        <v>2</v>
      </c>
      <c r="M195" s="123" t="s">
        <v>168</v>
      </c>
      <c r="N195" s="102">
        <v>0</v>
      </c>
      <c r="O195" s="103" t="s">
        <v>43</v>
      </c>
      <c r="P195" s="104">
        <v>0</v>
      </c>
      <c r="Q195" s="104">
        <v>0</v>
      </c>
      <c r="R195" s="102">
        <v>0</v>
      </c>
      <c r="S195" s="102">
        <v>0</v>
      </c>
      <c r="T195" s="102">
        <v>0</v>
      </c>
      <c r="U195" s="102">
        <v>0</v>
      </c>
      <c r="V195" s="102">
        <f t="shared" si="75"/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f t="shared" si="76"/>
        <v>0</v>
      </c>
      <c r="AB195" s="102">
        <f t="shared" si="76"/>
        <v>0</v>
      </c>
    </row>
    <row r="196" spans="1:28" ht="24.75" hidden="1">
      <c r="A196" s="1"/>
      <c r="B196" s="61" t="str">
        <f t="shared" si="61"/>
        <v>1355000510051592</v>
      </c>
      <c r="C196" s="99">
        <v>2023</v>
      </c>
      <c r="D196" s="99">
        <v>20</v>
      </c>
      <c r="E196" s="99">
        <v>1</v>
      </c>
      <c r="F196" s="99">
        <v>3</v>
      </c>
      <c r="G196" s="99">
        <v>5</v>
      </c>
      <c r="H196" s="147">
        <v>5000</v>
      </c>
      <c r="I196" s="147">
        <v>5100</v>
      </c>
      <c r="J196" s="147">
        <v>515</v>
      </c>
      <c r="K196" s="100">
        <v>9</v>
      </c>
      <c r="L196" s="100">
        <v>2</v>
      </c>
      <c r="M196" s="123" t="s">
        <v>169</v>
      </c>
      <c r="N196" s="102">
        <v>0</v>
      </c>
      <c r="O196" s="103" t="s">
        <v>43</v>
      </c>
      <c r="P196" s="104">
        <v>0</v>
      </c>
      <c r="Q196" s="104">
        <v>0</v>
      </c>
      <c r="R196" s="102">
        <v>0</v>
      </c>
      <c r="S196" s="102">
        <v>0</v>
      </c>
      <c r="T196" s="102">
        <v>0</v>
      </c>
      <c r="U196" s="102">
        <v>0</v>
      </c>
      <c r="V196" s="102">
        <f t="shared" si="75"/>
        <v>0</v>
      </c>
      <c r="W196" s="102">
        <v>0</v>
      </c>
      <c r="X196" s="102">
        <v>0</v>
      </c>
      <c r="Y196" s="102">
        <v>0</v>
      </c>
      <c r="Z196" s="102">
        <v>0</v>
      </c>
      <c r="AA196" s="102">
        <f t="shared" si="76"/>
        <v>0</v>
      </c>
      <c r="AB196" s="102">
        <f t="shared" si="76"/>
        <v>0</v>
      </c>
    </row>
    <row r="197" spans="1:28" ht="24.75" hidden="1">
      <c r="A197" s="1"/>
      <c r="B197" s="61" t="str">
        <f t="shared" si="61"/>
        <v>13550005100515102</v>
      </c>
      <c r="C197" s="99">
        <v>2023</v>
      </c>
      <c r="D197" s="99">
        <v>20</v>
      </c>
      <c r="E197" s="99">
        <v>1</v>
      </c>
      <c r="F197" s="99">
        <v>3</v>
      </c>
      <c r="G197" s="99">
        <v>5</v>
      </c>
      <c r="H197" s="147">
        <v>5000</v>
      </c>
      <c r="I197" s="147">
        <v>5100</v>
      </c>
      <c r="J197" s="147">
        <v>515</v>
      </c>
      <c r="K197" s="100">
        <v>10</v>
      </c>
      <c r="L197" s="100">
        <v>2</v>
      </c>
      <c r="M197" s="123" t="s">
        <v>170</v>
      </c>
      <c r="N197" s="102">
        <v>0</v>
      </c>
      <c r="O197" s="124" t="s">
        <v>147</v>
      </c>
      <c r="P197" s="104">
        <v>0</v>
      </c>
      <c r="Q197" s="104">
        <v>0</v>
      </c>
      <c r="R197" s="102">
        <v>0</v>
      </c>
      <c r="S197" s="102">
        <v>0</v>
      </c>
      <c r="T197" s="102">
        <v>0</v>
      </c>
      <c r="U197" s="102">
        <v>0</v>
      </c>
      <c r="V197" s="102">
        <f t="shared" si="75"/>
        <v>0</v>
      </c>
      <c r="W197" s="102">
        <v>0</v>
      </c>
      <c r="X197" s="102">
        <v>0</v>
      </c>
      <c r="Y197" s="102">
        <v>0</v>
      </c>
      <c r="Z197" s="102">
        <v>0</v>
      </c>
      <c r="AA197" s="102">
        <f t="shared" si="76"/>
        <v>0</v>
      </c>
      <c r="AB197" s="102">
        <f t="shared" si="76"/>
        <v>0</v>
      </c>
    </row>
    <row r="198" spans="1:28" ht="24.75" hidden="1">
      <c r="A198" s="1"/>
      <c r="B198" s="61" t="str">
        <f t="shared" si="61"/>
        <v>13550005100515112</v>
      </c>
      <c r="C198" s="99">
        <v>2023</v>
      </c>
      <c r="D198" s="99">
        <v>20</v>
      </c>
      <c r="E198" s="99">
        <v>1</v>
      </c>
      <c r="F198" s="99">
        <v>3</v>
      </c>
      <c r="G198" s="99">
        <v>5</v>
      </c>
      <c r="H198" s="147">
        <v>5000</v>
      </c>
      <c r="I198" s="147">
        <v>5100</v>
      </c>
      <c r="J198" s="147">
        <v>515</v>
      </c>
      <c r="K198" s="100">
        <v>11</v>
      </c>
      <c r="L198" s="100">
        <v>2</v>
      </c>
      <c r="M198" s="123" t="s">
        <v>171</v>
      </c>
      <c r="N198" s="102">
        <v>0</v>
      </c>
      <c r="O198" s="103" t="s">
        <v>43</v>
      </c>
      <c r="P198" s="104">
        <v>0</v>
      </c>
      <c r="Q198" s="104">
        <v>0</v>
      </c>
      <c r="R198" s="102">
        <v>0</v>
      </c>
      <c r="S198" s="102">
        <v>0</v>
      </c>
      <c r="T198" s="102">
        <v>0</v>
      </c>
      <c r="U198" s="102">
        <v>0</v>
      </c>
      <c r="V198" s="102">
        <f t="shared" si="75"/>
        <v>0</v>
      </c>
      <c r="W198" s="102">
        <v>0</v>
      </c>
      <c r="X198" s="102">
        <v>0</v>
      </c>
      <c r="Y198" s="102">
        <v>0</v>
      </c>
      <c r="Z198" s="102">
        <v>0</v>
      </c>
      <c r="AA198" s="102">
        <f t="shared" si="76"/>
        <v>0</v>
      </c>
      <c r="AB198" s="102">
        <f t="shared" si="76"/>
        <v>0</v>
      </c>
    </row>
    <row r="199" spans="1:28" ht="24.75" hidden="1">
      <c r="A199" s="1"/>
      <c r="B199" s="61" t="str">
        <f t="shared" si="61"/>
        <v>13550005100515122</v>
      </c>
      <c r="C199" s="99">
        <v>2023</v>
      </c>
      <c r="D199" s="99">
        <v>20</v>
      </c>
      <c r="E199" s="99">
        <v>1</v>
      </c>
      <c r="F199" s="99">
        <v>3</v>
      </c>
      <c r="G199" s="99">
        <v>5</v>
      </c>
      <c r="H199" s="147">
        <v>5000</v>
      </c>
      <c r="I199" s="147">
        <v>5100</v>
      </c>
      <c r="J199" s="147">
        <v>515</v>
      </c>
      <c r="K199" s="100">
        <v>12</v>
      </c>
      <c r="L199" s="100">
        <v>2</v>
      </c>
      <c r="M199" s="123" t="s">
        <v>172</v>
      </c>
      <c r="N199" s="102">
        <v>0</v>
      </c>
      <c r="O199" s="103" t="s">
        <v>43</v>
      </c>
      <c r="P199" s="104">
        <v>0</v>
      </c>
      <c r="Q199" s="104">
        <v>0</v>
      </c>
      <c r="R199" s="102">
        <v>0</v>
      </c>
      <c r="S199" s="102">
        <v>0</v>
      </c>
      <c r="T199" s="102">
        <v>0</v>
      </c>
      <c r="U199" s="102">
        <v>0</v>
      </c>
      <c r="V199" s="102">
        <f t="shared" si="75"/>
        <v>0</v>
      </c>
      <c r="W199" s="102">
        <v>0</v>
      </c>
      <c r="X199" s="102">
        <v>0</v>
      </c>
      <c r="Y199" s="102">
        <v>0</v>
      </c>
      <c r="Z199" s="102">
        <v>0</v>
      </c>
      <c r="AA199" s="102">
        <f t="shared" si="76"/>
        <v>0</v>
      </c>
      <c r="AB199" s="102">
        <f t="shared" si="76"/>
        <v>0</v>
      </c>
    </row>
    <row r="200" spans="1:28" ht="24.75" hidden="1">
      <c r="A200" s="1"/>
      <c r="B200" s="61" t="str">
        <f t="shared" si="61"/>
        <v>13550005100515132</v>
      </c>
      <c r="C200" s="99">
        <v>2023</v>
      </c>
      <c r="D200" s="99">
        <v>20</v>
      </c>
      <c r="E200" s="99">
        <v>1</v>
      </c>
      <c r="F200" s="99">
        <v>3</v>
      </c>
      <c r="G200" s="99">
        <v>5</v>
      </c>
      <c r="H200" s="147">
        <v>5000</v>
      </c>
      <c r="I200" s="147">
        <v>5100</v>
      </c>
      <c r="J200" s="147">
        <v>515</v>
      </c>
      <c r="K200" s="100">
        <v>13</v>
      </c>
      <c r="L200" s="100">
        <v>2</v>
      </c>
      <c r="M200" s="123" t="s">
        <v>173</v>
      </c>
      <c r="N200" s="102">
        <v>0</v>
      </c>
      <c r="O200" s="103" t="s">
        <v>43</v>
      </c>
      <c r="P200" s="104">
        <v>0</v>
      </c>
      <c r="Q200" s="104">
        <v>0</v>
      </c>
      <c r="R200" s="102">
        <v>0</v>
      </c>
      <c r="S200" s="102">
        <v>0</v>
      </c>
      <c r="T200" s="102">
        <v>0</v>
      </c>
      <c r="U200" s="102">
        <v>0</v>
      </c>
      <c r="V200" s="102">
        <f t="shared" si="75"/>
        <v>0</v>
      </c>
      <c r="W200" s="102">
        <v>0</v>
      </c>
      <c r="X200" s="102">
        <v>0</v>
      </c>
      <c r="Y200" s="102">
        <v>0</v>
      </c>
      <c r="Z200" s="102">
        <v>0</v>
      </c>
      <c r="AA200" s="102">
        <f t="shared" si="76"/>
        <v>0</v>
      </c>
      <c r="AB200" s="102">
        <f t="shared" si="76"/>
        <v>0</v>
      </c>
    </row>
    <row r="201" spans="1:28" ht="24.75" hidden="1">
      <c r="A201" s="1"/>
      <c r="B201" s="61" t="str">
        <f t="shared" si="61"/>
        <v>13550005100515142</v>
      </c>
      <c r="C201" s="99">
        <v>2023</v>
      </c>
      <c r="D201" s="99">
        <v>20</v>
      </c>
      <c r="E201" s="99">
        <v>1</v>
      </c>
      <c r="F201" s="99">
        <v>3</v>
      </c>
      <c r="G201" s="99">
        <v>5</v>
      </c>
      <c r="H201" s="147">
        <v>5000</v>
      </c>
      <c r="I201" s="147">
        <v>5100</v>
      </c>
      <c r="J201" s="147">
        <v>515</v>
      </c>
      <c r="K201" s="100">
        <v>14</v>
      </c>
      <c r="L201" s="100">
        <v>2</v>
      </c>
      <c r="M201" s="123" t="s">
        <v>174</v>
      </c>
      <c r="N201" s="102">
        <v>0</v>
      </c>
      <c r="O201" s="103" t="s">
        <v>43</v>
      </c>
      <c r="P201" s="104">
        <v>0</v>
      </c>
      <c r="Q201" s="104">
        <v>0</v>
      </c>
      <c r="R201" s="102">
        <v>0</v>
      </c>
      <c r="S201" s="102">
        <v>0</v>
      </c>
      <c r="T201" s="102">
        <v>0</v>
      </c>
      <c r="U201" s="102">
        <v>0</v>
      </c>
      <c r="V201" s="102">
        <f t="shared" si="75"/>
        <v>0</v>
      </c>
      <c r="W201" s="102">
        <v>0</v>
      </c>
      <c r="X201" s="102">
        <v>0</v>
      </c>
      <c r="Y201" s="102">
        <v>0</v>
      </c>
      <c r="Z201" s="102">
        <v>0</v>
      </c>
      <c r="AA201" s="102">
        <f t="shared" si="76"/>
        <v>0</v>
      </c>
      <c r="AB201" s="102">
        <f t="shared" si="76"/>
        <v>0</v>
      </c>
    </row>
    <row r="202" spans="1:28" ht="24.75" hidden="1">
      <c r="A202" s="1"/>
      <c r="B202" s="61" t="str">
        <f t="shared" si="61"/>
        <v>13550005100515152</v>
      </c>
      <c r="C202" s="99">
        <v>2023</v>
      </c>
      <c r="D202" s="99">
        <v>20</v>
      </c>
      <c r="E202" s="99">
        <v>1</v>
      </c>
      <c r="F202" s="99">
        <v>3</v>
      </c>
      <c r="G202" s="99">
        <v>5</v>
      </c>
      <c r="H202" s="147">
        <v>5000</v>
      </c>
      <c r="I202" s="147">
        <v>5100</v>
      </c>
      <c r="J202" s="147">
        <v>515</v>
      </c>
      <c r="K202" s="100">
        <v>15</v>
      </c>
      <c r="L202" s="100">
        <v>2</v>
      </c>
      <c r="M202" s="123" t="s">
        <v>175</v>
      </c>
      <c r="N202" s="102">
        <v>0</v>
      </c>
      <c r="O202" s="103" t="s">
        <v>43</v>
      </c>
      <c r="P202" s="104">
        <v>0</v>
      </c>
      <c r="Q202" s="104">
        <v>0</v>
      </c>
      <c r="R202" s="102">
        <v>0</v>
      </c>
      <c r="S202" s="102">
        <v>0</v>
      </c>
      <c r="T202" s="102">
        <v>0</v>
      </c>
      <c r="U202" s="102">
        <v>0</v>
      </c>
      <c r="V202" s="102">
        <f t="shared" si="75"/>
        <v>0</v>
      </c>
      <c r="W202" s="102">
        <v>0</v>
      </c>
      <c r="X202" s="102">
        <v>0</v>
      </c>
      <c r="Y202" s="102">
        <v>0</v>
      </c>
      <c r="Z202" s="102">
        <v>0</v>
      </c>
      <c r="AA202" s="102">
        <f t="shared" si="76"/>
        <v>0</v>
      </c>
      <c r="AB202" s="102">
        <f t="shared" si="76"/>
        <v>0</v>
      </c>
    </row>
    <row r="203" spans="1:28" ht="24.75" hidden="1">
      <c r="A203" s="1"/>
      <c r="B203" s="61" t="str">
        <f t="shared" si="61"/>
        <v>13550005100515162</v>
      </c>
      <c r="C203" s="99">
        <v>2023</v>
      </c>
      <c r="D203" s="99">
        <v>20</v>
      </c>
      <c r="E203" s="99">
        <v>1</v>
      </c>
      <c r="F203" s="99">
        <v>3</v>
      </c>
      <c r="G203" s="99">
        <v>5</v>
      </c>
      <c r="H203" s="147">
        <v>5000</v>
      </c>
      <c r="I203" s="147">
        <v>5100</v>
      </c>
      <c r="J203" s="147">
        <v>515</v>
      </c>
      <c r="K203" s="100">
        <v>16</v>
      </c>
      <c r="L203" s="100">
        <v>2</v>
      </c>
      <c r="M203" s="123" t="s">
        <v>176</v>
      </c>
      <c r="N203" s="102">
        <v>0</v>
      </c>
      <c r="O203" s="103" t="s">
        <v>43</v>
      </c>
      <c r="P203" s="104">
        <v>0</v>
      </c>
      <c r="Q203" s="104">
        <v>0</v>
      </c>
      <c r="R203" s="102">
        <v>0</v>
      </c>
      <c r="S203" s="102">
        <v>0</v>
      </c>
      <c r="T203" s="102">
        <v>0</v>
      </c>
      <c r="U203" s="102">
        <v>0</v>
      </c>
      <c r="V203" s="102">
        <f t="shared" si="75"/>
        <v>0</v>
      </c>
      <c r="W203" s="102">
        <v>0</v>
      </c>
      <c r="X203" s="102">
        <v>0</v>
      </c>
      <c r="Y203" s="102">
        <v>0</v>
      </c>
      <c r="Z203" s="102">
        <v>0</v>
      </c>
      <c r="AA203" s="102">
        <f t="shared" si="76"/>
        <v>0</v>
      </c>
      <c r="AB203" s="102">
        <f t="shared" si="76"/>
        <v>0</v>
      </c>
    </row>
    <row r="204" spans="1:28" ht="24.75" hidden="1">
      <c r="A204" s="1"/>
      <c r="B204" s="61" t="str">
        <f t="shared" si="61"/>
        <v>135500051005192</v>
      </c>
      <c r="C204" s="119">
        <v>2023</v>
      </c>
      <c r="D204" s="119">
        <v>20</v>
      </c>
      <c r="E204" s="119">
        <v>1</v>
      </c>
      <c r="F204" s="119">
        <v>3</v>
      </c>
      <c r="G204" s="119">
        <v>5</v>
      </c>
      <c r="H204" s="119">
        <v>5000</v>
      </c>
      <c r="I204" s="119">
        <v>5100</v>
      </c>
      <c r="J204" s="119">
        <v>519</v>
      </c>
      <c r="K204" s="119"/>
      <c r="L204" s="119">
        <v>2</v>
      </c>
      <c r="M204" s="95" t="s">
        <v>177</v>
      </c>
      <c r="N204" s="96">
        <f>SUM(N205:N206)</f>
        <v>0</v>
      </c>
      <c r="O204" s="97"/>
      <c r="P204" s="98"/>
      <c r="Q204" s="98"/>
      <c r="R204" s="96">
        <f>SUM(R205:R206)</f>
        <v>0</v>
      </c>
      <c r="S204" s="96">
        <f>SUM(S205:S206)</f>
        <v>0</v>
      </c>
      <c r="T204" s="96">
        <f>SUM(T205:T206)</f>
        <v>0</v>
      </c>
      <c r="U204" s="96">
        <f>SUM(U205:U206)</f>
        <v>0</v>
      </c>
      <c r="V204" s="96">
        <f>SUM(V205:V206)</f>
        <v>0</v>
      </c>
      <c r="W204" s="96"/>
      <c r="X204" s="96"/>
      <c r="Y204" s="96"/>
      <c r="Z204" s="96"/>
      <c r="AA204" s="96"/>
      <c r="AB204" s="96"/>
    </row>
    <row r="205" spans="1:28" ht="24.75" hidden="1">
      <c r="A205" s="1"/>
      <c r="B205" s="61" t="str">
        <f t="shared" si="61"/>
        <v>1355000510051912</v>
      </c>
      <c r="C205" s="99">
        <v>2023</v>
      </c>
      <c r="D205" s="99">
        <v>20</v>
      </c>
      <c r="E205" s="99">
        <v>1</v>
      </c>
      <c r="F205" s="99">
        <v>3</v>
      </c>
      <c r="G205" s="99">
        <v>5</v>
      </c>
      <c r="H205" s="147">
        <v>5000</v>
      </c>
      <c r="I205" s="147">
        <v>5100</v>
      </c>
      <c r="J205" s="147">
        <v>519</v>
      </c>
      <c r="K205" s="100">
        <v>1</v>
      </c>
      <c r="L205" s="100">
        <v>2</v>
      </c>
      <c r="M205" s="123" t="s">
        <v>178</v>
      </c>
      <c r="N205" s="102">
        <v>0</v>
      </c>
      <c r="O205" s="124" t="s">
        <v>43</v>
      </c>
      <c r="P205" s="104">
        <v>0</v>
      </c>
      <c r="Q205" s="104">
        <v>0</v>
      </c>
      <c r="R205" s="102">
        <v>0</v>
      </c>
      <c r="S205" s="102">
        <v>0</v>
      </c>
      <c r="T205" s="102">
        <v>0</v>
      </c>
      <c r="U205" s="102">
        <v>0</v>
      </c>
      <c r="V205" s="102">
        <f>N205-R205-S205-T205-U205</f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f t="shared" ref="AA205:AB206" si="77">W205-Y205</f>
        <v>0</v>
      </c>
      <c r="AB205" s="102">
        <f t="shared" si="77"/>
        <v>0</v>
      </c>
    </row>
    <row r="206" spans="1:28" ht="24.75" hidden="1">
      <c r="A206" s="1"/>
      <c r="B206" s="61" t="str">
        <f t="shared" si="61"/>
        <v>1355000510051932</v>
      </c>
      <c r="C206" s="99">
        <v>2023</v>
      </c>
      <c r="D206" s="99">
        <v>20</v>
      </c>
      <c r="E206" s="99">
        <v>1</v>
      </c>
      <c r="F206" s="99">
        <v>3</v>
      </c>
      <c r="G206" s="99">
        <v>5</v>
      </c>
      <c r="H206" s="147">
        <v>5000</v>
      </c>
      <c r="I206" s="147">
        <v>5100</v>
      </c>
      <c r="J206" s="147">
        <v>519</v>
      </c>
      <c r="K206" s="100">
        <v>3</v>
      </c>
      <c r="L206" s="100">
        <v>2</v>
      </c>
      <c r="M206" s="123" t="s">
        <v>179</v>
      </c>
      <c r="N206" s="102">
        <v>0</v>
      </c>
      <c r="O206" s="124" t="s">
        <v>43</v>
      </c>
      <c r="P206" s="104">
        <v>0</v>
      </c>
      <c r="Q206" s="104">
        <v>0</v>
      </c>
      <c r="R206" s="102">
        <v>0</v>
      </c>
      <c r="S206" s="102">
        <v>0</v>
      </c>
      <c r="T206" s="102">
        <v>0</v>
      </c>
      <c r="U206" s="102">
        <v>0</v>
      </c>
      <c r="V206" s="102">
        <f>N206-R206-S206-T206-U206</f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f t="shared" si="77"/>
        <v>0</v>
      </c>
      <c r="AB206" s="102">
        <f t="shared" si="77"/>
        <v>0</v>
      </c>
    </row>
    <row r="207" spans="1:28" ht="24.75" hidden="1">
      <c r="A207" s="1"/>
      <c r="B207" s="61" t="str">
        <f t="shared" si="61"/>
        <v>135500052002</v>
      </c>
      <c r="C207" s="116">
        <v>2023</v>
      </c>
      <c r="D207" s="116">
        <v>20</v>
      </c>
      <c r="E207" s="116">
        <v>1</v>
      </c>
      <c r="F207" s="116">
        <v>3</v>
      </c>
      <c r="G207" s="116">
        <v>5</v>
      </c>
      <c r="H207" s="116">
        <v>5000</v>
      </c>
      <c r="I207" s="116">
        <v>5200</v>
      </c>
      <c r="J207" s="116"/>
      <c r="K207" s="116"/>
      <c r="L207" s="116">
        <v>2</v>
      </c>
      <c r="M207" s="89" t="s">
        <v>118</v>
      </c>
      <c r="N207" s="90">
        <f>+N208+N212</f>
        <v>0</v>
      </c>
      <c r="O207" s="91"/>
      <c r="P207" s="92"/>
      <c r="Q207" s="92"/>
      <c r="R207" s="90">
        <f>+R208+R212</f>
        <v>0</v>
      </c>
      <c r="S207" s="90">
        <f>+S208+S212</f>
        <v>0</v>
      </c>
      <c r="T207" s="90">
        <f>+T208+T212</f>
        <v>0</v>
      </c>
      <c r="U207" s="90">
        <f>+U208+U212</f>
        <v>0</v>
      </c>
      <c r="V207" s="90">
        <f>+V208+V212</f>
        <v>0</v>
      </c>
      <c r="W207" s="90"/>
      <c r="X207" s="90"/>
      <c r="Y207" s="90"/>
      <c r="Z207" s="90"/>
      <c r="AA207" s="90"/>
      <c r="AB207" s="90"/>
    </row>
    <row r="208" spans="1:28" ht="24.75" hidden="1">
      <c r="A208" s="1"/>
      <c r="B208" s="61" t="str">
        <f t="shared" si="61"/>
        <v>135500052005212</v>
      </c>
      <c r="C208" s="119">
        <v>2023</v>
      </c>
      <c r="D208" s="119">
        <v>20</v>
      </c>
      <c r="E208" s="119">
        <v>1</v>
      </c>
      <c r="F208" s="119">
        <v>3</v>
      </c>
      <c r="G208" s="119">
        <v>5</v>
      </c>
      <c r="H208" s="119">
        <v>5000</v>
      </c>
      <c r="I208" s="119">
        <v>5200</v>
      </c>
      <c r="J208" s="119">
        <v>521</v>
      </c>
      <c r="K208" s="119"/>
      <c r="L208" s="119">
        <v>2</v>
      </c>
      <c r="M208" s="95" t="s">
        <v>180</v>
      </c>
      <c r="N208" s="96">
        <f>SUM(N209:N211)</f>
        <v>0</v>
      </c>
      <c r="O208" s="97"/>
      <c r="P208" s="98"/>
      <c r="Q208" s="98"/>
      <c r="R208" s="96">
        <f>SUM(R209:R211)</f>
        <v>0</v>
      </c>
      <c r="S208" s="96">
        <f>SUM(S209:S211)</f>
        <v>0</v>
      </c>
      <c r="T208" s="96">
        <f>SUM(T209:T211)</f>
        <v>0</v>
      </c>
      <c r="U208" s="96">
        <f>SUM(U209:U211)</f>
        <v>0</v>
      </c>
      <c r="V208" s="96">
        <f>SUM(V209:V211)</f>
        <v>0</v>
      </c>
      <c r="W208" s="96"/>
      <c r="X208" s="96"/>
      <c r="Y208" s="96"/>
      <c r="Z208" s="96"/>
      <c r="AA208" s="96"/>
      <c r="AB208" s="96"/>
    </row>
    <row r="209" spans="1:28" ht="24.75" hidden="1">
      <c r="A209" s="1"/>
      <c r="B209" s="61" t="str">
        <f t="shared" si="61"/>
        <v>1355000520052112</v>
      </c>
      <c r="C209" s="99">
        <v>2023</v>
      </c>
      <c r="D209" s="99">
        <v>20</v>
      </c>
      <c r="E209" s="99">
        <v>1</v>
      </c>
      <c r="F209" s="99">
        <v>3</v>
      </c>
      <c r="G209" s="99">
        <v>5</v>
      </c>
      <c r="H209" s="147">
        <v>5000</v>
      </c>
      <c r="I209" s="147">
        <v>5200</v>
      </c>
      <c r="J209" s="147">
        <v>521</v>
      </c>
      <c r="K209" s="100">
        <v>1</v>
      </c>
      <c r="L209" s="100">
        <v>2</v>
      </c>
      <c r="M209" s="123" t="s">
        <v>181</v>
      </c>
      <c r="N209" s="102">
        <v>0</v>
      </c>
      <c r="O209" s="124" t="s">
        <v>43</v>
      </c>
      <c r="P209" s="104">
        <v>0</v>
      </c>
      <c r="Q209" s="104">
        <v>0</v>
      </c>
      <c r="R209" s="102">
        <v>0</v>
      </c>
      <c r="S209" s="102">
        <v>0</v>
      </c>
      <c r="T209" s="102">
        <v>0</v>
      </c>
      <c r="U209" s="102">
        <v>0</v>
      </c>
      <c r="V209" s="102">
        <f>N209-R209-S209-T209-U209</f>
        <v>0</v>
      </c>
      <c r="W209" s="102">
        <v>0</v>
      </c>
      <c r="X209" s="102">
        <v>0</v>
      </c>
      <c r="Y209" s="102">
        <v>0</v>
      </c>
      <c r="Z209" s="102">
        <v>0</v>
      </c>
      <c r="AA209" s="102">
        <f t="shared" ref="AA209:AB211" si="78">W209-Y209</f>
        <v>0</v>
      </c>
      <c r="AB209" s="102">
        <f t="shared" si="78"/>
        <v>0</v>
      </c>
    </row>
    <row r="210" spans="1:28" ht="24.75" hidden="1">
      <c r="A210" s="1"/>
      <c r="B210" s="61" t="str">
        <f t="shared" si="61"/>
        <v>1355000520052122</v>
      </c>
      <c r="C210" s="99">
        <v>2023</v>
      </c>
      <c r="D210" s="99">
        <v>20</v>
      </c>
      <c r="E210" s="99">
        <v>1</v>
      </c>
      <c r="F210" s="99">
        <v>3</v>
      </c>
      <c r="G210" s="99">
        <v>5</v>
      </c>
      <c r="H210" s="147">
        <v>5000</v>
      </c>
      <c r="I210" s="147">
        <v>5200</v>
      </c>
      <c r="J210" s="147">
        <v>521</v>
      </c>
      <c r="K210" s="100">
        <v>2</v>
      </c>
      <c r="L210" s="100">
        <v>2</v>
      </c>
      <c r="M210" s="123" t="s">
        <v>182</v>
      </c>
      <c r="N210" s="102">
        <v>0</v>
      </c>
      <c r="O210" s="124" t="s">
        <v>147</v>
      </c>
      <c r="P210" s="104">
        <v>0</v>
      </c>
      <c r="Q210" s="104">
        <v>0</v>
      </c>
      <c r="R210" s="102">
        <v>0</v>
      </c>
      <c r="S210" s="102">
        <v>0</v>
      </c>
      <c r="T210" s="102">
        <v>0</v>
      </c>
      <c r="U210" s="102">
        <v>0</v>
      </c>
      <c r="V210" s="102">
        <f>N210-R210-S210-T210-U210</f>
        <v>0</v>
      </c>
      <c r="W210" s="102">
        <v>0</v>
      </c>
      <c r="X210" s="102">
        <v>0</v>
      </c>
      <c r="Y210" s="102">
        <v>0</v>
      </c>
      <c r="Z210" s="102">
        <v>0</v>
      </c>
      <c r="AA210" s="102">
        <f t="shared" si="78"/>
        <v>0</v>
      </c>
      <c r="AB210" s="102">
        <f t="shared" si="78"/>
        <v>0</v>
      </c>
    </row>
    <row r="211" spans="1:28" ht="24.75" hidden="1">
      <c r="A211" s="1"/>
      <c r="B211" s="61" t="str">
        <f t="shared" si="61"/>
        <v>1355000520052132</v>
      </c>
      <c r="C211" s="99">
        <v>2023</v>
      </c>
      <c r="D211" s="99">
        <v>20</v>
      </c>
      <c r="E211" s="99">
        <v>1</v>
      </c>
      <c r="F211" s="99">
        <v>3</v>
      </c>
      <c r="G211" s="99">
        <v>5</v>
      </c>
      <c r="H211" s="147">
        <v>5000</v>
      </c>
      <c r="I211" s="147">
        <v>5200</v>
      </c>
      <c r="J211" s="147">
        <v>521</v>
      </c>
      <c r="K211" s="100">
        <v>3</v>
      </c>
      <c r="L211" s="100">
        <v>2</v>
      </c>
      <c r="M211" s="123" t="s">
        <v>183</v>
      </c>
      <c r="N211" s="102">
        <v>0</v>
      </c>
      <c r="O211" s="124" t="s">
        <v>43</v>
      </c>
      <c r="P211" s="104">
        <v>0</v>
      </c>
      <c r="Q211" s="104">
        <v>0</v>
      </c>
      <c r="R211" s="102">
        <v>0</v>
      </c>
      <c r="S211" s="102">
        <v>0</v>
      </c>
      <c r="T211" s="102">
        <v>0</v>
      </c>
      <c r="U211" s="102">
        <v>0</v>
      </c>
      <c r="V211" s="102">
        <f>N211-R211-S211-T211-U211</f>
        <v>0</v>
      </c>
      <c r="W211" s="102">
        <v>0</v>
      </c>
      <c r="X211" s="102">
        <v>0</v>
      </c>
      <c r="Y211" s="102">
        <v>0</v>
      </c>
      <c r="Z211" s="102">
        <v>0</v>
      </c>
      <c r="AA211" s="102">
        <f t="shared" si="78"/>
        <v>0</v>
      </c>
      <c r="AB211" s="102">
        <f t="shared" si="78"/>
        <v>0</v>
      </c>
    </row>
    <row r="212" spans="1:28" ht="24.75" hidden="1">
      <c r="A212" s="1"/>
      <c r="B212" s="61" t="str">
        <f t="shared" si="61"/>
        <v>135500052005232</v>
      </c>
      <c r="C212" s="119">
        <v>2023</v>
      </c>
      <c r="D212" s="119">
        <v>20</v>
      </c>
      <c r="E212" s="119">
        <v>1</v>
      </c>
      <c r="F212" s="119">
        <v>3</v>
      </c>
      <c r="G212" s="119">
        <v>5</v>
      </c>
      <c r="H212" s="119">
        <v>5000</v>
      </c>
      <c r="I212" s="119">
        <v>5200</v>
      </c>
      <c r="J212" s="119">
        <v>523</v>
      </c>
      <c r="K212" s="119"/>
      <c r="L212" s="119">
        <v>2</v>
      </c>
      <c r="M212" s="95" t="s">
        <v>119</v>
      </c>
      <c r="N212" s="96">
        <f>SUM(N213:N215)</f>
        <v>0</v>
      </c>
      <c r="O212" s="97"/>
      <c r="P212" s="98"/>
      <c r="Q212" s="98"/>
      <c r="R212" s="96">
        <f>SUM(R213:R215)</f>
        <v>0</v>
      </c>
      <c r="S212" s="96">
        <f>SUM(S213:S215)</f>
        <v>0</v>
      </c>
      <c r="T212" s="96">
        <f>SUM(T213:T215)</f>
        <v>0</v>
      </c>
      <c r="U212" s="96">
        <f>SUM(U213:U215)</f>
        <v>0</v>
      </c>
      <c r="V212" s="96">
        <f>SUM(V213:V215)</f>
        <v>0</v>
      </c>
      <c r="W212" s="96"/>
      <c r="X212" s="96"/>
      <c r="Y212" s="96"/>
      <c r="Z212" s="96"/>
      <c r="AA212" s="96"/>
      <c r="AB212" s="96"/>
    </row>
    <row r="213" spans="1:28" ht="24.75" hidden="1">
      <c r="A213" s="1"/>
      <c r="B213" s="61" t="str">
        <f t="shared" si="61"/>
        <v>1355000520052322</v>
      </c>
      <c r="C213" s="99">
        <v>2023</v>
      </c>
      <c r="D213" s="99">
        <v>20</v>
      </c>
      <c r="E213" s="99">
        <v>1</v>
      </c>
      <c r="F213" s="99">
        <v>3</v>
      </c>
      <c r="G213" s="99">
        <v>5</v>
      </c>
      <c r="H213" s="147">
        <v>5000</v>
      </c>
      <c r="I213" s="147">
        <v>5200</v>
      </c>
      <c r="J213" s="147">
        <v>523</v>
      </c>
      <c r="K213" s="100">
        <v>2</v>
      </c>
      <c r="L213" s="100">
        <v>2</v>
      </c>
      <c r="M213" s="123" t="s">
        <v>184</v>
      </c>
      <c r="N213" s="102">
        <v>0</v>
      </c>
      <c r="O213" s="124" t="s">
        <v>147</v>
      </c>
      <c r="P213" s="104">
        <v>0</v>
      </c>
      <c r="Q213" s="104">
        <v>0</v>
      </c>
      <c r="R213" s="102">
        <v>0</v>
      </c>
      <c r="S213" s="102">
        <v>0</v>
      </c>
      <c r="T213" s="102">
        <v>0</v>
      </c>
      <c r="U213" s="102">
        <v>0</v>
      </c>
      <c r="V213" s="102">
        <f>N213-R213-S213-T213-U213</f>
        <v>0</v>
      </c>
      <c r="W213" s="102">
        <v>0</v>
      </c>
      <c r="X213" s="102">
        <v>0</v>
      </c>
      <c r="Y213" s="102">
        <v>0</v>
      </c>
      <c r="Z213" s="102">
        <v>0</v>
      </c>
      <c r="AA213" s="102">
        <f t="shared" ref="AA213:AB215" si="79">W213-Y213</f>
        <v>0</v>
      </c>
      <c r="AB213" s="102">
        <f t="shared" si="79"/>
        <v>0</v>
      </c>
    </row>
    <row r="214" spans="1:28" ht="24.75" hidden="1">
      <c r="A214" s="1"/>
      <c r="B214" s="61" t="str">
        <f t="shared" si="61"/>
        <v>1355000520052362</v>
      </c>
      <c r="C214" s="99">
        <v>2023</v>
      </c>
      <c r="D214" s="99">
        <v>20</v>
      </c>
      <c r="E214" s="99">
        <v>1</v>
      </c>
      <c r="F214" s="99">
        <v>3</v>
      </c>
      <c r="G214" s="99">
        <v>5</v>
      </c>
      <c r="H214" s="147">
        <v>5000</v>
      </c>
      <c r="I214" s="147">
        <v>5200</v>
      </c>
      <c r="J214" s="147">
        <v>523</v>
      </c>
      <c r="K214" s="100">
        <v>6</v>
      </c>
      <c r="L214" s="100">
        <v>2</v>
      </c>
      <c r="M214" s="123" t="s">
        <v>185</v>
      </c>
      <c r="N214" s="102">
        <v>0</v>
      </c>
      <c r="O214" s="124" t="s">
        <v>43</v>
      </c>
      <c r="P214" s="104">
        <v>0</v>
      </c>
      <c r="Q214" s="104">
        <v>0</v>
      </c>
      <c r="R214" s="102">
        <v>0</v>
      </c>
      <c r="S214" s="102">
        <v>0</v>
      </c>
      <c r="T214" s="102">
        <v>0</v>
      </c>
      <c r="U214" s="102">
        <v>0</v>
      </c>
      <c r="V214" s="102">
        <f>N214-R214-S214-T214-U214</f>
        <v>0</v>
      </c>
      <c r="W214" s="102">
        <v>0</v>
      </c>
      <c r="X214" s="102">
        <v>0</v>
      </c>
      <c r="Y214" s="102">
        <v>0</v>
      </c>
      <c r="Z214" s="102">
        <v>0</v>
      </c>
      <c r="AA214" s="102">
        <f t="shared" si="79"/>
        <v>0</v>
      </c>
      <c r="AB214" s="102">
        <f t="shared" si="79"/>
        <v>0</v>
      </c>
    </row>
    <row r="215" spans="1:28" ht="24.75" hidden="1">
      <c r="A215" s="1"/>
      <c r="B215" s="61" t="str">
        <f t="shared" si="61"/>
        <v>1355000520052372</v>
      </c>
      <c r="C215" s="99">
        <v>2023</v>
      </c>
      <c r="D215" s="99">
        <v>20</v>
      </c>
      <c r="E215" s="99">
        <v>1</v>
      </c>
      <c r="F215" s="99">
        <v>3</v>
      </c>
      <c r="G215" s="99">
        <v>5</v>
      </c>
      <c r="H215" s="147">
        <v>5000</v>
      </c>
      <c r="I215" s="147">
        <v>5200</v>
      </c>
      <c r="J215" s="147">
        <v>523</v>
      </c>
      <c r="K215" s="100">
        <v>7</v>
      </c>
      <c r="L215" s="100">
        <v>2</v>
      </c>
      <c r="M215" s="123" t="s">
        <v>186</v>
      </c>
      <c r="N215" s="102">
        <v>0</v>
      </c>
      <c r="O215" s="124" t="s">
        <v>43</v>
      </c>
      <c r="P215" s="104">
        <v>0</v>
      </c>
      <c r="Q215" s="104">
        <v>0</v>
      </c>
      <c r="R215" s="102">
        <v>0</v>
      </c>
      <c r="S215" s="102">
        <v>0</v>
      </c>
      <c r="T215" s="102">
        <v>0</v>
      </c>
      <c r="U215" s="102">
        <v>0</v>
      </c>
      <c r="V215" s="102">
        <f>N215-R215-S215-T215-U215</f>
        <v>0</v>
      </c>
      <c r="W215" s="102">
        <v>0</v>
      </c>
      <c r="X215" s="102">
        <v>0</v>
      </c>
      <c r="Y215" s="102">
        <v>0</v>
      </c>
      <c r="Z215" s="102">
        <v>0</v>
      </c>
      <c r="AA215" s="102">
        <f t="shared" si="79"/>
        <v>0</v>
      </c>
      <c r="AB215" s="102">
        <f t="shared" si="79"/>
        <v>0</v>
      </c>
    </row>
    <row r="216" spans="1:28" ht="24.75" hidden="1">
      <c r="A216" s="1"/>
      <c r="B216" s="61" t="str">
        <f t="shared" si="61"/>
        <v>135500053002</v>
      </c>
      <c r="C216" s="116">
        <v>2023</v>
      </c>
      <c r="D216" s="116">
        <v>20</v>
      </c>
      <c r="E216" s="116">
        <v>1</v>
      </c>
      <c r="F216" s="116">
        <v>3</v>
      </c>
      <c r="G216" s="116">
        <v>5</v>
      </c>
      <c r="H216" s="116">
        <v>5000</v>
      </c>
      <c r="I216" s="116">
        <v>5300</v>
      </c>
      <c r="J216" s="116"/>
      <c r="K216" s="116"/>
      <c r="L216" s="116">
        <v>2</v>
      </c>
      <c r="M216" s="89" t="s">
        <v>187</v>
      </c>
      <c r="N216" s="90">
        <f>+N217</f>
        <v>0</v>
      </c>
      <c r="O216" s="91"/>
      <c r="P216" s="92"/>
      <c r="Q216" s="92"/>
      <c r="R216" s="90">
        <f>+R217</f>
        <v>0</v>
      </c>
      <c r="S216" s="90">
        <f>+S217</f>
        <v>0</v>
      </c>
      <c r="T216" s="90">
        <f>+T217</f>
        <v>0</v>
      </c>
      <c r="U216" s="90">
        <f>+U217</f>
        <v>0</v>
      </c>
      <c r="V216" s="90">
        <f>+V217</f>
        <v>0</v>
      </c>
      <c r="W216" s="90"/>
      <c r="X216" s="90"/>
      <c r="Y216" s="90"/>
      <c r="Z216" s="90"/>
      <c r="AA216" s="90"/>
      <c r="AB216" s="90"/>
    </row>
    <row r="217" spans="1:28" ht="24.75" hidden="1">
      <c r="A217" s="1"/>
      <c r="B217" s="61" t="str">
        <f t="shared" si="61"/>
        <v>135500053005312</v>
      </c>
      <c r="C217" s="119">
        <v>2023</v>
      </c>
      <c r="D217" s="119">
        <v>20</v>
      </c>
      <c r="E217" s="119">
        <v>1</v>
      </c>
      <c r="F217" s="119">
        <v>3</v>
      </c>
      <c r="G217" s="119">
        <v>5</v>
      </c>
      <c r="H217" s="119">
        <v>5000</v>
      </c>
      <c r="I217" s="119">
        <v>5300</v>
      </c>
      <c r="J217" s="119">
        <v>531</v>
      </c>
      <c r="K217" s="119"/>
      <c r="L217" s="119">
        <v>2</v>
      </c>
      <c r="M217" s="95" t="s">
        <v>188</v>
      </c>
      <c r="N217" s="96">
        <f>SUM(N218:N222)</f>
        <v>0</v>
      </c>
      <c r="O217" s="97"/>
      <c r="P217" s="98"/>
      <c r="Q217" s="98"/>
      <c r="R217" s="96">
        <f>SUM(R218:R222)</f>
        <v>0</v>
      </c>
      <c r="S217" s="96">
        <f>SUM(S218:S222)</f>
        <v>0</v>
      </c>
      <c r="T217" s="96">
        <f>SUM(T218:T222)</f>
        <v>0</v>
      </c>
      <c r="U217" s="96">
        <f>SUM(U218:U222)</f>
        <v>0</v>
      </c>
      <c r="V217" s="96">
        <f>SUM(V218:V222)</f>
        <v>0</v>
      </c>
      <c r="W217" s="96"/>
      <c r="X217" s="96"/>
      <c r="Y217" s="96"/>
      <c r="Z217" s="96"/>
      <c r="AA217" s="96"/>
      <c r="AB217" s="96"/>
    </row>
    <row r="218" spans="1:28" ht="46.5" hidden="1">
      <c r="A218" s="1"/>
      <c r="B218" s="61" t="str">
        <f t="shared" si="61"/>
        <v>1355000530053112</v>
      </c>
      <c r="C218" s="99">
        <v>2023</v>
      </c>
      <c r="D218" s="99">
        <v>20</v>
      </c>
      <c r="E218" s="99">
        <v>1</v>
      </c>
      <c r="F218" s="99">
        <v>3</v>
      </c>
      <c r="G218" s="99">
        <v>5</v>
      </c>
      <c r="H218" s="147">
        <v>5000</v>
      </c>
      <c r="I218" s="147">
        <v>5300</v>
      </c>
      <c r="J218" s="147">
        <v>531</v>
      </c>
      <c r="K218" s="100">
        <v>1</v>
      </c>
      <c r="L218" s="100">
        <v>2</v>
      </c>
      <c r="M218" s="123" t="s">
        <v>189</v>
      </c>
      <c r="N218" s="102">
        <v>0</v>
      </c>
      <c r="O218" s="124" t="s">
        <v>190</v>
      </c>
      <c r="P218" s="104">
        <v>0</v>
      </c>
      <c r="Q218" s="104">
        <v>0</v>
      </c>
      <c r="R218" s="102">
        <v>0</v>
      </c>
      <c r="S218" s="102">
        <v>0</v>
      </c>
      <c r="T218" s="102">
        <v>0</v>
      </c>
      <c r="U218" s="102">
        <v>0</v>
      </c>
      <c r="V218" s="102">
        <f>N218-R218-S218-T218-U218</f>
        <v>0</v>
      </c>
      <c r="W218" s="102">
        <v>0</v>
      </c>
      <c r="X218" s="102">
        <v>0</v>
      </c>
      <c r="Y218" s="102">
        <v>0</v>
      </c>
      <c r="Z218" s="102">
        <v>0</v>
      </c>
      <c r="AA218" s="102">
        <f t="shared" ref="AA218:AB222" si="80">W218-Y218</f>
        <v>0</v>
      </c>
      <c r="AB218" s="102">
        <f t="shared" si="80"/>
        <v>0</v>
      </c>
    </row>
    <row r="219" spans="1:28" ht="46.5" hidden="1">
      <c r="A219" s="1"/>
      <c r="B219" s="61" t="str">
        <f t="shared" si="61"/>
        <v>1355000530053132</v>
      </c>
      <c r="C219" s="99">
        <v>2023</v>
      </c>
      <c r="D219" s="99">
        <v>20</v>
      </c>
      <c r="E219" s="99">
        <v>1</v>
      </c>
      <c r="F219" s="99">
        <v>3</v>
      </c>
      <c r="G219" s="99">
        <v>5</v>
      </c>
      <c r="H219" s="147">
        <v>5000</v>
      </c>
      <c r="I219" s="147">
        <v>5300</v>
      </c>
      <c r="J219" s="147">
        <v>531</v>
      </c>
      <c r="K219" s="100">
        <v>3</v>
      </c>
      <c r="L219" s="100">
        <v>2</v>
      </c>
      <c r="M219" s="123" t="s">
        <v>191</v>
      </c>
      <c r="N219" s="102">
        <v>0</v>
      </c>
      <c r="O219" s="124" t="s">
        <v>190</v>
      </c>
      <c r="P219" s="104">
        <v>0</v>
      </c>
      <c r="Q219" s="104">
        <v>0</v>
      </c>
      <c r="R219" s="102">
        <v>0</v>
      </c>
      <c r="S219" s="102">
        <v>0</v>
      </c>
      <c r="T219" s="102">
        <v>0</v>
      </c>
      <c r="U219" s="102">
        <v>0</v>
      </c>
      <c r="V219" s="102">
        <f>N219-R219-S219-T219-U219</f>
        <v>0</v>
      </c>
      <c r="W219" s="102">
        <v>0</v>
      </c>
      <c r="X219" s="102">
        <v>0</v>
      </c>
      <c r="Y219" s="102">
        <v>0</v>
      </c>
      <c r="Z219" s="102">
        <v>0</v>
      </c>
      <c r="AA219" s="102">
        <f t="shared" si="80"/>
        <v>0</v>
      </c>
      <c r="AB219" s="102">
        <f t="shared" si="80"/>
        <v>0</v>
      </c>
    </row>
    <row r="220" spans="1:28" ht="46.5" hidden="1">
      <c r="A220" s="1"/>
      <c r="B220" s="61" t="str">
        <f t="shared" si="61"/>
        <v>1355000530053142</v>
      </c>
      <c r="C220" s="99">
        <v>2023</v>
      </c>
      <c r="D220" s="99">
        <v>20</v>
      </c>
      <c r="E220" s="99">
        <v>1</v>
      </c>
      <c r="F220" s="99">
        <v>3</v>
      </c>
      <c r="G220" s="99">
        <v>5</v>
      </c>
      <c r="H220" s="147">
        <v>5000</v>
      </c>
      <c r="I220" s="147">
        <v>5300</v>
      </c>
      <c r="J220" s="147">
        <v>531</v>
      </c>
      <c r="K220" s="100">
        <v>4</v>
      </c>
      <c r="L220" s="100">
        <v>2</v>
      </c>
      <c r="M220" s="123" t="s">
        <v>192</v>
      </c>
      <c r="N220" s="102">
        <v>0</v>
      </c>
      <c r="O220" s="124" t="s">
        <v>190</v>
      </c>
      <c r="P220" s="104">
        <v>0</v>
      </c>
      <c r="Q220" s="104">
        <v>0</v>
      </c>
      <c r="R220" s="102">
        <v>0</v>
      </c>
      <c r="S220" s="102">
        <v>0</v>
      </c>
      <c r="T220" s="102">
        <v>0</v>
      </c>
      <c r="U220" s="102">
        <v>0</v>
      </c>
      <c r="V220" s="102">
        <f>N220-R220-S220-T220-U220</f>
        <v>0</v>
      </c>
      <c r="W220" s="102">
        <v>0</v>
      </c>
      <c r="X220" s="102">
        <v>0</v>
      </c>
      <c r="Y220" s="102">
        <v>0</v>
      </c>
      <c r="Z220" s="102">
        <v>0</v>
      </c>
      <c r="AA220" s="102">
        <f t="shared" si="80"/>
        <v>0</v>
      </c>
      <c r="AB220" s="102">
        <f t="shared" si="80"/>
        <v>0</v>
      </c>
    </row>
    <row r="221" spans="1:28" ht="46.5" hidden="1">
      <c r="A221" s="1"/>
      <c r="B221" s="61" t="str">
        <f t="shared" si="61"/>
        <v>1355000530053162</v>
      </c>
      <c r="C221" s="99">
        <v>2023</v>
      </c>
      <c r="D221" s="99">
        <v>20</v>
      </c>
      <c r="E221" s="99">
        <v>1</v>
      </c>
      <c r="F221" s="99">
        <v>3</v>
      </c>
      <c r="G221" s="99">
        <v>5</v>
      </c>
      <c r="H221" s="147">
        <v>5000</v>
      </c>
      <c r="I221" s="147">
        <v>5300</v>
      </c>
      <c r="J221" s="147">
        <v>531</v>
      </c>
      <c r="K221" s="100">
        <v>6</v>
      </c>
      <c r="L221" s="100">
        <v>2</v>
      </c>
      <c r="M221" s="123" t="s">
        <v>193</v>
      </c>
      <c r="N221" s="102">
        <v>0</v>
      </c>
      <c r="O221" s="124" t="s">
        <v>190</v>
      </c>
      <c r="P221" s="104">
        <v>0</v>
      </c>
      <c r="Q221" s="104">
        <v>0</v>
      </c>
      <c r="R221" s="102">
        <v>0</v>
      </c>
      <c r="S221" s="102">
        <v>0</v>
      </c>
      <c r="T221" s="102">
        <v>0</v>
      </c>
      <c r="U221" s="102">
        <v>0</v>
      </c>
      <c r="V221" s="102">
        <f>N221-R221-S221-T221-U221</f>
        <v>0</v>
      </c>
      <c r="W221" s="102">
        <v>0</v>
      </c>
      <c r="X221" s="102">
        <v>0</v>
      </c>
      <c r="Y221" s="102">
        <v>0</v>
      </c>
      <c r="Z221" s="102">
        <v>0</v>
      </c>
      <c r="AA221" s="102">
        <f t="shared" si="80"/>
        <v>0</v>
      </c>
      <c r="AB221" s="102">
        <f t="shared" si="80"/>
        <v>0</v>
      </c>
    </row>
    <row r="222" spans="1:28" ht="46.5" hidden="1">
      <c r="A222" s="1"/>
      <c r="B222" s="61" t="str">
        <f t="shared" si="61"/>
        <v>1355000530053182</v>
      </c>
      <c r="C222" s="99">
        <v>2023</v>
      </c>
      <c r="D222" s="99">
        <v>20</v>
      </c>
      <c r="E222" s="99">
        <v>1</v>
      </c>
      <c r="F222" s="99">
        <v>3</v>
      </c>
      <c r="G222" s="99">
        <v>5</v>
      </c>
      <c r="H222" s="147">
        <v>5000</v>
      </c>
      <c r="I222" s="147">
        <v>5300</v>
      </c>
      <c r="J222" s="147">
        <v>531</v>
      </c>
      <c r="K222" s="100">
        <v>8</v>
      </c>
      <c r="L222" s="100">
        <v>2</v>
      </c>
      <c r="M222" s="123" t="s">
        <v>194</v>
      </c>
      <c r="N222" s="102">
        <v>0</v>
      </c>
      <c r="O222" s="124" t="s">
        <v>190</v>
      </c>
      <c r="P222" s="104">
        <v>0</v>
      </c>
      <c r="Q222" s="104">
        <v>0</v>
      </c>
      <c r="R222" s="102">
        <v>0</v>
      </c>
      <c r="S222" s="102">
        <v>0</v>
      </c>
      <c r="T222" s="102">
        <v>0</v>
      </c>
      <c r="U222" s="102">
        <v>0</v>
      </c>
      <c r="V222" s="102">
        <f>N222-R222-S222-T222-U222</f>
        <v>0</v>
      </c>
      <c r="W222" s="102">
        <v>0</v>
      </c>
      <c r="X222" s="102">
        <v>0</v>
      </c>
      <c r="Y222" s="102">
        <v>0</v>
      </c>
      <c r="Z222" s="102">
        <v>0</v>
      </c>
      <c r="AA222" s="102">
        <f t="shared" si="80"/>
        <v>0</v>
      </c>
      <c r="AB222" s="102">
        <f t="shared" si="80"/>
        <v>0</v>
      </c>
    </row>
    <row r="223" spans="1:28" ht="24.75" hidden="1">
      <c r="A223" s="1"/>
      <c r="B223" s="61" t="str">
        <f t="shared" si="61"/>
        <v>135500055002</v>
      </c>
      <c r="C223" s="116">
        <v>2023</v>
      </c>
      <c r="D223" s="116">
        <v>20</v>
      </c>
      <c r="E223" s="116">
        <v>1</v>
      </c>
      <c r="F223" s="116">
        <v>3</v>
      </c>
      <c r="G223" s="116">
        <v>5</v>
      </c>
      <c r="H223" s="116">
        <v>5000</v>
      </c>
      <c r="I223" s="116">
        <v>5500</v>
      </c>
      <c r="J223" s="116"/>
      <c r="K223" s="116"/>
      <c r="L223" s="116">
        <v>2</v>
      </c>
      <c r="M223" s="89" t="s">
        <v>135</v>
      </c>
      <c r="N223" s="90">
        <f>+N224</f>
        <v>0</v>
      </c>
      <c r="O223" s="91"/>
      <c r="P223" s="92"/>
      <c r="Q223" s="92"/>
      <c r="R223" s="90">
        <f>+R224</f>
        <v>0</v>
      </c>
      <c r="S223" s="90">
        <f>+S224</f>
        <v>0</v>
      </c>
      <c r="T223" s="90">
        <f>+T224</f>
        <v>0</v>
      </c>
      <c r="U223" s="90">
        <f>+U224</f>
        <v>0</v>
      </c>
      <c r="V223" s="90">
        <f>+V224</f>
        <v>0</v>
      </c>
      <c r="W223" s="90"/>
      <c r="X223" s="90"/>
      <c r="Y223" s="90"/>
      <c r="Z223" s="90"/>
      <c r="AA223" s="90"/>
      <c r="AB223" s="90"/>
    </row>
    <row r="224" spans="1:28" ht="24.75" hidden="1">
      <c r="A224" s="1"/>
      <c r="B224" s="61" t="str">
        <f t="shared" si="61"/>
        <v>135500055005512</v>
      </c>
      <c r="C224" s="119">
        <v>2023</v>
      </c>
      <c r="D224" s="119">
        <v>20</v>
      </c>
      <c r="E224" s="119">
        <v>1</v>
      </c>
      <c r="F224" s="119">
        <v>3</v>
      </c>
      <c r="G224" s="119">
        <v>5</v>
      </c>
      <c r="H224" s="119">
        <v>5000</v>
      </c>
      <c r="I224" s="119">
        <v>5500</v>
      </c>
      <c r="J224" s="119">
        <v>551</v>
      </c>
      <c r="K224" s="119"/>
      <c r="L224" s="119">
        <v>2</v>
      </c>
      <c r="M224" s="95" t="s">
        <v>136</v>
      </c>
      <c r="N224" s="96">
        <f>SUM(N225:N228)</f>
        <v>0</v>
      </c>
      <c r="O224" s="97"/>
      <c r="P224" s="98"/>
      <c r="Q224" s="98"/>
      <c r="R224" s="96">
        <f>SUM(R225:R228)</f>
        <v>0</v>
      </c>
      <c r="S224" s="96">
        <f>SUM(S225:S228)</f>
        <v>0</v>
      </c>
      <c r="T224" s="96">
        <f>SUM(T225:T228)</f>
        <v>0</v>
      </c>
      <c r="U224" s="96">
        <f>SUM(U225:U228)</f>
        <v>0</v>
      </c>
      <c r="V224" s="96">
        <f>SUM(V225:V228)</f>
        <v>0</v>
      </c>
      <c r="W224" s="96"/>
      <c r="X224" s="96"/>
      <c r="Y224" s="96"/>
      <c r="Z224" s="96"/>
      <c r="AA224" s="96"/>
      <c r="AB224" s="96"/>
    </row>
    <row r="225" spans="1:28" ht="24.75" hidden="1">
      <c r="A225" s="1"/>
      <c r="B225" s="61" t="str">
        <f t="shared" si="61"/>
        <v>1355000550055112</v>
      </c>
      <c r="C225" s="99">
        <v>2023</v>
      </c>
      <c r="D225" s="99">
        <v>20</v>
      </c>
      <c r="E225" s="99">
        <v>1</v>
      </c>
      <c r="F225" s="99">
        <v>3</v>
      </c>
      <c r="G225" s="99">
        <v>5</v>
      </c>
      <c r="H225" s="147">
        <v>5000</v>
      </c>
      <c r="I225" s="99">
        <v>5500</v>
      </c>
      <c r="J225" s="99">
        <v>551</v>
      </c>
      <c r="K225" s="100">
        <v>1</v>
      </c>
      <c r="L225" s="100">
        <v>2</v>
      </c>
      <c r="M225" s="123" t="s">
        <v>195</v>
      </c>
      <c r="N225" s="102">
        <v>0</v>
      </c>
      <c r="O225" s="124" t="s">
        <v>43</v>
      </c>
      <c r="P225" s="104">
        <v>0</v>
      </c>
      <c r="Q225" s="104">
        <v>0</v>
      </c>
      <c r="R225" s="102">
        <v>0</v>
      </c>
      <c r="S225" s="102">
        <v>0</v>
      </c>
      <c r="T225" s="102">
        <v>0</v>
      </c>
      <c r="U225" s="102">
        <v>0</v>
      </c>
      <c r="V225" s="102">
        <f>N225-R225-S225-T225-U225</f>
        <v>0</v>
      </c>
      <c r="W225" s="102">
        <v>0</v>
      </c>
      <c r="X225" s="102">
        <v>0</v>
      </c>
      <c r="Y225" s="102">
        <v>0</v>
      </c>
      <c r="Z225" s="102">
        <v>0</v>
      </c>
      <c r="AA225" s="102">
        <f t="shared" ref="AA225:AB228" si="81">W225-Y225</f>
        <v>0</v>
      </c>
      <c r="AB225" s="102">
        <f t="shared" si="81"/>
        <v>0</v>
      </c>
    </row>
    <row r="226" spans="1:28" ht="24.75" hidden="1">
      <c r="A226" s="1"/>
      <c r="B226" s="61" t="str">
        <f t="shared" si="61"/>
        <v>1355000550055122</v>
      </c>
      <c r="C226" s="99">
        <v>2023</v>
      </c>
      <c r="D226" s="99">
        <v>20</v>
      </c>
      <c r="E226" s="99">
        <v>1</v>
      </c>
      <c r="F226" s="99">
        <v>3</v>
      </c>
      <c r="G226" s="99">
        <v>5</v>
      </c>
      <c r="H226" s="147">
        <v>5000</v>
      </c>
      <c r="I226" s="99">
        <v>5500</v>
      </c>
      <c r="J226" s="99">
        <v>551</v>
      </c>
      <c r="K226" s="100">
        <v>2</v>
      </c>
      <c r="L226" s="100">
        <v>2</v>
      </c>
      <c r="M226" s="123" t="s">
        <v>196</v>
      </c>
      <c r="N226" s="102">
        <v>0</v>
      </c>
      <c r="O226" s="124" t="s">
        <v>43</v>
      </c>
      <c r="P226" s="104">
        <v>0</v>
      </c>
      <c r="Q226" s="104">
        <v>0</v>
      </c>
      <c r="R226" s="102">
        <v>0</v>
      </c>
      <c r="S226" s="102">
        <v>0</v>
      </c>
      <c r="T226" s="102">
        <v>0</v>
      </c>
      <c r="U226" s="102">
        <v>0</v>
      </c>
      <c r="V226" s="102">
        <f>N226-R226-S226-T226-U226</f>
        <v>0</v>
      </c>
      <c r="W226" s="102">
        <v>0</v>
      </c>
      <c r="X226" s="102">
        <v>0</v>
      </c>
      <c r="Y226" s="102">
        <v>0</v>
      </c>
      <c r="Z226" s="102">
        <v>0</v>
      </c>
      <c r="AA226" s="102">
        <f t="shared" si="81"/>
        <v>0</v>
      </c>
      <c r="AB226" s="102">
        <f t="shared" si="81"/>
        <v>0</v>
      </c>
    </row>
    <row r="227" spans="1:28" ht="24.75" hidden="1">
      <c r="A227" s="1"/>
      <c r="B227" s="61" t="str">
        <f t="shared" si="61"/>
        <v>1355000550055132</v>
      </c>
      <c r="C227" s="99">
        <v>2023</v>
      </c>
      <c r="D227" s="99">
        <v>20</v>
      </c>
      <c r="E227" s="99">
        <v>1</v>
      </c>
      <c r="F227" s="99">
        <v>3</v>
      </c>
      <c r="G227" s="99">
        <v>5</v>
      </c>
      <c r="H227" s="147">
        <v>5000</v>
      </c>
      <c r="I227" s="99">
        <v>5500</v>
      </c>
      <c r="J227" s="99">
        <v>551</v>
      </c>
      <c r="K227" s="100">
        <v>3</v>
      </c>
      <c r="L227" s="100">
        <v>2</v>
      </c>
      <c r="M227" s="123" t="s">
        <v>197</v>
      </c>
      <c r="N227" s="102">
        <v>0</v>
      </c>
      <c r="O227" s="124" t="s">
        <v>147</v>
      </c>
      <c r="P227" s="104">
        <v>0</v>
      </c>
      <c r="Q227" s="104">
        <v>0</v>
      </c>
      <c r="R227" s="102">
        <v>0</v>
      </c>
      <c r="S227" s="102">
        <v>0</v>
      </c>
      <c r="T227" s="102">
        <v>0</v>
      </c>
      <c r="U227" s="102">
        <v>0</v>
      </c>
      <c r="V227" s="102">
        <f>N227-R227-S227-T227-U227</f>
        <v>0</v>
      </c>
      <c r="W227" s="102">
        <v>0</v>
      </c>
      <c r="X227" s="102">
        <v>0</v>
      </c>
      <c r="Y227" s="102">
        <v>0</v>
      </c>
      <c r="Z227" s="102">
        <v>0</v>
      </c>
      <c r="AA227" s="102">
        <f t="shared" si="81"/>
        <v>0</v>
      </c>
      <c r="AB227" s="102">
        <f t="shared" si="81"/>
        <v>0</v>
      </c>
    </row>
    <row r="228" spans="1:28" ht="24.75" hidden="1">
      <c r="A228" s="1"/>
      <c r="B228" s="61" t="str">
        <f t="shared" si="61"/>
        <v>1355000550055142</v>
      </c>
      <c r="C228" s="99">
        <v>2023</v>
      </c>
      <c r="D228" s="99">
        <v>20</v>
      </c>
      <c r="E228" s="99">
        <v>1</v>
      </c>
      <c r="F228" s="99">
        <v>3</v>
      </c>
      <c r="G228" s="99">
        <v>5</v>
      </c>
      <c r="H228" s="147">
        <v>5000</v>
      </c>
      <c r="I228" s="99">
        <v>5500</v>
      </c>
      <c r="J228" s="99">
        <v>551</v>
      </c>
      <c r="K228" s="100">
        <v>4</v>
      </c>
      <c r="L228" s="100">
        <v>2</v>
      </c>
      <c r="M228" s="123" t="s">
        <v>198</v>
      </c>
      <c r="N228" s="102">
        <v>0</v>
      </c>
      <c r="O228" s="124" t="s">
        <v>43</v>
      </c>
      <c r="P228" s="104">
        <v>0</v>
      </c>
      <c r="Q228" s="104">
        <v>0</v>
      </c>
      <c r="R228" s="102">
        <v>0</v>
      </c>
      <c r="S228" s="102">
        <v>0</v>
      </c>
      <c r="T228" s="102">
        <v>0</v>
      </c>
      <c r="U228" s="102">
        <v>0</v>
      </c>
      <c r="V228" s="102">
        <f>N228-R228-S228-T228-U228</f>
        <v>0</v>
      </c>
      <c r="W228" s="102">
        <v>0</v>
      </c>
      <c r="X228" s="102">
        <v>0</v>
      </c>
      <c r="Y228" s="102">
        <v>0</v>
      </c>
      <c r="Z228" s="102">
        <v>0</v>
      </c>
      <c r="AA228" s="102">
        <f t="shared" si="81"/>
        <v>0</v>
      </c>
      <c r="AB228" s="102">
        <f t="shared" si="81"/>
        <v>0</v>
      </c>
    </row>
    <row r="229" spans="1:28" ht="24.75" hidden="1">
      <c r="A229" s="1"/>
      <c r="B229" s="61" t="str">
        <f t="shared" si="61"/>
        <v>135500056002</v>
      </c>
      <c r="C229" s="116">
        <v>2023</v>
      </c>
      <c r="D229" s="116">
        <v>20</v>
      </c>
      <c r="E229" s="116">
        <v>1</v>
      </c>
      <c r="F229" s="116">
        <v>3</v>
      </c>
      <c r="G229" s="116">
        <v>5</v>
      </c>
      <c r="H229" s="116">
        <v>5000</v>
      </c>
      <c r="I229" s="116">
        <v>5600</v>
      </c>
      <c r="J229" s="116"/>
      <c r="K229" s="116"/>
      <c r="L229" s="116">
        <v>2</v>
      </c>
      <c r="M229" s="89" t="s">
        <v>199</v>
      </c>
      <c r="N229" s="90">
        <f>+N230+N250+N252</f>
        <v>0</v>
      </c>
      <c r="O229" s="91"/>
      <c r="P229" s="92"/>
      <c r="Q229" s="92"/>
      <c r="R229" s="90">
        <f>+R230+R250+R252</f>
        <v>0</v>
      </c>
      <c r="S229" s="90">
        <f>+S230+S250+S252</f>
        <v>0</v>
      </c>
      <c r="T229" s="90">
        <f>+T230+T250+T252</f>
        <v>0</v>
      </c>
      <c r="U229" s="90">
        <f>+U230+U250+U252</f>
        <v>0</v>
      </c>
      <c r="V229" s="90">
        <f>+V230+V250+V252</f>
        <v>0</v>
      </c>
      <c r="W229" s="90"/>
      <c r="X229" s="90"/>
      <c r="Y229" s="90"/>
      <c r="Z229" s="90"/>
      <c r="AA229" s="90"/>
      <c r="AB229" s="90"/>
    </row>
    <row r="230" spans="1:28" ht="24.75" hidden="1">
      <c r="A230" s="1"/>
      <c r="B230" s="61" t="str">
        <f t="shared" si="61"/>
        <v>135500056005652</v>
      </c>
      <c r="C230" s="119">
        <v>2023</v>
      </c>
      <c r="D230" s="119">
        <v>20</v>
      </c>
      <c r="E230" s="119">
        <v>1</v>
      </c>
      <c r="F230" s="119">
        <v>3</v>
      </c>
      <c r="G230" s="119">
        <v>5</v>
      </c>
      <c r="H230" s="119">
        <v>5000</v>
      </c>
      <c r="I230" s="119">
        <v>5600</v>
      </c>
      <c r="J230" s="119">
        <v>565</v>
      </c>
      <c r="K230" s="119"/>
      <c r="L230" s="119">
        <v>2</v>
      </c>
      <c r="M230" s="95" t="s">
        <v>200</v>
      </c>
      <c r="N230" s="96">
        <f>SUM(N231:N249)</f>
        <v>0</v>
      </c>
      <c r="O230" s="97"/>
      <c r="P230" s="98"/>
      <c r="Q230" s="98"/>
      <c r="R230" s="96">
        <f>SUM(R231:R249)</f>
        <v>0</v>
      </c>
      <c r="S230" s="96">
        <f>SUM(S231:S249)</f>
        <v>0</v>
      </c>
      <c r="T230" s="96">
        <f>SUM(T231:T249)</f>
        <v>0</v>
      </c>
      <c r="U230" s="96">
        <f>SUM(U231:U249)</f>
        <v>0</v>
      </c>
      <c r="V230" s="96">
        <f>SUM(V231:V249)</f>
        <v>0</v>
      </c>
      <c r="W230" s="96"/>
      <c r="X230" s="96"/>
      <c r="Y230" s="96"/>
      <c r="Z230" s="96"/>
      <c r="AA230" s="96"/>
      <c r="AB230" s="96"/>
    </row>
    <row r="231" spans="1:28" ht="24.75" hidden="1">
      <c r="A231" s="1"/>
      <c r="B231" s="61" t="str">
        <f t="shared" si="61"/>
        <v>1355000560056512</v>
      </c>
      <c r="C231" s="99">
        <v>2023</v>
      </c>
      <c r="D231" s="99">
        <v>20</v>
      </c>
      <c r="E231" s="99">
        <v>1</v>
      </c>
      <c r="F231" s="99">
        <v>3</v>
      </c>
      <c r="G231" s="99">
        <v>5</v>
      </c>
      <c r="H231" s="99">
        <v>5000</v>
      </c>
      <c r="I231" s="99">
        <v>5600</v>
      </c>
      <c r="J231" s="99">
        <v>565</v>
      </c>
      <c r="K231" s="100">
        <v>1</v>
      </c>
      <c r="L231" s="100">
        <v>2</v>
      </c>
      <c r="M231" s="123" t="s">
        <v>201</v>
      </c>
      <c r="N231" s="102">
        <v>0</v>
      </c>
      <c r="O231" s="124" t="s">
        <v>43</v>
      </c>
      <c r="P231" s="104">
        <v>0</v>
      </c>
      <c r="Q231" s="104">
        <v>0</v>
      </c>
      <c r="R231" s="102">
        <v>0</v>
      </c>
      <c r="S231" s="102">
        <v>0</v>
      </c>
      <c r="T231" s="102">
        <v>0</v>
      </c>
      <c r="U231" s="102">
        <v>0</v>
      </c>
      <c r="V231" s="102">
        <f t="shared" ref="V231:V249" si="82">N231-R231-S231-T231-U231</f>
        <v>0</v>
      </c>
      <c r="W231" s="102">
        <v>0</v>
      </c>
      <c r="X231" s="102">
        <v>0</v>
      </c>
      <c r="Y231" s="102">
        <v>0</v>
      </c>
      <c r="Z231" s="102">
        <v>0</v>
      </c>
      <c r="AA231" s="102">
        <f t="shared" ref="AA231:AB249" si="83">W231-Y231</f>
        <v>0</v>
      </c>
      <c r="AB231" s="102">
        <f t="shared" si="83"/>
        <v>0</v>
      </c>
    </row>
    <row r="232" spans="1:28" ht="24.75" hidden="1">
      <c r="A232" s="1"/>
      <c r="B232" s="61" t="str">
        <f t="shared" si="61"/>
        <v>1355000560056522</v>
      </c>
      <c r="C232" s="99">
        <v>2023</v>
      </c>
      <c r="D232" s="99">
        <v>20</v>
      </c>
      <c r="E232" s="99">
        <v>1</v>
      </c>
      <c r="F232" s="99">
        <v>3</v>
      </c>
      <c r="G232" s="99">
        <v>5</v>
      </c>
      <c r="H232" s="99">
        <v>5000</v>
      </c>
      <c r="I232" s="99">
        <v>5600</v>
      </c>
      <c r="J232" s="99">
        <v>565</v>
      </c>
      <c r="K232" s="100">
        <v>2</v>
      </c>
      <c r="L232" s="100">
        <v>2</v>
      </c>
      <c r="M232" s="123" t="s">
        <v>202</v>
      </c>
      <c r="N232" s="102">
        <v>0</v>
      </c>
      <c r="O232" s="124" t="s">
        <v>43</v>
      </c>
      <c r="P232" s="104">
        <v>0</v>
      </c>
      <c r="Q232" s="104">
        <v>0</v>
      </c>
      <c r="R232" s="102">
        <v>0</v>
      </c>
      <c r="S232" s="102">
        <v>0</v>
      </c>
      <c r="T232" s="102">
        <v>0</v>
      </c>
      <c r="U232" s="102">
        <v>0</v>
      </c>
      <c r="V232" s="102">
        <f t="shared" si="82"/>
        <v>0</v>
      </c>
      <c r="W232" s="102">
        <v>0</v>
      </c>
      <c r="X232" s="102">
        <v>0</v>
      </c>
      <c r="Y232" s="102">
        <v>0</v>
      </c>
      <c r="Z232" s="102">
        <v>0</v>
      </c>
      <c r="AA232" s="102">
        <f t="shared" si="83"/>
        <v>0</v>
      </c>
      <c r="AB232" s="102">
        <f t="shared" si="83"/>
        <v>0</v>
      </c>
    </row>
    <row r="233" spans="1:28" ht="24.75" hidden="1">
      <c r="A233" s="1"/>
      <c r="B233" s="61" t="str">
        <f t="shared" si="61"/>
        <v>1355000560056532</v>
      </c>
      <c r="C233" s="99">
        <v>2023</v>
      </c>
      <c r="D233" s="99">
        <v>20</v>
      </c>
      <c r="E233" s="99">
        <v>1</v>
      </c>
      <c r="F233" s="99">
        <v>3</v>
      </c>
      <c r="G233" s="99">
        <v>5</v>
      </c>
      <c r="H233" s="99">
        <v>5000</v>
      </c>
      <c r="I233" s="99">
        <v>5600</v>
      </c>
      <c r="J233" s="99">
        <v>565</v>
      </c>
      <c r="K233" s="100">
        <v>3</v>
      </c>
      <c r="L233" s="100">
        <v>2</v>
      </c>
      <c r="M233" s="123" t="s">
        <v>203</v>
      </c>
      <c r="N233" s="102">
        <v>0</v>
      </c>
      <c r="O233" s="124" t="s">
        <v>43</v>
      </c>
      <c r="P233" s="104">
        <v>0</v>
      </c>
      <c r="Q233" s="104">
        <v>0</v>
      </c>
      <c r="R233" s="102">
        <v>0</v>
      </c>
      <c r="S233" s="102">
        <v>0</v>
      </c>
      <c r="T233" s="102">
        <v>0</v>
      </c>
      <c r="U233" s="102">
        <v>0</v>
      </c>
      <c r="V233" s="102">
        <f t="shared" si="82"/>
        <v>0</v>
      </c>
      <c r="W233" s="102">
        <v>0</v>
      </c>
      <c r="X233" s="102">
        <v>0</v>
      </c>
      <c r="Y233" s="102">
        <v>0</v>
      </c>
      <c r="Z233" s="102">
        <v>0</v>
      </c>
      <c r="AA233" s="102">
        <f t="shared" si="83"/>
        <v>0</v>
      </c>
      <c r="AB233" s="102">
        <f t="shared" si="83"/>
        <v>0</v>
      </c>
    </row>
    <row r="234" spans="1:28" ht="24.75" hidden="1">
      <c r="A234" s="1"/>
      <c r="B234" s="61" t="str">
        <f t="shared" si="61"/>
        <v>1355000560056542</v>
      </c>
      <c r="C234" s="99">
        <v>2023</v>
      </c>
      <c r="D234" s="99">
        <v>20</v>
      </c>
      <c r="E234" s="99">
        <v>1</v>
      </c>
      <c r="F234" s="99">
        <v>3</v>
      </c>
      <c r="G234" s="99">
        <v>5</v>
      </c>
      <c r="H234" s="99">
        <v>5000</v>
      </c>
      <c r="I234" s="99">
        <v>5600</v>
      </c>
      <c r="J234" s="99">
        <v>565</v>
      </c>
      <c r="K234" s="100">
        <v>4</v>
      </c>
      <c r="L234" s="100">
        <v>2</v>
      </c>
      <c r="M234" s="123" t="s">
        <v>204</v>
      </c>
      <c r="N234" s="102">
        <v>0</v>
      </c>
      <c r="O234" s="124" t="s">
        <v>43</v>
      </c>
      <c r="P234" s="104">
        <v>0</v>
      </c>
      <c r="Q234" s="104">
        <v>0</v>
      </c>
      <c r="R234" s="102">
        <v>0</v>
      </c>
      <c r="S234" s="102">
        <v>0</v>
      </c>
      <c r="T234" s="102">
        <v>0</v>
      </c>
      <c r="U234" s="102">
        <v>0</v>
      </c>
      <c r="V234" s="102">
        <f t="shared" si="82"/>
        <v>0</v>
      </c>
      <c r="W234" s="102">
        <v>0</v>
      </c>
      <c r="X234" s="102">
        <v>0</v>
      </c>
      <c r="Y234" s="102">
        <v>0</v>
      </c>
      <c r="Z234" s="102">
        <v>0</v>
      </c>
      <c r="AA234" s="102">
        <f t="shared" si="83"/>
        <v>0</v>
      </c>
      <c r="AB234" s="102">
        <f t="shared" si="83"/>
        <v>0</v>
      </c>
    </row>
    <row r="235" spans="1:28" ht="46.5" hidden="1">
      <c r="A235" s="1"/>
      <c r="B235" s="61" t="str">
        <f t="shared" si="61"/>
        <v>1355000560056552</v>
      </c>
      <c r="C235" s="99">
        <v>2023</v>
      </c>
      <c r="D235" s="99">
        <v>20</v>
      </c>
      <c r="E235" s="99">
        <v>1</v>
      </c>
      <c r="F235" s="99">
        <v>3</v>
      </c>
      <c r="G235" s="99">
        <v>5</v>
      </c>
      <c r="H235" s="99">
        <v>5000</v>
      </c>
      <c r="I235" s="99">
        <v>5600</v>
      </c>
      <c r="J235" s="99">
        <v>565</v>
      </c>
      <c r="K235" s="100">
        <v>5</v>
      </c>
      <c r="L235" s="100">
        <v>2</v>
      </c>
      <c r="M235" s="123" t="s">
        <v>205</v>
      </c>
      <c r="N235" s="102">
        <v>0</v>
      </c>
      <c r="O235" s="124" t="s">
        <v>43</v>
      </c>
      <c r="P235" s="104">
        <v>0</v>
      </c>
      <c r="Q235" s="104">
        <v>0</v>
      </c>
      <c r="R235" s="102">
        <v>0</v>
      </c>
      <c r="S235" s="102">
        <v>0</v>
      </c>
      <c r="T235" s="102">
        <v>0</v>
      </c>
      <c r="U235" s="102">
        <v>0</v>
      </c>
      <c r="V235" s="102">
        <f t="shared" si="82"/>
        <v>0</v>
      </c>
      <c r="W235" s="102">
        <v>0</v>
      </c>
      <c r="X235" s="102">
        <v>0</v>
      </c>
      <c r="Y235" s="102">
        <v>0</v>
      </c>
      <c r="Z235" s="102">
        <v>0</v>
      </c>
      <c r="AA235" s="102">
        <f t="shared" si="83"/>
        <v>0</v>
      </c>
      <c r="AB235" s="102">
        <f t="shared" si="83"/>
        <v>0</v>
      </c>
    </row>
    <row r="236" spans="1:28" ht="24.75" hidden="1">
      <c r="A236" s="1"/>
      <c r="B236" s="61" t="str">
        <f t="shared" si="61"/>
        <v>1355000560056562</v>
      </c>
      <c r="C236" s="99">
        <v>2023</v>
      </c>
      <c r="D236" s="99">
        <v>20</v>
      </c>
      <c r="E236" s="99">
        <v>1</v>
      </c>
      <c r="F236" s="99">
        <v>3</v>
      </c>
      <c r="G236" s="99">
        <v>5</v>
      </c>
      <c r="H236" s="99">
        <v>5000</v>
      </c>
      <c r="I236" s="99">
        <v>5600</v>
      </c>
      <c r="J236" s="99">
        <v>565</v>
      </c>
      <c r="K236" s="100">
        <v>6</v>
      </c>
      <c r="L236" s="100">
        <v>2</v>
      </c>
      <c r="M236" s="123" t="s">
        <v>206</v>
      </c>
      <c r="N236" s="102">
        <v>0</v>
      </c>
      <c r="O236" s="124" t="s">
        <v>43</v>
      </c>
      <c r="P236" s="104">
        <v>0</v>
      </c>
      <c r="Q236" s="104">
        <v>0</v>
      </c>
      <c r="R236" s="102">
        <v>0</v>
      </c>
      <c r="S236" s="102">
        <v>0</v>
      </c>
      <c r="T236" s="102">
        <v>0</v>
      </c>
      <c r="U236" s="102">
        <v>0</v>
      </c>
      <c r="V236" s="102">
        <f t="shared" si="82"/>
        <v>0</v>
      </c>
      <c r="W236" s="102">
        <v>0</v>
      </c>
      <c r="X236" s="102">
        <v>0</v>
      </c>
      <c r="Y236" s="102">
        <v>0</v>
      </c>
      <c r="Z236" s="102">
        <v>0</v>
      </c>
      <c r="AA236" s="102">
        <f t="shared" si="83"/>
        <v>0</v>
      </c>
      <c r="AB236" s="102">
        <f t="shared" si="83"/>
        <v>0</v>
      </c>
    </row>
    <row r="237" spans="1:28" ht="24.75" hidden="1">
      <c r="A237" s="1"/>
      <c r="B237" s="61" t="str">
        <f t="shared" si="61"/>
        <v>1355000560056572</v>
      </c>
      <c r="C237" s="99">
        <v>2023</v>
      </c>
      <c r="D237" s="99">
        <v>20</v>
      </c>
      <c r="E237" s="99">
        <v>1</v>
      </c>
      <c r="F237" s="99">
        <v>3</v>
      </c>
      <c r="G237" s="99">
        <v>5</v>
      </c>
      <c r="H237" s="99">
        <v>5000</v>
      </c>
      <c r="I237" s="99">
        <v>5600</v>
      </c>
      <c r="J237" s="99">
        <v>565</v>
      </c>
      <c r="K237" s="100">
        <v>7</v>
      </c>
      <c r="L237" s="100">
        <v>2</v>
      </c>
      <c r="M237" s="123" t="s">
        <v>207</v>
      </c>
      <c r="N237" s="102">
        <v>0</v>
      </c>
      <c r="O237" s="124" t="s">
        <v>43</v>
      </c>
      <c r="P237" s="104">
        <v>0</v>
      </c>
      <c r="Q237" s="104">
        <v>0</v>
      </c>
      <c r="R237" s="102">
        <v>0</v>
      </c>
      <c r="S237" s="102">
        <v>0</v>
      </c>
      <c r="T237" s="102">
        <v>0</v>
      </c>
      <c r="U237" s="102">
        <v>0</v>
      </c>
      <c r="V237" s="102">
        <f t="shared" si="82"/>
        <v>0</v>
      </c>
      <c r="W237" s="102">
        <v>0</v>
      </c>
      <c r="X237" s="102">
        <v>0</v>
      </c>
      <c r="Y237" s="102">
        <v>0</v>
      </c>
      <c r="Z237" s="102">
        <v>0</v>
      </c>
      <c r="AA237" s="102">
        <f t="shared" si="83"/>
        <v>0</v>
      </c>
      <c r="AB237" s="102">
        <f t="shared" si="83"/>
        <v>0</v>
      </c>
    </row>
    <row r="238" spans="1:28" ht="24.75" hidden="1">
      <c r="A238" s="1"/>
      <c r="B238" s="61" t="str">
        <f t="shared" si="61"/>
        <v>1355000560056582</v>
      </c>
      <c r="C238" s="99">
        <v>2023</v>
      </c>
      <c r="D238" s="99">
        <v>20</v>
      </c>
      <c r="E238" s="99">
        <v>1</v>
      </c>
      <c r="F238" s="99">
        <v>3</v>
      </c>
      <c r="G238" s="99">
        <v>5</v>
      </c>
      <c r="H238" s="99">
        <v>5000</v>
      </c>
      <c r="I238" s="99">
        <v>5600</v>
      </c>
      <c r="J238" s="99">
        <v>565</v>
      </c>
      <c r="K238" s="100">
        <v>8</v>
      </c>
      <c r="L238" s="100">
        <v>2</v>
      </c>
      <c r="M238" s="123" t="s">
        <v>208</v>
      </c>
      <c r="N238" s="102">
        <v>0</v>
      </c>
      <c r="O238" s="124" t="s">
        <v>43</v>
      </c>
      <c r="P238" s="104">
        <v>0</v>
      </c>
      <c r="Q238" s="104">
        <v>0</v>
      </c>
      <c r="R238" s="102">
        <v>0</v>
      </c>
      <c r="S238" s="102">
        <v>0</v>
      </c>
      <c r="T238" s="102">
        <v>0</v>
      </c>
      <c r="U238" s="102">
        <v>0</v>
      </c>
      <c r="V238" s="102">
        <f t="shared" si="82"/>
        <v>0</v>
      </c>
      <c r="W238" s="102">
        <v>0</v>
      </c>
      <c r="X238" s="102">
        <v>0</v>
      </c>
      <c r="Y238" s="102">
        <v>0</v>
      </c>
      <c r="Z238" s="102">
        <v>0</v>
      </c>
      <c r="AA238" s="102">
        <f t="shared" si="83"/>
        <v>0</v>
      </c>
      <c r="AB238" s="102">
        <f t="shared" si="83"/>
        <v>0</v>
      </c>
    </row>
    <row r="239" spans="1:28" ht="24.75" hidden="1">
      <c r="A239" s="1"/>
      <c r="B239" s="61" t="str">
        <f t="shared" si="61"/>
        <v>1355000560056592</v>
      </c>
      <c r="C239" s="99">
        <v>2023</v>
      </c>
      <c r="D239" s="99">
        <v>20</v>
      </c>
      <c r="E239" s="99">
        <v>1</v>
      </c>
      <c r="F239" s="99">
        <v>3</v>
      </c>
      <c r="G239" s="99">
        <v>5</v>
      </c>
      <c r="H239" s="99">
        <v>5000</v>
      </c>
      <c r="I239" s="99">
        <v>5600</v>
      </c>
      <c r="J239" s="99">
        <v>565</v>
      </c>
      <c r="K239" s="100">
        <v>9</v>
      </c>
      <c r="L239" s="100">
        <v>2</v>
      </c>
      <c r="M239" s="123" t="s">
        <v>209</v>
      </c>
      <c r="N239" s="102">
        <v>0</v>
      </c>
      <c r="O239" s="124" t="s">
        <v>147</v>
      </c>
      <c r="P239" s="104">
        <v>0</v>
      </c>
      <c r="Q239" s="104">
        <v>0</v>
      </c>
      <c r="R239" s="102">
        <v>0</v>
      </c>
      <c r="S239" s="102">
        <v>0</v>
      </c>
      <c r="T239" s="102">
        <v>0</v>
      </c>
      <c r="U239" s="102">
        <v>0</v>
      </c>
      <c r="V239" s="102">
        <f t="shared" si="82"/>
        <v>0</v>
      </c>
      <c r="W239" s="102">
        <v>0</v>
      </c>
      <c r="X239" s="102">
        <v>0</v>
      </c>
      <c r="Y239" s="102">
        <v>0</v>
      </c>
      <c r="Z239" s="102">
        <v>0</v>
      </c>
      <c r="AA239" s="102">
        <f t="shared" si="83"/>
        <v>0</v>
      </c>
      <c r="AB239" s="102">
        <f t="shared" si="83"/>
        <v>0</v>
      </c>
    </row>
    <row r="240" spans="1:28" ht="24.75" hidden="1">
      <c r="A240" s="1"/>
      <c r="B240" s="61" t="str">
        <f t="shared" si="61"/>
        <v>13550005600565102</v>
      </c>
      <c r="C240" s="99">
        <v>2023</v>
      </c>
      <c r="D240" s="99">
        <v>20</v>
      </c>
      <c r="E240" s="99">
        <v>1</v>
      </c>
      <c r="F240" s="99">
        <v>3</v>
      </c>
      <c r="G240" s="99">
        <v>5</v>
      </c>
      <c r="H240" s="99">
        <v>5000</v>
      </c>
      <c r="I240" s="99">
        <v>5600</v>
      </c>
      <c r="J240" s="99">
        <v>565</v>
      </c>
      <c r="K240" s="100">
        <v>10</v>
      </c>
      <c r="L240" s="100">
        <v>2</v>
      </c>
      <c r="M240" s="123" t="s">
        <v>210</v>
      </c>
      <c r="N240" s="102">
        <v>0</v>
      </c>
      <c r="O240" s="124" t="s">
        <v>147</v>
      </c>
      <c r="P240" s="104">
        <v>0</v>
      </c>
      <c r="Q240" s="104">
        <v>0</v>
      </c>
      <c r="R240" s="102">
        <v>0</v>
      </c>
      <c r="S240" s="102">
        <v>0</v>
      </c>
      <c r="T240" s="102">
        <v>0</v>
      </c>
      <c r="U240" s="102">
        <v>0</v>
      </c>
      <c r="V240" s="102">
        <f t="shared" si="82"/>
        <v>0</v>
      </c>
      <c r="W240" s="102">
        <v>0</v>
      </c>
      <c r="X240" s="102">
        <v>0</v>
      </c>
      <c r="Y240" s="102">
        <v>0</v>
      </c>
      <c r="Z240" s="102">
        <v>0</v>
      </c>
      <c r="AA240" s="102">
        <f t="shared" si="83"/>
        <v>0</v>
      </c>
      <c r="AB240" s="102">
        <f t="shared" si="83"/>
        <v>0</v>
      </c>
    </row>
    <row r="241" spans="1:28" ht="46.5" hidden="1">
      <c r="A241" s="1"/>
      <c r="B241" s="61" t="str">
        <f t="shared" si="61"/>
        <v>13550005600565112</v>
      </c>
      <c r="C241" s="99">
        <v>2023</v>
      </c>
      <c r="D241" s="99">
        <v>20</v>
      </c>
      <c r="E241" s="99">
        <v>1</v>
      </c>
      <c r="F241" s="99">
        <v>3</v>
      </c>
      <c r="G241" s="99">
        <v>5</v>
      </c>
      <c r="H241" s="99">
        <v>5000</v>
      </c>
      <c r="I241" s="99">
        <v>5600</v>
      </c>
      <c r="J241" s="99">
        <v>565</v>
      </c>
      <c r="K241" s="100">
        <v>11</v>
      </c>
      <c r="L241" s="100">
        <v>2</v>
      </c>
      <c r="M241" s="123" t="s">
        <v>211</v>
      </c>
      <c r="N241" s="102">
        <v>0</v>
      </c>
      <c r="O241" s="124" t="s">
        <v>190</v>
      </c>
      <c r="P241" s="104">
        <v>0</v>
      </c>
      <c r="Q241" s="104">
        <v>0</v>
      </c>
      <c r="R241" s="102">
        <v>0</v>
      </c>
      <c r="S241" s="102">
        <v>0</v>
      </c>
      <c r="T241" s="102">
        <v>0</v>
      </c>
      <c r="U241" s="102">
        <v>0</v>
      </c>
      <c r="V241" s="102">
        <f t="shared" si="82"/>
        <v>0</v>
      </c>
      <c r="W241" s="102">
        <v>0</v>
      </c>
      <c r="X241" s="102">
        <v>0</v>
      </c>
      <c r="Y241" s="102">
        <v>0</v>
      </c>
      <c r="Z241" s="102">
        <v>0</v>
      </c>
      <c r="AA241" s="102">
        <f t="shared" si="83"/>
        <v>0</v>
      </c>
      <c r="AB241" s="102">
        <f t="shared" si="83"/>
        <v>0</v>
      </c>
    </row>
    <row r="242" spans="1:28" ht="46.5" hidden="1">
      <c r="A242" s="1"/>
      <c r="B242" s="61" t="str">
        <f t="shared" si="61"/>
        <v>13550005600565122</v>
      </c>
      <c r="C242" s="99">
        <v>2023</v>
      </c>
      <c r="D242" s="99">
        <v>20</v>
      </c>
      <c r="E242" s="99">
        <v>1</v>
      </c>
      <c r="F242" s="99">
        <v>3</v>
      </c>
      <c r="G242" s="99">
        <v>5</v>
      </c>
      <c r="H242" s="99">
        <v>5000</v>
      </c>
      <c r="I242" s="99">
        <v>5600</v>
      </c>
      <c r="J242" s="99">
        <v>565</v>
      </c>
      <c r="K242" s="100">
        <v>12</v>
      </c>
      <c r="L242" s="100">
        <v>2</v>
      </c>
      <c r="M242" s="123" t="s">
        <v>212</v>
      </c>
      <c r="N242" s="102">
        <v>0</v>
      </c>
      <c r="O242" s="124" t="s">
        <v>190</v>
      </c>
      <c r="P242" s="104">
        <v>0</v>
      </c>
      <c r="Q242" s="104">
        <v>0</v>
      </c>
      <c r="R242" s="102">
        <v>0</v>
      </c>
      <c r="S242" s="102">
        <v>0</v>
      </c>
      <c r="T242" s="102">
        <v>0</v>
      </c>
      <c r="U242" s="102">
        <v>0</v>
      </c>
      <c r="V242" s="102">
        <f t="shared" si="82"/>
        <v>0</v>
      </c>
      <c r="W242" s="102">
        <v>0</v>
      </c>
      <c r="X242" s="102">
        <v>0</v>
      </c>
      <c r="Y242" s="102">
        <v>0</v>
      </c>
      <c r="Z242" s="102">
        <v>0</v>
      </c>
      <c r="AA242" s="102">
        <f t="shared" si="83"/>
        <v>0</v>
      </c>
      <c r="AB242" s="102">
        <f t="shared" si="83"/>
        <v>0</v>
      </c>
    </row>
    <row r="243" spans="1:28" ht="46.5" hidden="1">
      <c r="A243" s="1"/>
      <c r="B243" s="61" t="str">
        <f t="shared" si="61"/>
        <v>13550005600565132</v>
      </c>
      <c r="C243" s="99">
        <v>2023</v>
      </c>
      <c r="D243" s="99">
        <v>20</v>
      </c>
      <c r="E243" s="99">
        <v>1</v>
      </c>
      <c r="F243" s="99">
        <v>3</v>
      </c>
      <c r="G243" s="99">
        <v>5</v>
      </c>
      <c r="H243" s="99">
        <v>5000</v>
      </c>
      <c r="I243" s="99">
        <v>5600</v>
      </c>
      <c r="J243" s="99">
        <v>565</v>
      </c>
      <c r="K243" s="100">
        <v>13</v>
      </c>
      <c r="L243" s="100">
        <v>2</v>
      </c>
      <c r="M243" s="123" t="s">
        <v>213</v>
      </c>
      <c r="N243" s="102">
        <v>0</v>
      </c>
      <c r="O243" s="124" t="s">
        <v>190</v>
      </c>
      <c r="P243" s="104">
        <v>0</v>
      </c>
      <c r="Q243" s="104">
        <v>0</v>
      </c>
      <c r="R243" s="102">
        <v>0</v>
      </c>
      <c r="S243" s="102">
        <v>0</v>
      </c>
      <c r="T243" s="102">
        <v>0</v>
      </c>
      <c r="U243" s="102">
        <v>0</v>
      </c>
      <c r="V243" s="102">
        <f t="shared" si="82"/>
        <v>0</v>
      </c>
      <c r="W243" s="102">
        <v>0</v>
      </c>
      <c r="X243" s="102">
        <v>0</v>
      </c>
      <c r="Y243" s="102">
        <v>0</v>
      </c>
      <c r="Z243" s="102">
        <v>0</v>
      </c>
      <c r="AA243" s="102">
        <f t="shared" si="83"/>
        <v>0</v>
      </c>
      <c r="AB243" s="102">
        <f t="shared" si="83"/>
        <v>0</v>
      </c>
    </row>
    <row r="244" spans="1:28" ht="46.5" hidden="1">
      <c r="A244" s="1"/>
      <c r="B244" s="61" t="str">
        <f t="shared" si="61"/>
        <v>13550005600565142</v>
      </c>
      <c r="C244" s="99">
        <v>2023</v>
      </c>
      <c r="D244" s="99">
        <v>20</v>
      </c>
      <c r="E244" s="99">
        <v>1</v>
      </c>
      <c r="F244" s="99">
        <v>3</v>
      </c>
      <c r="G244" s="99">
        <v>5</v>
      </c>
      <c r="H244" s="99">
        <v>5000</v>
      </c>
      <c r="I244" s="99">
        <v>5600</v>
      </c>
      <c r="J244" s="99">
        <v>565</v>
      </c>
      <c r="K244" s="100">
        <v>14</v>
      </c>
      <c r="L244" s="100">
        <v>2</v>
      </c>
      <c r="M244" s="123" t="s">
        <v>214</v>
      </c>
      <c r="N244" s="102">
        <v>0</v>
      </c>
      <c r="O244" s="124" t="s">
        <v>190</v>
      </c>
      <c r="P244" s="104">
        <v>0</v>
      </c>
      <c r="Q244" s="104">
        <v>0</v>
      </c>
      <c r="R244" s="102">
        <v>0</v>
      </c>
      <c r="S244" s="102">
        <v>0</v>
      </c>
      <c r="T244" s="102">
        <v>0</v>
      </c>
      <c r="U244" s="102">
        <v>0</v>
      </c>
      <c r="V244" s="102">
        <f t="shared" si="82"/>
        <v>0</v>
      </c>
      <c r="W244" s="102">
        <v>0</v>
      </c>
      <c r="X244" s="102">
        <v>0</v>
      </c>
      <c r="Y244" s="102">
        <v>0</v>
      </c>
      <c r="Z244" s="102">
        <v>0</v>
      </c>
      <c r="AA244" s="102">
        <f t="shared" si="83"/>
        <v>0</v>
      </c>
      <c r="AB244" s="102">
        <f t="shared" si="83"/>
        <v>0</v>
      </c>
    </row>
    <row r="245" spans="1:28" ht="46.5" hidden="1">
      <c r="A245" s="1"/>
      <c r="B245" s="61" t="str">
        <f t="shared" si="61"/>
        <v>13550005600565152</v>
      </c>
      <c r="C245" s="99">
        <v>2023</v>
      </c>
      <c r="D245" s="99">
        <v>20</v>
      </c>
      <c r="E245" s="99">
        <v>1</v>
      </c>
      <c r="F245" s="99">
        <v>3</v>
      </c>
      <c r="G245" s="99">
        <v>5</v>
      </c>
      <c r="H245" s="99">
        <v>5000</v>
      </c>
      <c r="I245" s="99">
        <v>5600</v>
      </c>
      <c r="J245" s="99">
        <v>565</v>
      </c>
      <c r="K245" s="100">
        <v>15</v>
      </c>
      <c r="L245" s="100">
        <v>2</v>
      </c>
      <c r="M245" s="123" t="s">
        <v>215</v>
      </c>
      <c r="N245" s="102">
        <v>0</v>
      </c>
      <c r="O245" s="124" t="s">
        <v>190</v>
      </c>
      <c r="P245" s="104">
        <v>0</v>
      </c>
      <c r="Q245" s="104">
        <v>0</v>
      </c>
      <c r="R245" s="102">
        <v>0</v>
      </c>
      <c r="S245" s="102">
        <v>0</v>
      </c>
      <c r="T245" s="102">
        <v>0</v>
      </c>
      <c r="U245" s="102">
        <v>0</v>
      </c>
      <c r="V245" s="102">
        <f t="shared" si="82"/>
        <v>0</v>
      </c>
      <c r="W245" s="102">
        <v>0</v>
      </c>
      <c r="X245" s="102">
        <v>0</v>
      </c>
      <c r="Y245" s="102">
        <v>0</v>
      </c>
      <c r="Z245" s="102">
        <v>0</v>
      </c>
      <c r="AA245" s="102">
        <f t="shared" si="83"/>
        <v>0</v>
      </c>
      <c r="AB245" s="102">
        <f t="shared" si="83"/>
        <v>0</v>
      </c>
    </row>
    <row r="246" spans="1:28" ht="46.5" hidden="1">
      <c r="A246" s="1"/>
      <c r="B246" s="61" t="str">
        <f t="shared" si="61"/>
        <v>13550005600565162</v>
      </c>
      <c r="C246" s="99">
        <v>2023</v>
      </c>
      <c r="D246" s="99">
        <v>20</v>
      </c>
      <c r="E246" s="99">
        <v>1</v>
      </c>
      <c r="F246" s="99">
        <v>3</v>
      </c>
      <c r="G246" s="99">
        <v>5</v>
      </c>
      <c r="H246" s="99">
        <v>5000</v>
      </c>
      <c r="I246" s="99">
        <v>5600</v>
      </c>
      <c r="J246" s="99">
        <v>565</v>
      </c>
      <c r="K246" s="100">
        <v>16</v>
      </c>
      <c r="L246" s="100">
        <v>2</v>
      </c>
      <c r="M246" s="123" t="s">
        <v>216</v>
      </c>
      <c r="N246" s="102">
        <v>0</v>
      </c>
      <c r="O246" s="124" t="s">
        <v>190</v>
      </c>
      <c r="P246" s="104">
        <v>0</v>
      </c>
      <c r="Q246" s="104">
        <v>0</v>
      </c>
      <c r="R246" s="102">
        <v>0</v>
      </c>
      <c r="S246" s="102">
        <v>0</v>
      </c>
      <c r="T246" s="102">
        <v>0</v>
      </c>
      <c r="U246" s="102">
        <v>0</v>
      </c>
      <c r="V246" s="102">
        <f t="shared" si="82"/>
        <v>0</v>
      </c>
      <c r="W246" s="102">
        <v>0</v>
      </c>
      <c r="X246" s="102">
        <v>0</v>
      </c>
      <c r="Y246" s="102">
        <v>0</v>
      </c>
      <c r="Z246" s="102">
        <v>0</v>
      </c>
      <c r="AA246" s="102">
        <f t="shared" si="83"/>
        <v>0</v>
      </c>
      <c r="AB246" s="102">
        <f t="shared" si="83"/>
        <v>0</v>
      </c>
    </row>
    <row r="247" spans="1:28" ht="46.5" hidden="1">
      <c r="A247" s="1"/>
      <c r="B247" s="61" t="str">
        <f t="shared" si="61"/>
        <v>13550005600565172</v>
      </c>
      <c r="C247" s="99">
        <v>2023</v>
      </c>
      <c r="D247" s="99">
        <v>20</v>
      </c>
      <c r="E247" s="99">
        <v>1</v>
      </c>
      <c r="F247" s="99">
        <v>3</v>
      </c>
      <c r="G247" s="99">
        <v>5</v>
      </c>
      <c r="H247" s="99">
        <v>5000</v>
      </c>
      <c r="I247" s="99">
        <v>5600</v>
      </c>
      <c r="J247" s="99">
        <v>565</v>
      </c>
      <c r="K247" s="100">
        <v>17</v>
      </c>
      <c r="L247" s="100">
        <v>2</v>
      </c>
      <c r="M247" s="123" t="s">
        <v>217</v>
      </c>
      <c r="N247" s="102">
        <v>0</v>
      </c>
      <c r="O247" s="124" t="s">
        <v>190</v>
      </c>
      <c r="P247" s="104">
        <v>0</v>
      </c>
      <c r="Q247" s="104">
        <v>0</v>
      </c>
      <c r="R247" s="102">
        <v>0</v>
      </c>
      <c r="S247" s="102">
        <v>0</v>
      </c>
      <c r="T247" s="102">
        <v>0</v>
      </c>
      <c r="U247" s="102">
        <v>0</v>
      </c>
      <c r="V247" s="102">
        <f t="shared" si="82"/>
        <v>0</v>
      </c>
      <c r="W247" s="102">
        <v>0</v>
      </c>
      <c r="X247" s="102">
        <v>0</v>
      </c>
      <c r="Y247" s="102">
        <v>0</v>
      </c>
      <c r="Z247" s="102">
        <v>0</v>
      </c>
      <c r="AA247" s="102">
        <f t="shared" si="83"/>
        <v>0</v>
      </c>
      <c r="AB247" s="102">
        <f t="shared" si="83"/>
        <v>0</v>
      </c>
    </row>
    <row r="248" spans="1:28" ht="24.75" hidden="1">
      <c r="A248" s="1"/>
      <c r="B248" s="61" t="str">
        <f t="shared" si="61"/>
        <v>13550005600565182</v>
      </c>
      <c r="C248" s="99">
        <v>2023</v>
      </c>
      <c r="D248" s="99">
        <v>20</v>
      </c>
      <c r="E248" s="99">
        <v>1</v>
      </c>
      <c r="F248" s="99">
        <v>3</v>
      </c>
      <c r="G248" s="99">
        <v>5</v>
      </c>
      <c r="H248" s="99">
        <v>5000</v>
      </c>
      <c r="I248" s="99">
        <v>5600</v>
      </c>
      <c r="J248" s="99">
        <v>565</v>
      </c>
      <c r="K248" s="100">
        <v>18</v>
      </c>
      <c r="L248" s="100">
        <v>2</v>
      </c>
      <c r="M248" s="123" t="s">
        <v>218</v>
      </c>
      <c r="N248" s="102">
        <v>0</v>
      </c>
      <c r="O248" s="124" t="s">
        <v>219</v>
      </c>
      <c r="P248" s="104">
        <v>0</v>
      </c>
      <c r="Q248" s="104">
        <v>0</v>
      </c>
      <c r="R248" s="102">
        <v>0</v>
      </c>
      <c r="S248" s="102">
        <v>0</v>
      </c>
      <c r="T248" s="102">
        <v>0</v>
      </c>
      <c r="U248" s="102">
        <v>0</v>
      </c>
      <c r="V248" s="102">
        <f t="shared" si="82"/>
        <v>0</v>
      </c>
      <c r="W248" s="102">
        <v>0</v>
      </c>
      <c r="X248" s="102">
        <v>0</v>
      </c>
      <c r="Y248" s="102">
        <v>0</v>
      </c>
      <c r="Z248" s="102">
        <v>0</v>
      </c>
      <c r="AA248" s="102">
        <f t="shared" si="83"/>
        <v>0</v>
      </c>
      <c r="AB248" s="102">
        <f t="shared" si="83"/>
        <v>0</v>
      </c>
    </row>
    <row r="249" spans="1:28" ht="24.75" hidden="1">
      <c r="A249" s="105"/>
      <c r="B249" s="61" t="str">
        <f t="shared" si="61"/>
        <v>13550005600565192</v>
      </c>
      <c r="C249" s="99">
        <v>2023</v>
      </c>
      <c r="D249" s="99">
        <v>20</v>
      </c>
      <c r="E249" s="99">
        <v>1</v>
      </c>
      <c r="F249" s="99">
        <v>3</v>
      </c>
      <c r="G249" s="99">
        <v>5</v>
      </c>
      <c r="H249" s="99">
        <v>5000</v>
      </c>
      <c r="I249" s="99">
        <v>5600</v>
      </c>
      <c r="J249" s="99">
        <v>565</v>
      </c>
      <c r="K249" s="100">
        <v>19</v>
      </c>
      <c r="L249" s="100">
        <v>2</v>
      </c>
      <c r="M249" s="123" t="s">
        <v>220</v>
      </c>
      <c r="N249" s="102">
        <v>0</v>
      </c>
      <c r="O249" s="124" t="s">
        <v>219</v>
      </c>
      <c r="P249" s="104">
        <v>0</v>
      </c>
      <c r="Q249" s="104">
        <v>0</v>
      </c>
      <c r="R249" s="102">
        <v>0</v>
      </c>
      <c r="S249" s="102">
        <v>0</v>
      </c>
      <c r="T249" s="102">
        <v>0</v>
      </c>
      <c r="U249" s="102">
        <v>0</v>
      </c>
      <c r="V249" s="102">
        <f t="shared" si="82"/>
        <v>0</v>
      </c>
      <c r="W249" s="102">
        <v>0</v>
      </c>
      <c r="X249" s="102">
        <v>0</v>
      </c>
      <c r="Y249" s="102">
        <v>0</v>
      </c>
      <c r="Z249" s="102">
        <v>0</v>
      </c>
      <c r="AA249" s="102">
        <f t="shared" si="83"/>
        <v>0</v>
      </c>
      <c r="AB249" s="102">
        <f t="shared" si="83"/>
        <v>0</v>
      </c>
    </row>
    <row r="250" spans="1:28" ht="48" hidden="1">
      <c r="A250" s="1"/>
      <c r="B250" s="61" t="str">
        <f t="shared" si="61"/>
        <v>135500056005662</v>
      </c>
      <c r="C250" s="119">
        <v>2023</v>
      </c>
      <c r="D250" s="119">
        <v>20</v>
      </c>
      <c r="E250" s="119">
        <v>1</v>
      </c>
      <c r="F250" s="119">
        <v>3</v>
      </c>
      <c r="G250" s="119">
        <v>5</v>
      </c>
      <c r="H250" s="119">
        <v>5000</v>
      </c>
      <c r="I250" s="119">
        <v>5600</v>
      </c>
      <c r="J250" s="119">
        <v>566</v>
      </c>
      <c r="K250" s="119"/>
      <c r="L250" s="119">
        <v>2</v>
      </c>
      <c r="M250" s="95" t="s">
        <v>221</v>
      </c>
      <c r="N250" s="96">
        <f>+N251</f>
        <v>0</v>
      </c>
      <c r="O250" s="97"/>
      <c r="P250" s="98"/>
      <c r="Q250" s="98"/>
      <c r="R250" s="96">
        <f>+R251</f>
        <v>0</v>
      </c>
      <c r="S250" s="96">
        <f>+S251</f>
        <v>0</v>
      </c>
      <c r="T250" s="96">
        <f>+T251</f>
        <v>0</v>
      </c>
      <c r="U250" s="96">
        <f>+U251</f>
        <v>0</v>
      </c>
      <c r="V250" s="96">
        <f>+V251</f>
        <v>0</v>
      </c>
      <c r="W250" s="96"/>
      <c r="X250" s="96"/>
      <c r="Y250" s="96"/>
      <c r="Z250" s="96"/>
      <c r="AA250" s="96"/>
      <c r="AB250" s="96"/>
    </row>
    <row r="251" spans="1:28" ht="24.75" hidden="1">
      <c r="A251" s="1"/>
      <c r="B251" s="61" t="str">
        <f t="shared" si="61"/>
        <v>1355000560056612</v>
      </c>
      <c r="C251" s="99">
        <v>2023</v>
      </c>
      <c r="D251" s="99">
        <v>20</v>
      </c>
      <c r="E251" s="99">
        <v>1</v>
      </c>
      <c r="F251" s="99">
        <v>3</v>
      </c>
      <c r="G251" s="99">
        <v>5</v>
      </c>
      <c r="H251" s="99">
        <v>5000</v>
      </c>
      <c r="I251" s="99">
        <v>5600</v>
      </c>
      <c r="J251" s="99">
        <v>566</v>
      </c>
      <c r="K251" s="100">
        <v>1</v>
      </c>
      <c r="L251" s="100">
        <v>2</v>
      </c>
      <c r="M251" s="123" t="s">
        <v>222</v>
      </c>
      <c r="N251" s="102">
        <v>0</v>
      </c>
      <c r="O251" s="124" t="s">
        <v>43</v>
      </c>
      <c r="P251" s="104">
        <v>0</v>
      </c>
      <c r="Q251" s="104">
        <v>0</v>
      </c>
      <c r="R251" s="102">
        <v>0</v>
      </c>
      <c r="S251" s="102">
        <v>0</v>
      </c>
      <c r="T251" s="102">
        <v>0</v>
      </c>
      <c r="U251" s="102">
        <v>0</v>
      </c>
      <c r="V251" s="102">
        <f>N251-R251-S251-T251-U251</f>
        <v>0</v>
      </c>
      <c r="W251" s="102">
        <v>0</v>
      </c>
      <c r="X251" s="102">
        <v>0</v>
      </c>
      <c r="Y251" s="102">
        <v>0</v>
      </c>
      <c r="Z251" s="102">
        <v>0</v>
      </c>
      <c r="AA251" s="102">
        <f>W251-Y251</f>
        <v>0</v>
      </c>
      <c r="AB251" s="102">
        <f>X251-Z251</f>
        <v>0</v>
      </c>
    </row>
    <row r="252" spans="1:28" ht="24.75" hidden="1">
      <c r="A252" s="1"/>
      <c r="B252" s="61" t="str">
        <f t="shared" si="61"/>
        <v>135500056005692</v>
      </c>
      <c r="C252" s="119">
        <v>2023</v>
      </c>
      <c r="D252" s="119">
        <v>20</v>
      </c>
      <c r="E252" s="119">
        <v>1</v>
      </c>
      <c r="F252" s="119">
        <v>3</v>
      </c>
      <c r="G252" s="119">
        <v>5</v>
      </c>
      <c r="H252" s="119">
        <v>5000</v>
      </c>
      <c r="I252" s="119">
        <v>5600</v>
      </c>
      <c r="J252" s="119">
        <v>569</v>
      </c>
      <c r="K252" s="119"/>
      <c r="L252" s="119">
        <v>2</v>
      </c>
      <c r="M252" s="95" t="s">
        <v>223</v>
      </c>
      <c r="N252" s="96">
        <f>+N253</f>
        <v>0</v>
      </c>
      <c r="O252" s="97"/>
      <c r="P252" s="98"/>
      <c r="Q252" s="98"/>
      <c r="R252" s="96">
        <f>+R253</f>
        <v>0</v>
      </c>
      <c r="S252" s="96">
        <f>+S253</f>
        <v>0</v>
      </c>
      <c r="T252" s="96">
        <f>+T253</f>
        <v>0</v>
      </c>
      <c r="U252" s="96">
        <f>+U253</f>
        <v>0</v>
      </c>
      <c r="V252" s="96">
        <f>+V253</f>
        <v>0</v>
      </c>
      <c r="W252" s="96"/>
      <c r="X252" s="96"/>
      <c r="Y252" s="96"/>
      <c r="Z252" s="96"/>
      <c r="AA252" s="96"/>
      <c r="AB252" s="96"/>
    </row>
    <row r="253" spans="1:28" ht="24.75" hidden="1">
      <c r="A253" s="1"/>
      <c r="B253" s="61" t="str">
        <f t="shared" si="61"/>
        <v>1355000560056912</v>
      </c>
      <c r="C253" s="99">
        <v>2023</v>
      </c>
      <c r="D253" s="99">
        <v>20</v>
      </c>
      <c r="E253" s="99">
        <v>1</v>
      </c>
      <c r="F253" s="99">
        <v>3</v>
      </c>
      <c r="G253" s="99">
        <v>5</v>
      </c>
      <c r="H253" s="99">
        <v>5000</v>
      </c>
      <c r="I253" s="99">
        <v>5600</v>
      </c>
      <c r="J253" s="99">
        <v>569</v>
      </c>
      <c r="K253" s="100">
        <v>1</v>
      </c>
      <c r="L253" s="100">
        <v>2</v>
      </c>
      <c r="M253" s="123" t="s">
        <v>224</v>
      </c>
      <c r="N253" s="102">
        <v>0</v>
      </c>
      <c r="O253" s="124" t="s">
        <v>43</v>
      </c>
      <c r="P253" s="104">
        <v>0</v>
      </c>
      <c r="Q253" s="104">
        <v>0</v>
      </c>
      <c r="R253" s="102">
        <v>0</v>
      </c>
      <c r="S253" s="102">
        <v>0</v>
      </c>
      <c r="T253" s="102">
        <v>0</v>
      </c>
      <c r="U253" s="102">
        <v>0</v>
      </c>
      <c r="V253" s="102">
        <f>N253-R253-S253-T253-U253</f>
        <v>0</v>
      </c>
      <c r="W253" s="102">
        <v>0</v>
      </c>
      <c r="X253" s="102">
        <v>0</v>
      </c>
      <c r="Y253" s="102">
        <v>0</v>
      </c>
      <c r="Z253" s="102">
        <v>0</v>
      </c>
      <c r="AA253" s="102">
        <f>W253-Y253</f>
        <v>0</v>
      </c>
      <c r="AB253" s="102">
        <f>X253-Z253</f>
        <v>0</v>
      </c>
    </row>
    <row r="254" spans="1:28" ht="24.75" hidden="1">
      <c r="A254" s="1"/>
      <c r="B254" s="61" t="str">
        <f t="shared" si="61"/>
        <v>135500059002</v>
      </c>
      <c r="C254" s="116">
        <v>2023</v>
      </c>
      <c r="D254" s="116">
        <v>20</v>
      </c>
      <c r="E254" s="116">
        <v>1</v>
      </c>
      <c r="F254" s="116">
        <v>3</v>
      </c>
      <c r="G254" s="116">
        <v>5</v>
      </c>
      <c r="H254" s="116">
        <v>5000</v>
      </c>
      <c r="I254" s="116">
        <v>5900</v>
      </c>
      <c r="J254" s="116"/>
      <c r="K254" s="116"/>
      <c r="L254" s="116">
        <v>2</v>
      </c>
      <c r="M254" s="89" t="s">
        <v>225</v>
      </c>
      <c r="N254" s="90">
        <f>+N255</f>
        <v>0</v>
      </c>
      <c r="O254" s="91"/>
      <c r="P254" s="92"/>
      <c r="Q254" s="92"/>
      <c r="R254" s="90">
        <f>+R255</f>
        <v>0</v>
      </c>
      <c r="S254" s="90">
        <f>+S255</f>
        <v>0</v>
      </c>
      <c r="T254" s="90">
        <f>+T255</f>
        <v>0</v>
      </c>
      <c r="U254" s="90">
        <f>+U255</f>
        <v>0</v>
      </c>
      <c r="V254" s="90">
        <f>+V255</f>
        <v>0</v>
      </c>
      <c r="W254" s="90"/>
      <c r="X254" s="90"/>
      <c r="Y254" s="90"/>
      <c r="Z254" s="90"/>
      <c r="AA254" s="90"/>
      <c r="AB254" s="90"/>
    </row>
    <row r="255" spans="1:28" ht="24.75" hidden="1">
      <c r="A255" s="1"/>
      <c r="B255" s="61" t="str">
        <f t="shared" si="61"/>
        <v>135500059005912</v>
      </c>
      <c r="C255" s="119">
        <v>2023</v>
      </c>
      <c r="D255" s="119">
        <v>20</v>
      </c>
      <c r="E255" s="119">
        <v>1</v>
      </c>
      <c r="F255" s="119">
        <v>3</v>
      </c>
      <c r="G255" s="119">
        <v>5</v>
      </c>
      <c r="H255" s="119">
        <v>5000</v>
      </c>
      <c r="I255" s="119">
        <v>5900</v>
      </c>
      <c r="J255" s="119">
        <v>591</v>
      </c>
      <c r="K255" s="119"/>
      <c r="L255" s="119">
        <v>2</v>
      </c>
      <c r="M255" s="95" t="s">
        <v>226</v>
      </c>
      <c r="N255" s="96">
        <f>SUM(N256:N266)</f>
        <v>0</v>
      </c>
      <c r="O255" s="97"/>
      <c r="P255" s="98"/>
      <c r="Q255" s="98"/>
      <c r="R255" s="96">
        <f>SUM(R256:R266)</f>
        <v>0</v>
      </c>
      <c r="S255" s="96">
        <f>SUM(S256:S266)</f>
        <v>0</v>
      </c>
      <c r="T255" s="96">
        <f>SUM(T256:T266)</f>
        <v>0</v>
      </c>
      <c r="U255" s="96">
        <f>SUM(U256:U266)</f>
        <v>0</v>
      </c>
      <c r="V255" s="96">
        <f>SUM(V256:V266)</f>
        <v>0</v>
      </c>
      <c r="W255" s="96"/>
      <c r="X255" s="96"/>
      <c r="Y255" s="96"/>
      <c r="Z255" s="96"/>
      <c r="AA255" s="96"/>
      <c r="AB255" s="96"/>
    </row>
    <row r="256" spans="1:28" ht="24.75" hidden="1">
      <c r="A256" s="1"/>
      <c r="B256" s="61" t="str">
        <f t="shared" si="61"/>
        <v>1355000590059112</v>
      </c>
      <c r="C256" s="99">
        <v>2023</v>
      </c>
      <c r="D256" s="99">
        <v>20</v>
      </c>
      <c r="E256" s="99">
        <v>1</v>
      </c>
      <c r="F256" s="99">
        <v>3</v>
      </c>
      <c r="G256" s="99">
        <v>5</v>
      </c>
      <c r="H256" s="99">
        <v>5000</v>
      </c>
      <c r="I256" s="147">
        <v>5900</v>
      </c>
      <c r="J256" s="147">
        <v>591</v>
      </c>
      <c r="K256" s="100">
        <v>1</v>
      </c>
      <c r="L256" s="100">
        <v>2</v>
      </c>
      <c r="M256" s="123" t="s">
        <v>227</v>
      </c>
      <c r="N256" s="102">
        <v>0</v>
      </c>
      <c r="O256" s="124" t="s">
        <v>228</v>
      </c>
      <c r="P256" s="104">
        <v>0</v>
      </c>
      <c r="Q256" s="104">
        <v>0</v>
      </c>
      <c r="R256" s="102">
        <v>0</v>
      </c>
      <c r="S256" s="102">
        <v>0</v>
      </c>
      <c r="T256" s="102">
        <v>0</v>
      </c>
      <c r="U256" s="102">
        <v>0</v>
      </c>
      <c r="V256" s="102">
        <f t="shared" ref="V256:V266" si="84">N256-R256-S256-T256-U256</f>
        <v>0</v>
      </c>
      <c r="W256" s="102">
        <v>0</v>
      </c>
      <c r="X256" s="102">
        <v>0</v>
      </c>
      <c r="Y256" s="102">
        <v>0</v>
      </c>
      <c r="Z256" s="102">
        <v>0</v>
      </c>
      <c r="AA256" s="102">
        <f t="shared" ref="AA256:AB266" si="85">W256-Y256</f>
        <v>0</v>
      </c>
      <c r="AB256" s="102">
        <f t="shared" si="85"/>
        <v>0</v>
      </c>
    </row>
    <row r="257" spans="1:28" ht="24.75" hidden="1">
      <c r="A257" s="1"/>
      <c r="B257" s="61" t="str">
        <f t="shared" si="61"/>
        <v>1355000590059122</v>
      </c>
      <c r="C257" s="99">
        <v>2023</v>
      </c>
      <c r="D257" s="99">
        <v>20</v>
      </c>
      <c r="E257" s="99">
        <v>1</v>
      </c>
      <c r="F257" s="99">
        <v>3</v>
      </c>
      <c r="G257" s="99">
        <v>5</v>
      </c>
      <c r="H257" s="99">
        <v>5000</v>
      </c>
      <c r="I257" s="147">
        <v>5900</v>
      </c>
      <c r="J257" s="147">
        <v>591</v>
      </c>
      <c r="K257" s="100">
        <v>2</v>
      </c>
      <c r="L257" s="100">
        <v>2</v>
      </c>
      <c r="M257" s="123" t="s">
        <v>229</v>
      </c>
      <c r="N257" s="102">
        <v>0</v>
      </c>
      <c r="O257" s="148" t="s">
        <v>228</v>
      </c>
      <c r="P257" s="104">
        <v>0</v>
      </c>
      <c r="Q257" s="104">
        <v>0</v>
      </c>
      <c r="R257" s="102">
        <v>0</v>
      </c>
      <c r="S257" s="102">
        <v>0</v>
      </c>
      <c r="T257" s="102">
        <v>0</v>
      </c>
      <c r="U257" s="102">
        <v>0</v>
      </c>
      <c r="V257" s="102">
        <f t="shared" si="84"/>
        <v>0</v>
      </c>
      <c r="W257" s="102">
        <v>0</v>
      </c>
      <c r="X257" s="102">
        <v>0</v>
      </c>
      <c r="Y257" s="102">
        <v>0</v>
      </c>
      <c r="Z257" s="102">
        <v>0</v>
      </c>
      <c r="AA257" s="102">
        <f t="shared" si="85"/>
        <v>0</v>
      </c>
      <c r="AB257" s="102">
        <f t="shared" si="85"/>
        <v>0</v>
      </c>
    </row>
    <row r="258" spans="1:28" ht="46.5" hidden="1">
      <c r="A258" s="1"/>
      <c r="B258" s="61" t="str">
        <f t="shared" si="61"/>
        <v>1355000590059132</v>
      </c>
      <c r="C258" s="99">
        <v>2023</v>
      </c>
      <c r="D258" s="99">
        <v>20</v>
      </c>
      <c r="E258" s="99">
        <v>1</v>
      </c>
      <c r="F258" s="99">
        <v>3</v>
      </c>
      <c r="G258" s="99">
        <v>5</v>
      </c>
      <c r="H258" s="99">
        <v>5000</v>
      </c>
      <c r="I258" s="147">
        <v>5900</v>
      </c>
      <c r="J258" s="147">
        <v>591</v>
      </c>
      <c r="K258" s="100">
        <v>3</v>
      </c>
      <c r="L258" s="100">
        <v>2</v>
      </c>
      <c r="M258" s="123" t="s">
        <v>230</v>
      </c>
      <c r="N258" s="102">
        <v>0</v>
      </c>
      <c r="O258" s="148" t="s">
        <v>228</v>
      </c>
      <c r="P258" s="104">
        <v>0</v>
      </c>
      <c r="Q258" s="104">
        <v>0</v>
      </c>
      <c r="R258" s="102">
        <v>0</v>
      </c>
      <c r="S258" s="102">
        <v>0</v>
      </c>
      <c r="T258" s="102">
        <v>0</v>
      </c>
      <c r="U258" s="102">
        <v>0</v>
      </c>
      <c r="V258" s="102">
        <f t="shared" si="84"/>
        <v>0</v>
      </c>
      <c r="W258" s="102">
        <v>0</v>
      </c>
      <c r="X258" s="102">
        <v>0</v>
      </c>
      <c r="Y258" s="102">
        <v>0</v>
      </c>
      <c r="Z258" s="102">
        <v>0</v>
      </c>
      <c r="AA258" s="102">
        <f t="shared" si="85"/>
        <v>0</v>
      </c>
      <c r="AB258" s="102">
        <f t="shared" si="85"/>
        <v>0</v>
      </c>
    </row>
    <row r="259" spans="1:28" ht="46.5" hidden="1">
      <c r="A259" s="1"/>
      <c r="B259" s="61" t="str">
        <f t="shared" si="61"/>
        <v>1355000590059142</v>
      </c>
      <c r="C259" s="99">
        <v>2023</v>
      </c>
      <c r="D259" s="99">
        <v>20</v>
      </c>
      <c r="E259" s="99">
        <v>1</v>
      </c>
      <c r="F259" s="99">
        <v>3</v>
      </c>
      <c r="G259" s="99">
        <v>5</v>
      </c>
      <c r="H259" s="99">
        <v>5000</v>
      </c>
      <c r="I259" s="147">
        <v>5900</v>
      </c>
      <c r="J259" s="147">
        <v>591</v>
      </c>
      <c r="K259" s="100">
        <v>4</v>
      </c>
      <c r="L259" s="100">
        <v>2</v>
      </c>
      <c r="M259" s="123" t="s">
        <v>231</v>
      </c>
      <c r="N259" s="102">
        <v>0</v>
      </c>
      <c r="O259" s="148" t="s">
        <v>228</v>
      </c>
      <c r="P259" s="104">
        <v>0</v>
      </c>
      <c r="Q259" s="104">
        <v>0</v>
      </c>
      <c r="R259" s="102">
        <v>0</v>
      </c>
      <c r="S259" s="102">
        <v>0</v>
      </c>
      <c r="T259" s="102">
        <v>0</v>
      </c>
      <c r="U259" s="102">
        <v>0</v>
      </c>
      <c r="V259" s="102">
        <f t="shared" si="84"/>
        <v>0</v>
      </c>
      <c r="W259" s="102">
        <v>0</v>
      </c>
      <c r="X259" s="102">
        <v>0</v>
      </c>
      <c r="Y259" s="102">
        <v>0</v>
      </c>
      <c r="Z259" s="102">
        <v>0</v>
      </c>
      <c r="AA259" s="102">
        <f t="shared" si="85"/>
        <v>0</v>
      </c>
      <c r="AB259" s="102">
        <f t="shared" si="85"/>
        <v>0</v>
      </c>
    </row>
    <row r="260" spans="1:28" ht="24.75" hidden="1">
      <c r="A260" s="1"/>
      <c r="B260" s="61" t="str">
        <f t="shared" si="61"/>
        <v>1355000590059152</v>
      </c>
      <c r="C260" s="99">
        <v>2023</v>
      </c>
      <c r="D260" s="99">
        <v>20</v>
      </c>
      <c r="E260" s="99">
        <v>1</v>
      </c>
      <c r="F260" s="99">
        <v>3</v>
      </c>
      <c r="G260" s="99">
        <v>5</v>
      </c>
      <c r="H260" s="99">
        <v>5000</v>
      </c>
      <c r="I260" s="147">
        <v>5900</v>
      </c>
      <c r="J260" s="147">
        <v>591</v>
      </c>
      <c r="K260" s="100">
        <v>5</v>
      </c>
      <c r="L260" s="100">
        <v>2</v>
      </c>
      <c r="M260" s="123" t="s">
        <v>232</v>
      </c>
      <c r="N260" s="102">
        <v>0</v>
      </c>
      <c r="O260" s="148" t="s">
        <v>228</v>
      </c>
      <c r="P260" s="104">
        <v>0</v>
      </c>
      <c r="Q260" s="104">
        <v>0</v>
      </c>
      <c r="R260" s="102">
        <v>0</v>
      </c>
      <c r="S260" s="102">
        <v>0</v>
      </c>
      <c r="T260" s="102">
        <v>0</v>
      </c>
      <c r="U260" s="102">
        <v>0</v>
      </c>
      <c r="V260" s="102">
        <f t="shared" si="84"/>
        <v>0</v>
      </c>
      <c r="W260" s="102">
        <v>0</v>
      </c>
      <c r="X260" s="102">
        <v>0</v>
      </c>
      <c r="Y260" s="102">
        <v>0</v>
      </c>
      <c r="Z260" s="102">
        <v>0</v>
      </c>
      <c r="AA260" s="102">
        <f t="shared" si="85"/>
        <v>0</v>
      </c>
      <c r="AB260" s="102">
        <f t="shared" si="85"/>
        <v>0</v>
      </c>
    </row>
    <row r="261" spans="1:28" ht="24.75" hidden="1">
      <c r="A261" s="1"/>
      <c r="B261" s="61" t="str">
        <f t="shared" si="61"/>
        <v>1355000590059162</v>
      </c>
      <c r="C261" s="99">
        <v>2023</v>
      </c>
      <c r="D261" s="99">
        <v>20</v>
      </c>
      <c r="E261" s="99">
        <v>1</v>
      </c>
      <c r="F261" s="99">
        <v>3</v>
      </c>
      <c r="G261" s="99">
        <v>5</v>
      </c>
      <c r="H261" s="99">
        <v>5000</v>
      </c>
      <c r="I261" s="147">
        <v>5900</v>
      </c>
      <c r="J261" s="147">
        <v>591</v>
      </c>
      <c r="K261" s="100">
        <v>6</v>
      </c>
      <c r="L261" s="100">
        <v>2</v>
      </c>
      <c r="M261" s="123" t="s">
        <v>233</v>
      </c>
      <c r="N261" s="102">
        <v>0</v>
      </c>
      <c r="O261" s="148" t="s">
        <v>228</v>
      </c>
      <c r="P261" s="104">
        <v>0</v>
      </c>
      <c r="Q261" s="104">
        <v>0</v>
      </c>
      <c r="R261" s="102">
        <v>0</v>
      </c>
      <c r="S261" s="102">
        <v>0</v>
      </c>
      <c r="T261" s="102">
        <v>0</v>
      </c>
      <c r="U261" s="102">
        <v>0</v>
      </c>
      <c r="V261" s="102">
        <f t="shared" si="84"/>
        <v>0</v>
      </c>
      <c r="W261" s="102">
        <v>0</v>
      </c>
      <c r="X261" s="102">
        <v>0</v>
      </c>
      <c r="Y261" s="102">
        <v>0</v>
      </c>
      <c r="Z261" s="102">
        <v>0</v>
      </c>
      <c r="AA261" s="102">
        <f t="shared" si="85"/>
        <v>0</v>
      </c>
      <c r="AB261" s="102">
        <f t="shared" si="85"/>
        <v>0</v>
      </c>
    </row>
    <row r="262" spans="1:28" ht="24.75" hidden="1">
      <c r="A262" s="1"/>
      <c r="B262" s="61" t="str">
        <f t="shared" si="61"/>
        <v>1355000590059172</v>
      </c>
      <c r="C262" s="99">
        <v>2023</v>
      </c>
      <c r="D262" s="99">
        <v>20</v>
      </c>
      <c r="E262" s="99">
        <v>1</v>
      </c>
      <c r="F262" s="99">
        <v>3</v>
      </c>
      <c r="G262" s="99">
        <v>5</v>
      </c>
      <c r="H262" s="99">
        <v>5000</v>
      </c>
      <c r="I262" s="147">
        <v>5900</v>
      </c>
      <c r="J262" s="147">
        <v>591</v>
      </c>
      <c r="K262" s="100">
        <v>7</v>
      </c>
      <c r="L262" s="100">
        <v>2</v>
      </c>
      <c r="M262" s="123" t="s">
        <v>234</v>
      </c>
      <c r="N262" s="102">
        <v>0</v>
      </c>
      <c r="O262" s="148" t="s">
        <v>228</v>
      </c>
      <c r="P262" s="104">
        <v>0</v>
      </c>
      <c r="Q262" s="104">
        <v>0</v>
      </c>
      <c r="R262" s="102">
        <v>0</v>
      </c>
      <c r="S262" s="102">
        <v>0</v>
      </c>
      <c r="T262" s="102">
        <v>0</v>
      </c>
      <c r="U262" s="102">
        <v>0</v>
      </c>
      <c r="V262" s="102">
        <f t="shared" si="84"/>
        <v>0</v>
      </c>
      <c r="W262" s="102">
        <v>0</v>
      </c>
      <c r="X262" s="102">
        <v>0</v>
      </c>
      <c r="Y262" s="102">
        <v>0</v>
      </c>
      <c r="Z262" s="102">
        <v>0</v>
      </c>
      <c r="AA262" s="102">
        <f t="shared" si="85"/>
        <v>0</v>
      </c>
      <c r="AB262" s="102">
        <f t="shared" si="85"/>
        <v>0</v>
      </c>
    </row>
    <row r="263" spans="1:28" ht="24.75" hidden="1">
      <c r="A263" s="1"/>
      <c r="B263" s="61" t="str">
        <f t="shared" si="61"/>
        <v>1355000590059182</v>
      </c>
      <c r="C263" s="99">
        <v>2023</v>
      </c>
      <c r="D263" s="99">
        <v>20</v>
      </c>
      <c r="E263" s="99">
        <v>1</v>
      </c>
      <c r="F263" s="99">
        <v>3</v>
      </c>
      <c r="G263" s="99">
        <v>5</v>
      </c>
      <c r="H263" s="99">
        <v>5000</v>
      </c>
      <c r="I263" s="147">
        <v>5900</v>
      </c>
      <c r="J263" s="147">
        <v>591</v>
      </c>
      <c r="K263" s="100">
        <v>8</v>
      </c>
      <c r="L263" s="100">
        <v>2</v>
      </c>
      <c r="M263" s="123" t="s">
        <v>235</v>
      </c>
      <c r="N263" s="102">
        <v>0</v>
      </c>
      <c r="O263" s="148" t="s">
        <v>228</v>
      </c>
      <c r="P263" s="104">
        <v>0</v>
      </c>
      <c r="Q263" s="104">
        <v>0</v>
      </c>
      <c r="R263" s="102">
        <v>0</v>
      </c>
      <c r="S263" s="102">
        <v>0</v>
      </c>
      <c r="T263" s="102">
        <v>0</v>
      </c>
      <c r="U263" s="102">
        <v>0</v>
      </c>
      <c r="V263" s="102">
        <f t="shared" si="84"/>
        <v>0</v>
      </c>
      <c r="W263" s="102">
        <v>0</v>
      </c>
      <c r="X263" s="102">
        <v>0</v>
      </c>
      <c r="Y263" s="102">
        <v>0</v>
      </c>
      <c r="Z263" s="102">
        <v>0</v>
      </c>
      <c r="AA263" s="102">
        <f t="shared" si="85"/>
        <v>0</v>
      </c>
      <c r="AB263" s="102">
        <f t="shared" si="85"/>
        <v>0</v>
      </c>
    </row>
    <row r="264" spans="1:28" ht="24.75" hidden="1">
      <c r="A264" s="1"/>
      <c r="B264" s="61" t="str">
        <f t="shared" si="61"/>
        <v>1355000590059192</v>
      </c>
      <c r="C264" s="99">
        <v>2023</v>
      </c>
      <c r="D264" s="99">
        <v>20</v>
      </c>
      <c r="E264" s="99">
        <v>1</v>
      </c>
      <c r="F264" s="99">
        <v>3</v>
      </c>
      <c r="G264" s="99">
        <v>5</v>
      </c>
      <c r="H264" s="99">
        <v>5000</v>
      </c>
      <c r="I264" s="147">
        <v>5900</v>
      </c>
      <c r="J264" s="147">
        <v>591</v>
      </c>
      <c r="K264" s="100">
        <v>9</v>
      </c>
      <c r="L264" s="100">
        <v>2</v>
      </c>
      <c r="M264" s="123" t="s">
        <v>236</v>
      </c>
      <c r="N264" s="102">
        <v>0</v>
      </c>
      <c r="O264" s="148" t="s">
        <v>228</v>
      </c>
      <c r="P264" s="104">
        <v>0</v>
      </c>
      <c r="Q264" s="104">
        <v>0</v>
      </c>
      <c r="R264" s="102">
        <v>0</v>
      </c>
      <c r="S264" s="102">
        <v>0</v>
      </c>
      <c r="T264" s="102">
        <v>0</v>
      </c>
      <c r="U264" s="102">
        <v>0</v>
      </c>
      <c r="V264" s="102">
        <f t="shared" si="84"/>
        <v>0</v>
      </c>
      <c r="W264" s="102">
        <v>0</v>
      </c>
      <c r="X264" s="102">
        <v>0</v>
      </c>
      <c r="Y264" s="102">
        <v>0</v>
      </c>
      <c r="Z264" s="102">
        <v>0</v>
      </c>
      <c r="AA264" s="102">
        <f t="shared" si="85"/>
        <v>0</v>
      </c>
      <c r="AB264" s="102">
        <f t="shared" si="85"/>
        <v>0</v>
      </c>
    </row>
    <row r="265" spans="1:28" ht="46.5" hidden="1">
      <c r="A265" s="1"/>
      <c r="B265" s="61" t="str">
        <f t="shared" si="61"/>
        <v>13550005900591102</v>
      </c>
      <c r="C265" s="99">
        <v>2023</v>
      </c>
      <c r="D265" s="99">
        <v>20</v>
      </c>
      <c r="E265" s="99">
        <v>1</v>
      </c>
      <c r="F265" s="99">
        <v>3</v>
      </c>
      <c r="G265" s="99">
        <v>5</v>
      </c>
      <c r="H265" s="99">
        <v>5000</v>
      </c>
      <c r="I265" s="147">
        <v>5900</v>
      </c>
      <c r="J265" s="147">
        <v>591</v>
      </c>
      <c r="K265" s="100">
        <v>10</v>
      </c>
      <c r="L265" s="100">
        <v>2</v>
      </c>
      <c r="M265" s="123" t="s">
        <v>237</v>
      </c>
      <c r="N265" s="102">
        <v>0</v>
      </c>
      <c r="O265" s="148" t="s">
        <v>228</v>
      </c>
      <c r="P265" s="104">
        <v>0</v>
      </c>
      <c r="Q265" s="104">
        <v>0</v>
      </c>
      <c r="R265" s="102">
        <v>0</v>
      </c>
      <c r="S265" s="102">
        <v>0</v>
      </c>
      <c r="T265" s="102">
        <v>0</v>
      </c>
      <c r="U265" s="102">
        <v>0</v>
      </c>
      <c r="V265" s="102">
        <f t="shared" si="84"/>
        <v>0</v>
      </c>
      <c r="W265" s="102">
        <v>0</v>
      </c>
      <c r="X265" s="102">
        <v>0</v>
      </c>
      <c r="Y265" s="102">
        <v>0</v>
      </c>
      <c r="Z265" s="102">
        <v>0</v>
      </c>
      <c r="AA265" s="102">
        <f t="shared" si="85"/>
        <v>0</v>
      </c>
      <c r="AB265" s="102">
        <f t="shared" si="85"/>
        <v>0</v>
      </c>
    </row>
    <row r="266" spans="1:28" ht="24.75" hidden="1">
      <c r="A266" s="1"/>
      <c r="B266" s="61" t="str">
        <f t="shared" si="61"/>
        <v>13550005900591112</v>
      </c>
      <c r="C266" s="99">
        <v>2023</v>
      </c>
      <c r="D266" s="99">
        <v>20</v>
      </c>
      <c r="E266" s="99">
        <v>1</v>
      </c>
      <c r="F266" s="99">
        <v>3</v>
      </c>
      <c r="G266" s="99">
        <v>5</v>
      </c>
      <c r="H266" s="99">
        <v>5000</v>
      </c>
      <c r="I266" s="147">
        <v>5900</v>
      </c>
      <c r="J266" s="147">
        <v>591</v>
      </c>
      <c r="K266" s="100">
        <v>11</v>
      </c>
      <c r="L266" s="100">
        <v>2</v>
      </c>
      <c r="M266" s="123" t="s">
        <v>238</v>
      </c>
      <c r="N266" s="102">
        <v>0</v>
      </c>
      <c r="O266" s="148" t="s">
        <v>228</v>
      </c>
      <c r="P266" s="104">
        <v>0</v>
      </c>
      <c r="Q266" s="104">
        <v>0</v>
      </c>
      <c r="R266" s="102">
        <v>0</v>
      </c>
      <c r="S266" s="102">
        <v>0</v>
      </c>
      <c r="T266" s="102">
        <v>0</v>
      </c>
      <c r="U266" s="102">
        <v>0</v>
      </c>
      <c r="V266" s="102">
        <f t="shared" si="84"/>
        <v>0</v>
      </c>
      <c r="W266" s="102">
        <v>0</v>
      </c>
      <c r="X266" s="102">
        <v>0</v>
      </c>
      <c r="Y266" s="102">
        <v>0</v>
      </c>
      <c r="Z266" s="102">
        <v>0</v>
      </c>
      <c r="AA266" s="102">
        <f t="shared" si="85"/>
        <v>0</v>
      </c>
      <c r="AB266" s="102">
        <f t="shared" si="85"/>
        <v>0</v>
      </c>
    </row>
    <row r="267" spans="1:28" ht="48.75" hidden="1">
      <c r="A267" s="1"/>
      <c r="B267" s="61" t="str">
        <f t="shared" si="61"/>
        <v>1353</v>
      </c>
      <c r="C267" s="134">
        <v>2023</v>
      </c>
      <c r="D267" s="135">
        <v>20</v>
      </c>
      <c r="E267" s="135">
        <v>1</v>
      </c>
      <c r="F267" s="135">
        <v>3</v>
      </c>
      <c r="G267" s="135">
        <v>5</v>
      </c>
      <c r="H267" s="135"/>
      <c r="I267" s="135"/>
      <c r="J267" s="136"/>
      <c r="K267" s="137"/>
      <c r="L267" s="137">
        <v>3</v>
      </c>
      <c r="M267" s="138" t="s">
        <v>239</v>
      </c>
      <c r="N267" s="139">
        <f>+N268+N272</f>
        <v>0</v>
      </c>
      <c r="O267" s="140"/>
      <c r="P267" s="139"/>
      <c r="Q267" s="139"/>
      <c r="R267" s="139">
        <f>+R268+R272</f>
        <v>0</v>
      </c>
      <c r="S267" s="139">
        <f>+S268+S272</f>
        <v>0</v>
      </c>
      <c r="T267" s="139">
        <f>+T268+T272</f>
        <v>0</v>
      </c>
      <c r="U267" s="139">
        <f>+U268+U272</f>
        <v>0</v>
      </c>
      <c r="V267" s="139">
        <f>+V268+V272</f>
        <v>0</v>
      </c>
      <c r="W267" s="139"/>
      <c r="X267" s="139"/>
      <c r="Y267" s="139"/>
      <c r="Z267" s="139"/>
      <c r="AA267" s="139"/>
      <c r="AB267" s="139"/>
    </row>
    <row r="268" spans="1:28" ht="24.75" hidden="1">
      <c r="A268" s="1"/>
      <c r="B268" s="61" t="str">
        <f t="shared" si="61"/>
        <v>13530003</v>
      </c>
      <c r="C268" s="82">
        <f>C267</f>
        <v>2023</v>
      </c>
      <c r="D268" s="81">
        <v>20</v>
      </c>
      <c r="E268" s="81">
        <v>1</v>
      </c>
      <c r="F268" s="81">
        <v>3</v>
      </c>
      <c r="G268" s="81">
        <v>5</v>
      </c>
      <c r="H268" s="81">
        <v>3000</v>
      </c>
      <c r="I268" s="81"/>
      <c r="J268" s="81"/>
      <c r="K268" s="82"/>
      <c r="L268" s="82">
        <v>3</v>
      </c>
      <c r="M268" s="83" t="s">
        <v>55</v>
      </c>
      <c r="N268" s="84">
        <f t="shared" ref="N268:N270" si="86">+N269</f>
        <v>0</v>
      </c>
      <c r="O268" s="149" t="s">
        <v>29</v>
      </c>
      <c r="P268" s="150"/>
      <c r="Q268" s="150"/>
      <c r="R268" s="84">
        <f t="shared" ref="R268:R270" si="87">+R269</f>
        <v>0</v>
      </c>
      <c r="S268" s="84">
        <f t="shared" ref="S268:S270" si="88">+S269</f>
        <v>0</v>
      </c>
      <c r="T268" s="84">
        <f t="shared" ref="T268:T270" si="89">+T269</f>
        <v>0</v>
      </c>
      <c r="U268" s="84">
        <f t="shared" ref="U268:U270" si="90">+U269</f>
        <v>0</v>
      </c>
      <c r="V268" s="84">
        <f t="shared" ref="V268:V270" si="91">+V269</f>
        <v>0</v>
      </c>
      <c r="W268" s="84"/>
      <c r="X268" s="84"/>
      <c r="Y268" s="84"/>
      <c r="Z268" s="84"/>
      <c r="AA268" s="84"/>
      <c r="AB268" s="84"/>
    </row>
    <row r="269" spans="1:28" ht="48" hidden="1">
      <c r="A269" s="1"/>
      <c r="B269" s="61" t="str">
        <f t="shared" si="61"/>
        <v>135300033003</v>
      </c>
      <c r="C269" s="88">
        <f>C268</f>
        <v>2023</v>
      </c>
      <c r="D269" s="87">
        <v>20</v>
      </c>
      <c r="E269" s="87">
        <f>E268</f>
        <v>1</v>
      </c>
      <c r="F269" s="87">
        <v>3</v>
      </c>
      <c r="G269" s="87">
        <v>5</v>
      </c>
      <c r="H269" s="87">
        <v>3000</v>
      </c>
      <c r="I269" s="87">
        <v>3300</v>
      </c>
      <c r="J269" s="87"/>
      <c r="K269" s="88"/>
      <c r="L269" s="88">
        <v>3</v>
      </c>
      <c r="M269" s="89" t="s">
        <v>56</v>
      </c>
      <c r="N269" s="90">
        <f t="shared" si="86"/>
        <v>0</v>
      </c>
      <c r="O269" s="151" t="s">
        <v>29</v>
      </c>
      <c r="P269" s="152"/>
      <c r="Q269" s="152"/>
      <c r="R269" s="90">
        <f t="shared" si="87"/>
        <v>0</v>
      </c>
      <c r="S269" s="90">
        <f t="shared" si="88"/>
        <v>0</v>
      </c>
      <c r="T269" s="90">
        <f t="shared" si="89"/>
        <v>0</v>
      </c>
      <c r="U269" s="90">
        <f t="shared" si="90"/>
        <v>0</v>
      </c>
      <c r="V269" s="90">
        <f t="shared" si="91"/>
        <v>0</v>
      </c>
      <c r="W269" s="90"/>
      <c r="X269" s="90"/>
      <c r="Y269" s="90"/>
      <c r="Z269" s="90"/>
      <c r="AA269" s="90"/>
      <c r="AB269" s="90"/>
    </row>
    <row r="270" spans="1:28" ht="48" hidden="1">
      <c r="A270" s="1"/>
      <c r="B270" s="61" t="str">
        <f t="shared" si="61"/>
        <v>135300033003333</v>
      </c>
      <c r="C270" s="94">
        <f>C269</f>
        <v>2023</v>
      </c>
      <c r="D270" s="93">
        <v>20</v>
      </c>
      <c r="E270" s="93">
        <f>E269</f>
        <v>1</v>
      </c>
      <c r="F270" s="93">
        <v>3</v>
      </c>
      <c r="G270" s="93">
        <v>5</v>
      </c>
      <c r="H270" s="93">
        <v>3000</v>
      </c>
      <c r="I270" s="93">
        <v>3300</v>
      </c>
      <c r="J270" s="93">
        <v>333</v>
      </c>
      <c r="K270" s="94"/>
      <c r="L270" s="94">
        <v>3</v>
      </c>
      <c r="M270" s="95" t="s">
        <v>159</v>
      </c>
      <c r="N270" s="96">
        <f t="shared" si="86"/>
        <v>0</v>
      </c>
      <c r="O270" s="153" t="s">
        <v>29</v>
      </c>
      <c r="P270" s="154"/>
      <c r="Q270" s="154"/>
      <c r="R270" s="96">
        <f t="shared" si="87"/>
        <v>0</v>
      </c>
      <c r="S270" s="96">
        <f t="shared" si="88"/>
        <v>0</v>
      </c>
      <c r="T270" s="96">
        <f t="shared" si="89"/>
        <v>0</v>
      </c>
      <c r="U270" s="96">
        <f t="shared" si="90"/>
        <v>0</v>
      </c>
      <c r="V270" s="96">
        <f t="shared" si="91"/>
        <v>0</v>
      </c>
      <c r="W270" s="96"/>
      <c r="X270" s="96"/>
      <c r="Y270" s="96"/>
      <c r="Z270" s="96"/>
      <c r="AA270" s="96"/>
      <c r="AB270" s="96"/>
    </row>
    <row r="271" spans="1:28" ht="46.5" hidden="1">
      <c r="A271" s="1"/>
      <c r="B271" s="61" t="str">
        <f t="shared" si="61"/>
        <v>1353000330033313</v>
      </c>
      <c r="C271" s="99">
        <v>2023</v>
      </c>
      <c r="D271" s="99">
        <v>20</v>
      </c>
      <c r="E271" s="99">
        <v>1</v>
      </c>
      <c r="F271" s="99">
        <v>3</v>
      </c>
      <c r="G271" s="99">
        <v>5</v>
      </c>
      <c r="H271" s="99">
        <v>3000</v>
      </c>
      <c r="I271" s="99">
        <v>3300</v>
      </c>
      <c r="J271" s="99">
        <v>333</v>
      </c>
      <c r="K271" s="100">
        <v>1</v>
      </c>
      <c r="L271" s="100">
        <v>3</v>
      </c>
      <c r="M271" s="101" t="s">
        <v>240</v>
      </c>
      <c r="N271" s="102">
        <v>0</v>
      </c>
      <c r="O271" s="148" t="s">
        <v>64</v>
      </c>
      <c r="P271" s="104">
        <v>0</v>
      </c>
      <c r="Q271" s="104">
        <v>0</v>
      </c>
      <c r="R271" s="102">
        <v>0</v>
      </c>
      <c r="S271" s="102">
        <v>0</v>
      </c>
      <c r="T271" s="102">
        <v>0</v>
      </c>
      <c r="U271" s="102">
        <v>0</v>
      </c>
      <c r="V271" s="102">
        <f>N271-R271-S271-T271-U271</f>
        <v>0</v>
      </c>
      <c r="W271" s="102">
        <v>0</v>
      </c>
      <c r="X271" s="102">
        <v>0</v>
      </c>
      <c r="Y271" s="102">
        <v>0</v>
      </c>
      <c r="Z271" s="102">
        <v>0</v>
      </c>
      <c r="AA271" s="102">
        <f>W271-Y271</f>
        <v>0</v>
      </c>
      <c r="AB271" s="102">
        <f>X271-Z271</f>
        <v>0</v>
      </c>
    </row>
    <row r="272" spans="1:28" ht="24.75" hidden="1">
      <c r="A272" s="1"/>
      <c r="B272" s="61" t="str">
        <f t="shared" si="61"/>
        <v>13550003</v>
      </c>
      <c r="C272" s="82">
        <v>2023</v>
      </c>
      <c r="D272" s="81">
        <v>20</v>
      </c>
      <c r="E272" s="81">
        <v>1</v>
      </c>
      <c r="F272" s="81">
        <v>3</v>
      </c>
      <c r="G272" s="81">
        <v>5</v>
      </c>
      <c r="H272" s="81">
        <v>5000</v>
      </c>
      <c r="I272" s="81"/>
      <c r="J272" s="81"/>
      <c r="K272" s="82"/>
      <c r="L272" s="82">
        <v>3</v>
      </c>
      <c r="M272" s="83" t="s">
        <v>114</v>
      </c>
      <c r="N272" s="84">
        <f>+N273+N283+N300+N305+N319+N297</f>
        <v>0</v>
      </c>
      <c r="O272" s="149"/>
      <c r="P272" s="150"/>
      <c r="Q272" s="150"/>
      <c r="R272" s="84">
        <f>+R273+R283+R300+R305+R319+R297</f>
        <v>0</v>
      </c>
      <c r="S272" s="84">
        <f>+S273+S283+S300+S305+S319+S297</f>
        <v>0</v>
      </c>
      <c r="T272" s="84">
        <f>+T273+T283+T300+T305+T319+T297</f>
        <v>0</v>
      </c>
      <c r="U272" s="84">
        <f>+U273+U283+U300+U305+U319+U297</f>
        <v>0</v>
      </c>
      <c r="V272" s="84">
        <f>+V273+V283+V300+V305+V319+V297</f>
        <v>0</v>
      </c>
      <c r="W272" s="84"/>
      <c r="X272" s="84"/>
      <c r="Y272" s="84"/>
      <c r="Z272" s="84"/>
      <c r="AA272" s="84"/>
      <c r="AB272" s="84"/>
    </row>
    <row r="273" spans="1:28" ht="24.75" hidden="1">
      <c r="A273" s="1"/>
      <c r="B273" s="61" t="str">
        <f t="shared" si="61"/>
        <v>135500051003</v>
      </c>
      <c r="C273" s="88">
        <v>2023</v>
      </c>
      <c r="D273" s="87">
        <v>20</v>
      </c>
      <c r="E273" s="87">
        <v>1</v>
      </c>
      <c r="F273" s="87">
        <v>3</v>
      </c>
      <c r="G273" s="87">
        <v>5</v>
      </c>
      <c r="H273" s="87">
        <v>5000</v>
      </c>
      <c r="I273" s="87">
        <v>5100</v>
      </c>
      <c r="J273" s="87"/>
      <c r="K273" s="88"/>
      <c r="L273" s="88">
        <v>3</v>
      </c>
      <c r="M273" s="89" t="s">
        <v>115</v>
      </c>
      <c r="N273" s="90">
        <f>+N274+N281</f>
        <v>0</v>
      </c>
      <c r="O273" s="151"/>
      <c r="P273" s="152"/>
      <c r="Q273" s="152"/>
      <c r="R273" s="90">
        <f>+R274+R281</f>
        <v>0</v>
      </c>
      <c r="S273" s="90">
        <f>+S274+S281</f>
        <v>0</v>
      </c>
      <c r="T273" s="90">
        <f>+T274+T281</f>
        <v>0</v>
      </c>
      <c r="U273" s="90">
        <f>+U274+U281</f>
        <v>0</v>
      </c>
      <c r="V273" s="90">
        <f>+V274+V281</f>
        <v>0</v>
      </c>
      <c r="W273" s="90"/>
      <c r="X273" s="90"/>
      <c r="Y273" s="90"/>
      <c r="Z273" s="90"/>
      <c r="AA273" s="90"/>
      <c r="AB273" s="90"/>
    </row>
    <row r="274" spans="1:28" ht="24.75" hidden="1">
      <c r="A274" s="1"/>
      <c r="B274" s="61" t="str">
        <f t="shared" si="61"/>
        <v>135500051005153</v>
      </c>
      <c r="C274" s="94">
        <v>2023</v>
      </c>
      <c r="D274" s="93">
        <v>20</v>
      </c>
      <c r="E274" s="93">
        <v>1</v>
      </c>
      <c r="F274" s="93">
        <v>3</v>
      </c>
      <c r="G274" s="93">
        <v>5</v>
      </c>
      <c r="H274" s="93">
        <v>5000</v>
      </c>
      <c r="I274" s="93">
        <v>5100</v>
      </c>
      <c r="J274" s="93">
        <v>515</v>
      </c>
      <c r="K274" s="94"/>
      <c r="L274" s="94">
        <v>3</v>
      </c>
      <c r="M274" s="95" t="s">
        <v>116</v>
      </c>
      <c r="N274" s="96">
        <f>SUM(N275:N280)</f>
        <v>0</v>
      </c>
      <c r="O274" s="153" t="s">
        <v>29</v>
      </c>
      <c r="P274" s="154"/>
      <c r="Q274" s="154"/>
      <c r="R274" s="96">
        <f>SUM(R275:R280)</f>
        <v>0</v>
      </c>
      <c r="S274" s="96">
        <f>SUM(S275:S280)</f>
        <v>0</v>
      </c>
      <c r="T274" s="96">
        <f>SUM(T275:T280)</f>
        <v>0</v>
      </c>
      <c r="U274" s="96">
        <f>SUM(U275:U280)</f>
        <v>0</v>
      </c>
      <c r="V274" s="96">
        <f>SUM(V275:V280)</f>
        <v>0</v>
      </c>
      <c r="W274" s="96"/>
      <c r="X274" s="96"/>
      <c r="Y274" s="96"/>
      <c r="Z274" s="96"/>
      <c r="AA274" s="96"/>
      <c r="AB274" s="96"/>
    </row>
    <row r="275" spans="1:28" ht="24.75" hidden="1">
      <c r="A275" s="1"/>
      <c r="B275" s="61" t="str">
        <f t="shared" si="61"/>
        <v>1355000510051513</v>
      </c>
      <c r="C275" s="99">
        <v>2023</v>
      </c>
      <c r="D275" s="99">
        <v>20</v>
      </c>
      <c r="E275" s="99">
        <v>1</v>
      </c>
      <c r="F275" s="99">
        <v>3</v>
      </c>
      <c r="G275" s="99">
        <v>5</v>
      </c>
      <c r="H275" s="99">
        <v>5000</v>
      </c>
      <c r="I275" s="99">
        <v>5100</v>
      </c>
      <c r="J275" s="99">
        <v>515</v>
      </c>
      <c r="K275" s="100">
        <v>1</v>
      </c>
      <c r="L275" s="100">
        <v>3</v>
      </c>
      <c r="M275" s="101" t="s">
        <v>171</v>
      </c>
      <c r="N275" s="102">
        <v>0</v>
      </c>
      <c r="O275" s="148" t="s">
        <v>43</v>
      </c>
      <c r="P275" s="104">
        <v>0</v>
      </c>
      <c r="Q275" s="104">
        <v>0</v>
      </c>
      <c r="R275" s="102">
        <v>0</v>
      </c>
      <c r="S275" s="102">
        <v>0</v>
      </c>
      <c r="T275" s="102">
        <v>0</v>
      </c>
      <c r="U275" s="102">
        <v>0</v>
      </c>
      <c r="V275" s="102">
        <f t="shared" ref="V275:V280" si="92">N275-R275-S275-T275-U275</f>
        <v>0</v>
      </c>
      <c r="W275" s="102">
        <v>0</v>
      </c>
      <c r="X275" s="102">
        <v>0</v>
      </c>
      <c r="Y275" s="102">
        <v>0</v>
      </c>
      <c r="Z275" s="102">
        <v>0</v>
      </c>
      <c r="AA275" s="102">
        <f t="shared" ref="AA275:AB280" si="93">W275-Y275</f>
        <v>0</v>
      </c>
      <c r="AB275" s="102">
        <f t="shared" si="93"/>
        <v>0</v>
      </c>
    </row>
    <row r="276" spans="1:28" ht="24.75" hidden="1">
      <c r="A276" s="1"/>
      <c r="B276" s="61" t="str">
        <f t="shared" si="61"/>
        <v>1355000510051523</v>
      </c>
      <c r="C276" s="99">
        <f t="shared" ref="C276:E281" si="94">C275</f>
        <v>2023</v>
      </c>
      <c r="D276" s="99">
        <v>20</v>
      </c>
      <c r="E276" s="99">
        <f t="shared" si="94"/>
        <v>1</v>
      </c>
      <c r="F276" s="99">
        <v>3</v>
      </c>
      <c r="G276" s="99">
        <v>5</v>
      </c>
      <c r="H276" s="99">
        <v>5000</v>
      </c>
      <c r="I276" s="99">
        <v>5100</v>
      </c>
      <c r="J276" s="99">
        <v>515</v>
      </c>
      <c r="K276" s="100">
        <v>2</v>
      </c>
      <c r="L276" s="100">
        <v>3</v>
      </c>
      <c r="M276" s="101" t="s">
        <v>241</v>
      </c>
      <c r="N276" s="102">
        <v>0</v>
      </c>
      <c r="O276" s="148" t="s">
        <v>43</v>
      </c>
      <c r="P276" s="104">
        <v>0</v>
      </c>
      <c r="Q276" s="104">
        <v>0</v>
      </c>
      <c r="R276" s="102">
        <v>0</v>
      </c>
      <c r="S276" s="102">
        <v>0</v>
      </c>
      <c r="T276" s="102">
        <v>0</v>
      </c>
      <c r="U276" s="102">
        <v>0</v>
      </c>
      <c r="V276" s="102">
        <f t="shared" si="92"/>
        <v>0</v>
      </c>
      <c r="W276" s="102">
        <v>0</v>
      </c>
      <c r="X276" s="102">
        <v>0</v>
      </c>
      <c r="Y276" s="102">
        <v>0</v>
      </c>
      <c r="Z276" s="102">
        <v>0</v>
      </c>
      <c r="AA276" s="102">
        <f t="shared" si="93"/>
        <v>0</v>
      </c>
      <c r="AB276" s="102">
        <f t="shared" si="93"/>
        <v>0</v>
      </c>
    </row>
    <row r="277" spans="1:28" ht="24.75" hidden="1">
      <c r="A277" s="1"/>
      <c r="B277" s="61" t="str">
        <f t="shared" si="61"/>
        <v>1355000510051533</v>
      </c>
      <c r="C277" s="99">
        <f t="shared" si="94"/>
        <v>2023</v>
      </c>
      <c r="D277" s="99">
        <v>20</v>
      </c>
      <c r="E277" s="99">
        <f t="shared" si="94"/>
        <v>1</v>
      </c>
      <c r="F277" s="99">
        <v>3</v>
      </c>
      <c r="G277" s="99">
        <v>5</v>
      </c>
      <c r="H277" s="99">
        <v>5000</v>
      </c>
      <c r="I277" s="99">
        <v>5100</v>
      </c>
      <c r="J277" s="99">
        <v>515</v>
      </c>
      <c r="K277" s="100">
        <v>3</v>
      </c>
      <c r="L277" s="100">
        <v>3</v>
      </c>
      <c r="M277" s="101" t="s">
        <v>242</v>
      </c>
      <c r="N277" s="102">
        <v>0</v>
      </c>
      <c r="O277" s="148" t="s">
        <v>43</v>
      </c>
      <c r="P277" s="104">
        <v>0</v>
      </c>
      <c r="Q277" s="104">
        <v>0</v>
      </c>
      <c r="R277" s="102">
        <v>0</v>
      </c>
      <c r="S277" s="102">
        <v>0</v>
      </c>
      <c r="T277" s="102">
        <v>0</v>
      </c>
      <c r="U277" s="102">
        <v>0</v>
      </c>
      <c r="V277" s="102">
        <f t="shared" si="92"/>
        <v>0</v>
      </c>
      <c r="W277" s="102">
        <v>0</v>
      </c>
      <c r="X277" s="102">
        <v>0</v>
      </c>
      <c r="Y277" s="102">
        <v>0</v>
      </c>
      <c r="Z277" s="102">
        <v>0</v>
      </c>
      <c r="AA277" s="102">
        <f t="shared" si="93"/>
        <v>0</v>
      </c>
      <c r="AB277" s="102">
        <f t="shared" si="93"/>
        <v>0</v>
      </c>
    </row>
    <row r="278" spans="1:28" ht="24.75" hidden="1">
      <c r="A278" s="1"/>
      <c r="B278" s="61" t="str">
        <f t="shared" ref="B278:B344" si="95">+CONCATENATE(E278,F278,G278,H278,I278,J278,K278,L278)</f>
        <v>1355000510051543</v>
      </c>
      <c r="C278" s="99">
        <f t="shared" si="94"/>
        <v>2023</v>
      </c>
      <c r="D278" s="99">
        <v>20</v>
      </c>
      <c r="E278" s="99">
        <f t="shared" si="94"/>
        <v>1</v>
      </c>
      <c r="F278" s="99">
        <v>3</v>
      </c>
      <c r="G278" s="99">
        <v>5</v>
      </c>
      <c r="H278" s="99">
        <v>5000</v>
      </c>
      <c r="I278" s="99">
        <v>5100</v>
      </c>
      <c r="J278" s="99">
        <v>515</v>
      </c>
      <c r="K278" s="100">
        <v>4</v>
      </c>
      <c r="L278" s="100">
        <v>3</v>
      </c>
      <c r="M278" s="101" t="s">
        <v>243</v>
      </c>
      <c r="N278" s="102">
        <v>0</v>
      </c>
      <c r="O278" s="148" t="s">
        <v>43</v>
      </c>
      <c r="P278" s="104">
        <v>0</v>
      </c>
      <c r="Q278" s="104">
        <v>0</v>
      </c>
      <c r="R278" s="102">
        <v>0</v>
      </c>
      <c r="S278" s="102">
        <v>0</v>
      </c>
      <c r="T278" s="102">
        <v>0</v>
      </c>
      <c r="U278" s="102">
        <v>0</v>
      </c>
      <c r="V278" s="102">
        <f t="shared" si="92"/>
        <v>0</v>
      </c>
      <c r="W278" s="102">
        <v>0</v>
      </c>
      <c r="X278" s="102">
        <v>0</v>
      </c>
      <c r="Y278" s="102">
        <v>0</v>
      </c>
      <c r="Z278" s="102">
        <v>0</v>
      </c>
      <c r="AA278" s="102">
        <f t="shared" si="93"/>
        <v>0</v>
      </c>
      <c r="AB278" s="102">
        <f t="shared" si="93"/>
        <v>0</v>
      </c>
    </row>
    <row r="279" spans="1:28" ht="24.75" hidden="1">
      <c r="A279" s="1"/>
      <c r="B279" s="61" t="str">
        <f t="shared" si="95"/>
        <v>1355000510051553</v>
      </c>
      <c r="C279" s="99">
        <f t="shared" si="94"/>
        <v>2023</v>
      </c>
      <c r="D279" s="99">
        <v>20</v>
      </c>
      <c r="E279" s="99">
        <f t="shared" si="94"/>
        <v>1</v>
      </c>
      <c r="F279" s="99">
        <v>3</v>
      </c>
      <c r="G279" s="99">
        <v>5</v>
      </c>
      <c r="H279" s="99">
        <v>5000</v>
      </c>
      <c r="I279" s="99">
        <v>5100</v>
      </c>
      <c r="J279" s="99">
        <v>515</v>
      </c>
      <c r="K279" s="100">
        <v>5</v>
      </c>
      <c r="L279" s="100">
        <v>3</v>
      </c>
      <c r="M279" s="101" t="s">
        <v>176</v>
      </c>
      <c r="N279" s="102">
        <v>0</v>
      </c>
      <c r="O279" s="148" t="s">
        <v>43</v>
      </c>
      <c r="P279" s="104">
        <v>0</v>
      </c>
      <c r="Q279" s="104">
        <v>0</v>
      </c>
      <c r="R279" s="102">
        <v>0</v>
      </c>
      <c r="S279" s="102">
        <v>0</v>
      </c>
      <c r="T279" s="102">
        <v>0</v>
      </c>
      <c r="U279" s="102">
        <v>0</v>
      </c>
      <c r="V279" s="102">
        <f t="shared" si="92"/>
        <v>0</v>
      </c>
      <c r="W279" s="102">
        <v>0</v>
      </c>
      <c r="X279" s="102">
        <v>0</v>
      </c>
      <c r="Y279" s="102">
        <v>0</v>
      </c>
      <c r="Z279" s="102">
        <v>0</v>
      </c>
      <c r="AA279" s="102">
        <f t="shared" si="93"/>
        <v>0</v>
      </c>
      <c r="AB279" s="102">
        <f t="shared" si="93"/>
        <v>0</v>
      </c>
    </row>
    <row r="280" spans="1:28" ht="24.75" hidden="1">
      <c r="A280" s="1"/>
      <c r="B280" s="61" t="str">
        <f t="shared" si="95"/>
        <v>1355000510051563</v>
      </c>
      <c r="C280" s="99">
        <f t="shared" si="94"/>
        <v>2023</v>
      </c>
      <c r="D280" s="99">
        <v>20</v>
      </c>
      <c r="E280" s="99">
        <f t="shared" si="94"/>
        <v>1</v>
      </c>
      <c r="F280" s="99">
        <v>3</v>
      </c>
      <c r="G280" s="99">
        <v>5</v>
      </c>
      <c r="H280" s="99">
        <v>5000</v>
      </c>
      <c r="I280" s="99">
        <v>5100</v>
      </c>
      <c r="J280" s="99">
        <v>515</v>
      </c>
      <c r="K280" s="100">
        <v>6</v>
      </c>
      <c r="L280" s="100">
        <v>3</v>
      </c>
      <c r="M280" s="101" t="s">
        <v>244</v>
      </c>
      <c r="N280" s="102">
        <v>0</v>
      </c>
      <c r="O280" s="148" t="s">
        <v>43</v>
      </c>
      <c r="P280" s="104">
        <v>0</v>
      </c>
      <c r="Q280" s="104">
        <v>0</v>
      </c>
      <c r="R280" s="102">
        <v>0</v>
      </c>
      <c r="S280" s="102">
        <v>0</v>
      </c>
      <c r="T280" s="102">
        <v>0</v>
      </c>
      <c r="U280" s="102">
        <v>0</v>
      </c>
      <c r="V280" s="102">
        <f t="shared" si="92"/>
        <v>0</v>
      </c>
      <c r="W280" s="102">
        <v>0</v>
      </c>
      <c r="X280" s="102">
        <v>0</v>
      </c>
      <c r="Y280" s="102">
        <v>0</v>
      </c>
      <c r="Z280" s="102">
        <v>0</v>
      </c>
      <c r="AA280" s="102">
        <f t="shared" si="93"/>
        <v>0</v>
      </c>
      <c r="AB280" s="102">
        <f t="shared" si="93"/>
        <v>0</v>
      </c>
    </row>
    <row r="281" spans="1:28" ht="24.75" hidden="1">
      <c r="A281" s="1"/>
      <c r="B281" s="61" t="str">
        <f t="shared" si="95"/>
        <v>135500051005193</v>
      </c>
      <c r="C281" s="94">
        <f t="shared" si="94"/>
        <v>2023</v>
      </c>
      <c r="D281" s="93">
        <v>20</v>
      </c>
      <c r="E281" s="93">
        <f t="shared" si="94"/>
        <v>1</v>
      </c>
      <c r="F281" s="93">
        <v>3</v>
      </c>
      <c r="G281" s="93">
        <v>5</v>
      </c>
      <c r="H281" s="93">
        <v>5000</v>
      </c>
      <c r="I281" s="93">
        <v>5100</v>
      </c>
      <c r="J281" s="93">
        <v>519</v>
      </c>
      <c r="K281" s="94"/>
      <c r="L281" s="94">
        <v>3</v>
      </c>
      <c r="M281" s="95" t="s">
        <v>177</v>
      </c>
      <c r="N281" s="96">
        <f>+N282</f>
        <v>0</v>
      </c>
      <c r="O281" s="153" t="s">
        <v>29</v>
      </c>
      <c r="P281" s="154"/>
      <c r="Q281" s="154"/>
      <c r="R281" s="96">
        <f>+R282</f>
        <v>0</v>
      </c>
      <c r="S281" s="96">
        <f>+S282</f>
        <v>0</v>
      </c>
      <c r="T281" s="96">
        <f>+T282</f>
        <v>0</v>
      </c>
      <c r="U281" s="96">
        <f>+U282</f>
        <v>0</v>
      </c>
      <c r="V281" s="96">
        <f>+V282</f>
        <v>0</v>
      </c>
      <c r="W281" s="96"/>
      <c r="X281" s="96"/>
      <c r="Y281" s="96"/>
      <c r="Z281" s="96"/>
      <c r="AA281" s="96"/>
      <c r="AB281" s="96"/>
    </row>
    <row r="282" spans="1:28" ht="24.75" hidden="1">
      <c r="A282" s="1"/>
      <c r="B282" s="61" t="str">
        <f t="shared" si="95"/>
        <v>1355000510051913</v>
      </c>
      <c r="C282" s="99">
        <v>2023</v>
      </c>
      <c r="D282" s="99">
        <v>20</v>
      </c>
      <c r="E282" s="99">
        <v>1</v>
      </c>
      <c r="F282" s="99">
        <v>3</v>
      </c>
      <c r="G282" s="99">
        <v>5</v>
      </c>
      <c r="H282" s="99">
        <v>5000</v>
      </c>
      <c r="I282" s="99">
        <v>5100</v>
      </c>
      <c r="J282" s="99">
        <v>519</v>
      </c>
      <c r="K282" s="100">
        <v>1</v>
      </c>
      <c r="L282" s="100">
        <v>3</v>
      </c>
      <c r="M282" s="101" t="s">
        <v>245</v>
      </c>
      <c r="N282" s="102">
        <v>0</v>
      </c>
      <c r="O282" s="148" t="s">
        <v>43</v>
      </c>
      <c r="P282" s="104">
        <v>0</v>
      </c>
      <c r="Q282" s="104">
        <v>0</v>
      </c>
      <c r="R282" s="102">
        <v>0</v>
      </c>
      <c r="S282" s="102">
        <v>0</v>
      </c>
      <c r="T282" s="102">
        <v>0</v>
      </c>
      <c r="U282" s="102">
        <v>0</v>
      </c>
      <c r="V282" s="102">
        <f>N282-R282-S282-T282-U282</f>
        <v>0</v>
      </c>
      <c r="W282" s="102">
        <v>0</v>
      </c>
      <c r="X282" s="102">
        <v>0</v>
      </c>
      <c r="Y282" s="102">
        <v>0</v>
      </c>
      <c r="Z282" s="102">
        <v>0</v>
      </c>
      <c r="AA282" s="102">
        <f>W282-Y282</f>
        <v>0</v>
      </c>
      <c r="AB282" s="102">
        <f>X282-Z282</f>
        <v>0</v>
      </c>
    </row>
    <row r="283" spans="1:28" ht="24.75" hidden="1">
      <c r="A283" s="1"/>
      <c r="B283" s="61" t="str">
        <f t="shared" si="95"/>
        <v>135500052003</v>
      </c>
      <c r="C283" s="88">
        <f t="shared" ref="C283:E284" si="96">C282</f>
        <v>2023</v>
      </c>
      <c r="D283" s="87">
        <v>20</v>
      </c>
      <c r="E283" s="87">
        <f t="shared" si="96"/>
        <v>1</v>
      </c>
      <c r="F283" s="87">
        <v>3</v>
      </c>
      <c r="G283" s="87">
        <v>5</v>
      </c>
      <c r="H283" s="87">
        <v>5000</v>
      </c>
      <c r="I283" s="87">
        <v>5200</v>
      </c>
      <c r="J283" s="87"/>
      <c r="K283" s="88"/>
      <c r="L283" s="88">
        <v>3</v>
      </c>
      <c r="M283" s="89" t="s">
        <v>118</v>
      </c>
      <c r="N283" s="90">
        <f>+N284+N293</f>
        <v>0</v>
      </c>
      <c r="O283" s="151" t="s">
        <v>29</v>
      </c>
      <c r="P283" s="152"/>
      <c r="Q283" s="152"/>
      <c r="R283" s="90">
        <f>+R284+R293</f>
        <v>0</v>
      </c>
      <c r="S283" s="90">
        <f>+S284+S293</f>
        <v>0</v>
      </c>
      <c r="T283" s="90">
        <f>+T284+T293</f>
        <v>0</v>
      </c>
      <c r="U283" s="90">
        <f>+U284+U293</f>
        <v>0</v>
      </c>
      <c r="V283" s="90">
        <f>+V284+V293</f>
        <v>0</v>
      </c>
      <c r="W283" s="90"/>
      <c r="X283" s="90"/>
      <c r="Y283" s="90"/>
      <c r="Z283" s="90"/>
      <c r="AA283" s="90"/>
      <c r="AB283" s="90"/>
    </row>
    <row r="284" spans="1:28" ht="24.75" hidden="1">
      <c r="A284" s="1"/>
      <c r="B284" s="61" t="str">
        <f t="shared" si="95"/>
        <v>135500052005213</v>
      </c>
      <c r="C284" s="94">
        <f t="shared" si="96"/>
        <v>2023</v>
      </c>
      <c r="D284" s="93">
        <v>20</v>
      </c>
      <c r="E284" s="93">
        <f t="shared" si="96"/>
        <v>1</v>
      </c>
      <c r="F284" s="93">
        <v>3</v>
      </c>
      <c r="G284" s="93">
        <v>5</v>
      </c>
      <c r="H284" s="93">
        <v>5000</v>
      </c>
      <c r="I284" s="93">
        <v>5200</v>
      </c>
      <c r="J284" s="93">
        <v>521</v>
      </c>
      <c r="K284" s="94"/>
      <c r="L284" s="94">
        <v>3</v>
      </c>
      <c r="M284" s="95" t="s">
        <v>180</v>
      </c>
      <c r="N284" s="96">
        <f>SUM(N285:N292)</f>
        <v>0</v>
      </c>
      <c r="O284" s="153" t="s">
        <v>29</v>
      </c>
      <c r="P284" s="154"/>
      <c r="Q284" s="154"/>
      <c r="R284" s="96">
        <f>SUM(R285:R292)</f>
        <v>0</v>
      </c>
      <c r="S284" s="96">
        <f>SUM(S285:S292)</f>
        <v>0</v>
      </c>
      <c r="T284" s="96">
        <f>SUM(T285:T292)</f>
        <v>0</v>
      </c>
      <c r="U284" s="96">
        <f>SUM(U285:U292)</f>
        <v>0</v>
      </c>
      <c r="V284" s="96">
        <f>SUM(V285:V292)</f>
        <v>0</v>
      </c>
      <c r="W284" s="96"/>
      <c r="X284" s="96"/>
      <c r="Y284" s="96"/>
      <c r="Z284" s="96"/>
      <c r="AA284" s="96"/>
      <c r="AB284" s="96"/>
    </row>
    <row r="285" spans="1:28" ht="46.5" hidden="1">
      <c r="A285" s="1"/>
      <c r="B285" s="61" t="str">
        <f t="shared" si="95"/>
        <v>1355000520052113</v>
      </c>
      <c r="C285" s="99">
        <v>2023</v>
      </c>
      <c r="D285" s="99">
        <v>20</v>
      </c>
      <c r="E285" s="99">
        <v>1</v>
      </c>
      <c r="F285" s="99">
        <v>3</v>
      </c>
      <c r="G285" s="99">
        <v>5</v>
      </c>
      <c r="H285" s="99">
        <v>5000</v>
      </c>
      <c r="I285" s="99">
        <v>5200</v>
      </c>
      <c r="J285" s="99">
        <v>521</v>
      </c>
      <c r="K285" s="100">
        <v>1</v>
      </c>
      <c r="L285" s="100">
        <v>3</v>
      </c>
      <c r="M285" s="101" t="s">
        <v>181</v>
      </c>
      <c r="N285" s="102">
        <v>0</v>
      </c>
      <c r="O285" s="124" t="s">
        <v>190</v>
      </c>
      <c r="P285" s="104">
        <v>0</v>
      </c>
      <c r="Q285" s="104">
        <v>0</v>
      </c>
      <c r="R285" s="102">
        <v>0</v>
      </c>
      <c r="S285" s="102">
        <v>0</v>
      </c>
      <c r="T285" s="102">
        <v>0</v>
      </c>
      <c r="U285" s="102">
        <v>0</v>
      </c>
      <c r="V285" s="102">
        <f t="shared" ref="V285:V292" si="97">N285-R285-S285-T285-U285</f>
        <v>0</v>
      </c>
      <c r="W285" s="102">
        <v>0</v>
      </c>
      <c r="X285" s="102">
        <v>0</v>
      </c>
      <c r="Y285" s="102">
        <v>0</v>
      </c>
      <c r="Z285" s="102">
        <v>0</v>
      </c>
      <c r="AA285" s="102">
        <f t="shared" ref="AA285:AB292" si="98">W285-Y285</f>
        <v>0</v>
      </c>
      <c r="AB285" s="102">
        <f t="shared" si="98"/>
        <v>0</v>
      </c>
    </row>
    <row r="286" spans="1:28" ht="46.5" hidden="1">
      <c r="A286" s="1"/>
      <c r="B286" s="61" t="str">
        <f t="shared" si="95"/>
        <v>1355000520052123</v>
      </c>
      <c r="C286" s="99">
        <f t="shared" ref="C286:E290" si="99">C285</f>
        <v>2023</v>
      </c>
      <c r="D286" s="99">
        <v>20</v>
      </c>
      <c r="E286" s="99">
        <f t="shared" si="99"/>
        <v>1</v>
      </c>
      <c r="F286" s="99">
        <v>3</v>
      </c>
      <c r="G286" s="99">
        <v>5</v>
      </c>
      <c r="H286" s="99">
        <v>5000</v>
      </c>
      <c r="I286" s="99">
        <v>5200</v>
      </c>
      <c r="J286" s="99">
        <v>521</v>
      </c>
      <c r="K286" s="100">
        <v>2</v>
      </c>
      <c r="L286" s="100">
        <v>3</v>
      </c>
      <c r="M286" s="101" t="s">
        <v>246</v>
      </c>
      <c r="N286" s="102">
        <v>0</v>
      </c>
      <c r="O286" s="124" t="s">
        <v>190</v>
      </c>
      <c r="P286" s="104">
        <v>0</v>
      </c>
      <c r="Q286" s="104">
        <v>0</v>
      </c>
      <c r="R286" s="102">
        <v>0</v>
      </c>
      <c r="S286" s="102">
        <v>0</v>
      </c>
      <c r="T286" s="102">
        <v>0</v>
      </c>
      <c r="U286" s="102">
        <v>0</v>
      </c>
      <c r="V286" s="102">
        <f t="shared" si="97"/>
        <v>0</v>
      </c>
      <c r="W286" s="102">
        <v>0</v>
      </c>
      <c r="X286" s="102">
        <v>0</v>
      </c>
      <c r="Y286" s="102">
        <v>0</v>
      </c>
      <c r="Z286" s="102">
        <v>0</v>
      </c>
      <c r="AA286" s="102">
        <f t="shared" si="98"/>
        <v>0</v>
      </c>
      <c r="AB286" s="102">
        <f t="shared" si="98"/>
        <v>0</v>
      </c>
    </row>
    <row r="287" spans="1:28" ht="46.5" hidden="1">
      <c r="A287" s="1"/>
      <c r="B287" s="61" t="str">
        <f t="shared" si="95"/>
        <v>1355000520052133</v>
      </c>
      <c r="C287" s="99">
        <f t="shared" si="99"/>
        <v>2023</v>
      </c>
      <c r="D287" s="99">
        <v>20</v>
      </c>
      <c r="E287" s="99">
        <f t="shared" si="99"/>
        <v>1</v>
      </c>
      <c r="F287" s="99">
        <v>3</v>
      </c>
      <c r="G287" s="99">
        <v>5</v>
      </c>
      <c r="H287" s="99">
        <v>5000</v>
      </c>
      <c r="I287" s="99">
        <v>5200</v>
      </c>
      <c r="J287" s="99">
        <v>521</v>
      </c>
      <c r="K287" s="100">
        <v>3</v>
      </c>
      <c r="L287" s="100">
        <v>3</v>
      </c>
      <c r="M287" s="101" t="s">
        <v>247</v>
      </c>
      <c r="N287" s="102">
        <v>0</v>
      </c>
      <c r="O287" s="124" t="s">
        <v>190</v>
      </c>
      <c r="P287" s="104">
        <v>0</v>
      </c>
      <c r="Q287" s="104">
        <v>0</v>
      </c>
      <c r="R287" s="102">
        <v>0</v>
      </c>
      <c r="S287" s="102">
        <v>0</v>
      </c>
      <c r="T287" s="102">
        <v>0</v>
      </c>
      <c r="U287" s="102">
        <v>0</v>
      </c>
      <c r="V287" s="102">
        <f t="shared" si="97"/>
        <v>0</v>
      </c>
      <c r="W287" s="102">
        <v>0</v>
      </c>
      <c r="X287" s="102">
        <v>0</v>
      </c>
      <c r="Y287" s="102">
        <v>0</v>
      </c>
      <c r="Z287" s="102">
        <v>0</v>
      </c>
      <c r="AA287" s="102">
        <f t="shared" si="98"/>
        <v>0</v>
      </c>
      <c r="AB287" s="102">
        <f t="shared" si="98"/>
        <v>0</v>
      </c>
    </row>
    <row r="288" spans="1:28" ht="46.5" hidden="1">
      <c r="A288" s="1"/>
      <c r="B288" s="61" t="str">
        <f t="shared" si="95"/>
        <v>1355000520052143</v>
      </c>
      <c r="C288" s="99">
        <f t="shared" si="99"/>
        <v>2023</v>
      </c>
      <c r="D288" s="99">
        <v>20</v>
      </c>
      <c r="E288" s="99">
        <f t="shared" si="99"/>
        <v>1</v>
      </c>
      <c r="F288" s="99">
        <v>3</v>
      </c>
      <c r="G288" s="99">
        <v>5</v>
      </c>
      <c r="H288" s="99">
        <v>5000</v>
      </c>
      <c r="I288" s="99">
        <v>5200</v>
      </c>
      <c r="J288" s="99">
        <v>521</v>
      </c>
      <c r="K288" s="100">
        <v>4</v>
      </c>
      <c r="L288" s="100">
        <v>3</v>
      </c>
      <c r="M288" s="101" t="s">
        <v>248</v>
      </c>
      <c r="N288" s="102">
        <v>0</v>
      </c>
      <c r="O288" s="124" t="s">
        <v>190</v>
      </c>
      <c r="P288" s="104">
        <v>0</v>
      </c>
      <c r="Q288" s="104">
        <v>0</v>
      </c>
      <c r="R288" s="102">
        <v>0</v>
      </c>
      <c r="S288" s="102">
        <v>0</v>
      </c>
      <c r="T288" s="102">
        <v>0</v>
      </c>
      <c r="U288" s="102">
        <v>0</v>
      </c>
      <c r="V288" s="102">
        <f t="shared" si="97"/>
        <v>0</v>
      </c>
      <c r="W288" s="102">
        <v>0</v>
      </c>
      <c r="X288" s="102">
        <v>0</v>
      </c>
      <c r="Y288" s="102">
        <v>0</v>
      </c>
      <c r="Z288" s="102">
        <v>0</v>
      </c>
      <c r="AA288" s="102">
        <f t="shared" si="98"/>
        <v>0</v>
      </c>
      <c r="AB288" s="102">
        <f t="shared" si="98"/>
        <v>0</v>
      </c>
    </row>
    <row r="289" spans="1:28" ht="46.5" hidden="1">
      <c r="A289" s="1"/>
      <c r="B289" s="61" t="str">
        <f t="shared" si="95"/>
        <v>1355000520052153</v>
      </c>
      <c r="C289" s="99">
        <f t="shared" si="99"/>
        <v>2023</v>
      </c>
      <c r="D289" s="99">
        <v>20</v>
      </c>
      <c r="E289" s="99">
        <f t="shared" si="99"/>
        <v>1</v>
      </c>
      <c r="F289" s="99">
        <v>3</v>
      </c>
      <c r="G289" s="99">
        <v>5</v>
      </c>
      <c r="H289" s="99">
        <v>5000</v>
      </c>
      <c r="I289" s="99">
        <v>5200</v>
      </c>
      <c r="J289" s="99">
        <v>521</v>
      </c>
      <c r="K289" s="100">
        <v>5</v>
      </c>
      <c r="L289" s="100">
        <v>3</v>
      </c>
      <c r="M289" s="101" t="s">
        <v>249</v>
      </c>
      <c r="N289" s="102">
        <v>0</v>
      </c>
      <c r="O289" s="124" t="s">
        <v>190</v>
      </c>
      <c r="P289" s="104">
        <v>0</v>
      </c>
      <c r="Q289" s="104">
        <v>0</v>
      </c>
      <c r="R289" s="102">
        <v>0</v>
      </c>
      <c r="S289" s="102">
        <v>0</v>
      </c>
      <c r="T289" s="102">
        <v>0</v>
      </c>
      <c r="U289" s="102">
        <v>0</v>
      </c>
      <c r="V289" s="102">
        <f t="shared" si="97"/>
        <v>0</v>
      </c>
      <c r="W289" s="102">
        <v>0</v>
      </c>
      <c r="X289" s="102">
        <v>0</v>
      </c>
      <c r="Y289" s="102">
        <v>0</v>
      </c>
      <c r="Z289" s="102">
        <v>0</v>
      </c>
      <c r="AA289" s="102">
        <f t="shared" si="98"/>
        <v>0</v>
      </c>
      <c r="AB289" s="102">
        <f t="shared" si="98"/>
        <v>0</v>
      </c>
    </row>
    <row r="290" spans="1:28" ht="46.5" hidden="1">
      <c r="A290" s="1"/>
      <c r="B290" s="61" t="str">
        <f t="shared" si="95"/>
        <v>1355000520052163</v>
      </c>
      <c r="C290" s="99">
        <f t="shared" si="99"/>
        <v>2023</v>
      </c>
      <c r="D290" s="99">
        <v>20</v>
      </c>
      <c r="E290" s="99">
        <f t="shared" si="99"/>
        <v>1</v>
      </c>
      <c r="F290" s="99">
        <v>3</v>
      </c>
      <c r="G290" s="99">
        <v>5</v>
      </c>
      <c r="H290" s="99">
        <v>5000</v>
      </c>
      <c r="I290" s="99">
        <v>5200</v>
      </c>
      <c r="J290" s="99">
        <v>521</v>
      </c>
      <c r="K290" s="100">
        <v>6</v>
      </c>
      <c r="L290" s="100">
        <v>3</v>
      </c>
      <c r="M290" s="101" t="s">
        <v>250</v>
      </c>
      <c r="N290" s="102">
        <v>0</v>
      </c>
      <c r="O290" s="124" t="s">
        <v>190</v>
      </c>
      <c r="P290" s="104">
        <v>0</v>
      </c>
      <c r="Q290" s="104">
        <v>0</v>
      </c>
      <c r="R290" s="102">
        <v>0</v>
      </c>
      <c r="S290" s="102">
        <v>0</v>
      </c>
      <c r="T290" s="102">
        <v>0</v>
      </c>
      <c r="U290" s="102">
        <v>0</v>
      </c>
      <c r="V290" s="102">
        <f t="shared" si="97"/>
        <v>0</v>
      </c>
      <c r="W290" s="102">
        <v>0</v>
      </c>
      <c r="X290" s="102">
        <v>0</v>
      </c>
      <c r="Y290" s="102">
        <v>0</v>
      </c>
      <c r="Z290" s="102">
        <v>0</v>
      </c>
      <c r="AA290" s="102">
        <f t="shared" si="98"/>
        <v>0</v>
      </c>
      <c r="AB290" s="102">
        <f t="shared" si="98"/>
        <v>0</v>
      </c>
    </row>
    <row r="291" spans="1:28" ht="24.75" hidden="1">
      <c r="A291" s="1"/>
      <c r="B291" s="61" t="str">
        <f t="shared" si="95"/>
        <v>1355000520052173</v>
      </c>
      <c r="C291" s="99">
        <v>2023</v>
      </c>
      <c r="D291" s="99">
        <v>20</v>
      </c>
      <c r="E291" s="99">
        <v>1</v>
      </c>
      <c r="F291" s="99">
        <v>3</v>
      </c>
      <c r="G291" s="99">
        <v>5</v>
      </c>
      <c r="H291" s="99">
        <v>5000</v>
      </c>
      <c r="I291" s="99">
        <v>5200</v>
      </c>
      <c r="J291" s="99">
        <v>521</v>
      </c>
      <c r="K291" s="100">
        <v>7</v>
      </c>
      <c r="L291" s="100">
        <v>3</v>
      </c>
      <c r="M291" s="101" t="s">
        <v>251</v>
      </c>
      <c r="N291" s="102">
        <v>0</v>
      </c>
      <c r="O291" s="148" t="s">
        <v>147</v>
      </c>
      <c r="P291" s="104">
        <v>0</v>
      </c>
      <c r="Q291" s="104">
        <v>0</v>
      </c>
      <c r="R291" s="102">
        <v>0</v>
      </c>
      <c r="S291" s="102">
        <v>0</v>
      </c>
      <c r="T291" s="102">
        <v>0</v>
      </c>
      <c r="U291" s="102">
        <v>0</v>
      </c>
      <c r="V291" s="102">
        <f t="shared" si="97"/>
        <v>0</v>
      </c>
      <c r="W291" s="102">
        <v>0</v>
      </c>
      <c r="X291" s="102">
        <v>0</v>
      </c>
      <c r="Y291" s="102">
        <v>0</v>
      </c>
      <c r="Z291" s="102">
        <v>0</v>
      </c>
      <c r="AA291" s="102">
        <f t="shared" si="98"/>
        <v>0</v>
      </c>
      <c r="AB291" s="102">
        <f t="shared" si="98"/>
        <v>0</v>
      </c>
    </row>
    <row r="292" spans="1:28" ht="46.5" hidden="1">
      <c r="A292" s="1"/>
      <c r="B292" s="61" t="str">
        <f t="shared" si="95"/>
        <v>1355000520052183</v>
      </c>
      <c r="C292" s="99">
        <f t="shared" ref="C292:E293" si="100">C291</f>
        <v>2023</v>
      </c>
      <c r="D292" s="99">
        <v>20</v>
      </c>
      <c r="E292" s="99">
        <f t="shared" si="100"/>
        <v>1</v>
      </c>
      <c r="F292" s="99">
        <v>3</v>
      </c>
      <c r="G292" s="99">
        <v>5</v>
      </c>
      <c r="H292" s="99">
        <v>5000</v>
      </c>
      <c r="I292" s="99">
        <v>5200</v>
      </c>
      <c r="J292" s="99">
        <v>521</v>
      </c>
      <c r="K292" s="100">
        <v>8</v>
      </c>
      <c r="L292" s="100">
        <v>3</v>
      </c>
      <c r="M292" s="101" t="s">
        <v>252</v>
      </c>
      <c r="N292" s="102">
        <v>0</v>
      </c>
      <c r="O292" s="124" t="s">
        <v>190</v>
      </c>
      <c r="P292" s="104">
        <v>0</v>
      </c>
      <c r="Q292" s="104">
        <v>0</v>
      </c>
      <c r="R292" s="102">
        <v>0</v>
      </c>
      <c r="S292" s="102">
        <v>0</v>
      </c>
      <c r="T292" s="102">
        <v>0</v>
      </c>
      <c r="U292" s="102">
        <v>0</v>
      </c>
      <c r="V292" s="102">
        <f t="shared" si="97"/>
        <v>0</v>
      </c>
      <c r="W292" s="102">
        <v>0</v>
      </c>
      <c r="X292" s="102">
        <v>0</v>
      </c>
      <c r="Y292" s="102">
        <v>0</v>
      </c>
      <c r="Z292" s="102">
        <v>0</v>
      </c>
      <c r="AA292" s="102">
        <f t="shared" si="98"/>
        <v>0</v>
      </c>
      <c r="AB292" s="102">
        <f t="shared" si="98"/>
        <v>0</v>
      </c>
    </row>
    <row r="293" spans="1:28" ht="24.75" hidden="1">
      <c r="A293" s="1"/>
      <c r="B293" s="61" t="str">
        <f t="shared" si="95"/>
        <v>135500052005233</v>
      </c>
      <c r="C293" s="94">
        <f t="shared" si="100"/>
        <v>2023</v>
      </c>
      <c r="D293" s="93">
        <v>20</v>
      </c>
      <c r="E293" s="93">
        <f t="shared" si="100"/>
        <v>1</v>
      </c>
      <c r="F293" s="93">
        <v>3</v>
      </c>
      <c r="G293" s="93">
        <v>5</v>
      </c>
      <c r="H293" s="93">
        <v>5000</v>
      </c>
      <c r="I293" s="93">
        <v>5200</v>
      </c>
      <c r="J293" s="93">
        <v>523</v>
      </c>
      <c r="K293" s="94"/>
      <c r="L293" s="94">
        <v>3</v>
      </c>
      <c r="M293" s="95" t="s">
        <v>119</v>
      </c>
      <c r="N293" s="96">
        <f>SUM(N294:N296)</f>
        <v>0</v>
      </c>
      <c r="O293" s="153" t="s">
        <v>29</v>
      </c>
      <c r="P293" s="154"/>
      <c r="Q293" s="154"/>
      <c r="R293" s="96">
        <f>SUM(R294:R296)</f>
        <v>0</v>
      </c>
      <c r="S293" s="96">
        <f>SUM(S294:S296)</f>
        <v>0</v>
      </c>
      <c r="T293" s="96">
        <f>SUM(T294:T296)</f>
        <v>0</v>
      </c>
      <c r="U293" s="96">
        <f>SUM(U294:U296)</f>
        <v>0</v>
      </c>
      <c r="V293" s="96">
        <f>SUM(V294:V296)</f>
        <v>0</v>
      </c>
      <c r="W293" s="96"/>
      <c r="X293" s="96"/>
      <c r="Y293" s="96"/>
      <c r="Z293" s="96"/>
      <c r="AA293" s="96"/>
      <c r="AB293" s="96"/>
    </row>
    <row r="294" spans="1:28" ht="24.75" hidden="1">
      <c r="A294" s="1"/>
      <c r="B294" s="61" t="str">
        <f t="shared" si="95"/>
        <v>1355000520052313</v>
      </c>
      <c r="C294" s="99">
        <v>2023</v>
      </c>
      <c r="D294" s="99">
        <v>20</v>
      </c>
      <c r="E294" s="99">
        <v>1</v>
      </c>
      <c r="F294" s="99">
        <v>3</v>
      </c>
      <c r="G294" s="99">
        <v>5</v>
      </c>
      <c r="H294" s="99">
        <v>5000</v>
      </c>
      <c r="I294" s="99">
        <v>5200</v>
      </c>
      <c r="J294" s="99">
        <v>523</v>
      </c>
      <c r="K294" s="100">
        <v>1</v>
      </c>
      <c r="L294" s="100">
        <v>3</v>
      </c>
      <c r="M294" s="101" t="s">
        <v>184</v>
      </c>
      <c r="N294" s="102">
        <v>0</v>
      </c>
      <c r="O294" s="148" t="s">
        <v>147</v>
      </c>
      <c r="P294" s="104">
        <v>0</v>
      </c>
      <c r="Q294" s="104">
        <v>0</v>
      </c>
      <c r="R294" s="102">
        <v>0</v>
      </c>
      <c r="S294" s="102">
        <v>0</v>
      </c>
      <c r="T294" s="102">
        <v>0</v>
      </c>
      <c r="U294" s="102">
        <v>0</v>
      </c>
      <c r="V294" s="102">
        <f>N294-R294-S294-T294-U294</f>
        <v>0</v>
      </c>
      <c r="W294" s="102">
        <v>0</v>
      </c>
      <c r="X294" s="102">
        <v>0</v>
      </c>
      <c r="Y294" s="102">
        <v>0</v>
      </c>
      <c r="Z294" s="102">
        <v>0</v>
      </c>
      <c r="AA294" s="102">
        <f t="shared" ref="AA294:AB296" si="101">W294-Y294</f>
        <v>0</v>
      </c>
      <c r="AB294" s="102">
        <f t="shared" si="101"/>
        <v>0</v>
      </c>
    </row>
    <row r="295" spans="1:28" ht="24.75" hidden="1">
      <c r="A295" s="1"/>
      <c r="B295" s="61" t="str">
        <f t="shared" si="95"/>
        <v>1355000520052323</v>
      </c>
      <c r="C295" s="99">
        <f>C294</f>
        <v>2023</v>
      </c>
      <c r="D295" s="99">
        <v>20</v>
      </c>
      <c r="E295" s="99">
        <f>E294</f>
        <v>1</v>
      </c>
      <c r="F295" s="99">
        <v>3</v>
      </c>
      <c r="G295" s="99">
        <v>5</v>
      </c>
      <c r="H295" s="99">
        <v>5000</v>
      </c>
      <c r="I295" s="99">
        <v>5200</v>
      </c>
      <c r="J295" s="99">
        <v>523</v>
      </c>
      <c r="K295" s="100">
        <v>2</v>
      </c>
      <c r="L295" s="100">
        <v>3</v>
      </c>
      <c r="M295" s="101" t="s">
        <v>253</v>
      </c>
      <c r="N295" s="102">
        <v>0</v>
      </c>
      <c r="O295" s="148" t="s">
        <v>43</v>
      </c>
      <c r="P295" s="104">
        <v>0</v>
      </c>
      <c r="Q295" s="104">
        <v>0</v>
      </c>
      <c r="R295" s="102">
        <v>0</v>
      </c>
      <c r="S295" s="102">
        <v>0</v>
      </c>
      <c r="T295" s="102">
        <v>0</v>
      </c>
      <c r="U295" s="102">
        <v>0</v>
      </c>
      <c r="V295" s="102">
        <f>N295-R295-S295-T295-U295</f>
        <v>0</v>
      </c>
      <c r="W295" s="102">
        <v>0</v>
      </c>
      <c r="X295" s="102">
        <v>0</v>
      </c>
      <c r="Y295" s="102">
        <v>0</v>
      </c>
      <c r="Z295" s="102">
        <v>0</v>
      </c>
      <c r="AA295" s="102">
        <f t="shared" si="101"/>
        <v>0</v>
      </c>
      <c r="AB295" s="102">
        <f t="shared" si="101"/>
        <v>0</v>
      </c>
    </row>
    <row r="296" spans="1:28" ht="24.75" hidden="1">
      <c r="A296" s="1"/>
      <c r="B296" s="61" t="str">
        <f t="shared" si="95"/>
        <v>1355000520052333</v>
      </c>
      <c r="C296" s="99">
        <f>C295</f>
        <v>2023</v>
      </c>
      <c r="D296" s="99">
        <v>20</v>
      </c>
      <c r="E296" s="99">
        <f>E295</f>
        <v>1</v>
      </c>
      <c r="F296" s="99">
        <v>3</v>
      </c>
      <c r="G296" s="99">
        <v>5</v>
      </c>
      <c r="H296" s="99">
        <v>5000</v>
      </c>
      <c r="I296" s="99">
        <v>5200</v>
      </c>
      <c r="J296" s="99">
        <v>523</v>
      </c>
      <c r="K296" s="100">
        <v>3</v>
      </c>
      <c r="L296" s="100">
        <v>3</v>
      </c>
      <c r="M296" s="101" t="s">
        <v>185</v>
      </c>
      <c r="N296" s="102">
        <v>0</v>
      </c>
      <c r="O296" s="148" t="s">
        <v>43</v>
      </c>
      <c r="P296" s="104">
        <v>0</v>
      </c>
      <c r="Q296" s="104">
        <v>0</v>
      </c>
      <c r="R296" s="102">
        <v>0</v>
      </c>
      <c r="S296" s="102">
        <v>0</v>
      </c>
      <c r="T296" s="102">
        <v>0</v>
      </c>
      <c r="U296" s="102">
        <v>0</v>
      </c>
      <c r="V296" s="102">
        <f>N296-R296-S296-T296-U296</f>
        <v>0</v>
      </c>
      <c r="W296" s="102">
        <v>0</v>
      </c>
      <c r="X296" s="102">
        <v>0</v>
      </c>
      <c r="Y296" s="102">
        <v>0</v>
      </c>
      <c r="Z296" s="102">
        <v>0</v>
      </c>
      <c r="AA296" s="102">
        <f t="shared" si="101"/>
        <v>0</v>
      </c>
      <c r="AB296" s="102">
        <f t="shared" si="101"/>
        <v>0</v>
      </c>
    </row>
    <row r="297" spans="1:28" ht="24.75" hidden="1">
      <c r="A297" s="1"/>
      <c r="B297" s="61" t="str">
        <f t="shared" si="95"/>
        <v>135500054003</v>
      </c>
      <c r="C297" s="87">
        <v>2023</v>
      </c>
      <c r="D297" s="87">
        <v>20</v>
      </c>
      <c r="E297" s="87">
        <v>1</v>
      </c>
      <c r="F297" s="87">
        <v>3</v>
      </c>
      <c r="G297" s="87">
        <v>5</v>
      </c>
      <c r="H297" s="87">
        <v>5000</v>
      </c>
      <c r="I297" s="87">
        <v>5400</v>
      </c>
      <c r="J297" s="87"/>
      <c r="K297" s="88" t="s">
        <v>29</v>
      </c>
      <c r="L297" s="88">
        <v>3</v>
      </c>
      <c r="M297" s="89" t="s">
        <v>124</v>
      </c>
      <c r="N297" s="90">
        <f>+N298</f>
        <v>0</v>
      </c>
      <c r="O297" s="91"/>
      <c r="P297" s="92"/>
      <c r="Q297" s="92"/>
      <c r="R297" s="90">
        <f>+R298</f>
        <v>0</v>
      </c>
      <c r="S297" s="90">
        <f>+S298</f>
        <v>0</v>
      </c>
      <c r="T297" s="90">
        <f>+T298</f>
        <v>0</v>
      </c>
      <c r="U297" s="90">
        <f>+U298</f>
        <v>0</v>
      </c>
      <c r="V297" s="90">
        <f>+V298</f>
        <v>0</v>
      </c>
      <c r="W297" s="90"/>
      <c r="X297" s="90"/>
      <c r="Y297" s="90"/>
      <c r="Z297" s="90"/>
      <c r="AA297" s="90"/>
      <c r="AB297" s="90"/>
    </row>
    <row r="298" spans="1:28" ht="24.75" hidden="1">
      <c r="A298" s="1"/>
      <c r="B298" s="61" t="str">
        <f t="shared" si="95"/>
        <v>135500054005413</v>
      </c>
      <c r="C298" s="93">
        <v>2023</v>
      </c>
      <c r="D298" s="93">
        <v>20</v>
      </c>
      <c r="E298" s="93">
        <v>1</v>
      </c>
      <c r="F298" s="93">
        <v>3</v>
      </c>
      <c r="G298" s="93">
        <v>5</v>
      </c>
      <c r="H298" s="93">
        <v>5000</v>
      </c>
      <c r="I298" s="93">
        <v>5400</v>
      </c>
      <c r="J298" s="93">
        <v>541</v>
      </c>
      <c r="K298" s="94"/>
      <c r="L298" s="94">
        <v>3</v>
      </c>
      <c r="M298" s="95" t="s">
        <v>125</v>
      </c>
      <c r="N298" s="96">
        <f>SUM(N299)</f>
        <v>0</v>
      </c>
      <c r="O298" s="97"/>
      <c r="P298" s="98"/>
      <c r="Q298" s="98"/>
      <c r="R298" s="96">
        <f>R299</f>
        <v>0</v>
      </c>
      <c r="S298" s="96">
        <f>S299</f>
        <v>0</v>
      </c>
      <c r="T298" s="96">
        <f>T299</f>
        <v>0</v>
      </c>
      <c r="U298" s="96">
        <f>U299</f>
        <v>0</v>
      </c>
      <c r="V298" s="96">
        <f>V299</f>
        <v>0</v>
      </c>
      <c r="W298" s="96"/>
      <c r="X298" s="96"/>
      <c r="Y298" s="96"/>
      <c r="Z298" s="96"/>
      <c r="AA298" s="96"/>
      <c r="AB298" s="96"/>
    </row>
    <row r="299" spans="1:28" ht="24.75" hidden="1">
      <c r="A299" s="105"/>
      <c r="B299" s="61" t="str">
        <f t="shared" si="95"/>
        <v>1355000540054113</v>
      </c>
      <c r="C299" s="99">
        <v>2023</v>
      </c>
      <c r="D299" s="99">
        <v>20</v>
      </c>
      <c r="E299" s="99">
        <v>1</v>
      </c>
      <c r="F299" s="99">
        <v>3</v>
      </c>
      <c r="G299" s="99">
        <v>5</v>
      </c>
      <c r="H299" s="99">
        <v>5000</v>
      </c>
      <c r="I299" s="99">
        <v>5400</v>
      </c>
      <c r="J299" s="99">
        <v>541</v>
      </c>
      <c r="K299" s="100">
        <v>1</v>
      </c>
      <c r="L299" s="100">
        <v>3</v>
      </c>
      <c r="M299" s="101" t="s">
        <v>131</v>
      </c>
      <c r="N299" s="102">
        <v>0</v>
      </c>
      <c r="O299" s="103" t="s">
        <v>43</v>
      </c>
      <c r="P299" s="104">
        <v>0</v>
      </c>
      <c r="Q299" s="104">
        <v>0</v>
      </c>
      <c r="R299" s="102">
        <v>0</v>
      </c>
      <c r="S299" s="102">
        <v>0</v>
      </c>
      <c r="T299" s="102">
        <v>0</v>
      </c>
      <c r="U299" s="102">
        <v>0</v>
      </c>
      <c r="V299" s="102">
        <f>N299-R299-S299-T299-U299</f>
        <v>0</v>
      </c>
      <c r="W299" s="102">
        <v>0</v>
      </c>
      <c r="X299" s="102">
        <v>0</v>
      </c>
      <c r="Y299" s="102">
        <v>0</v>
      </c>
      <c r="Z299" s="102">
        <v>0</v>
      </c>
      <c r="AA299" s="102">
        <f>W299-Y299</f>
        <v>0</v>
      </c>
      <c r="AB299" s="102">
        <f>X299-Z299</f>
        <v>0</v>
      </c>
    </row>
    <row r="300" spans="1:28" ht="24.75" hidden="1">
      <c r="A300" s="1"/>
      <c r="B300" s="61" t="str">
        <f t="shared" si="95"/>
        <v>135500055003</v>
      </c>
      <c r="C300" s="88">
        <f>C296</f>
        <v>2023</v>
      </c>
      <c r="D300" s="87">
        <v>20</v>
      </c>
      <c r="E300" s="87">
        <f>E296</f>
        <v>1</v>
      </c>
      <c r="F300" s="87">
        <v>3</v>
      </c>
      <c r="G300" s="87">
        <v>5</v>
      </c>
      <c r="H300" s="88">
        <v>5000</v>
      </c>
      <c r="I300" s="87">
        <v>5500</v>
      </c>
      <c r="J300" s="87"/>
      <c r="K300" s="88"/>
      <c r="L300" s="88">
        <v>3</v>
      </c>
      <c r="M300" s="89" t="s">
        <v>135</v>
      </c>
      <c r="N300" s="90">
        <f>+N301</f>
        <v>0</v>
      </c>
      <c r="O300" s="151" t="s">
        <v>29</v>
      </c>
      <c r="P300" s="152"/>
      <c r="Q300" s="152"/>
      <c r="R300" s="90">
        <f>+R301</f>
        <v>0</v>
      </c>
      <c r="S300" s="90">
        <f>+S301</f>
        <v>0</v>
      </c>
      <c r="T300" s="90">
        <f>+T301</f>
        <v>0</v>
      </c>
      <c r="U300" s="90">
        <f>+U301</f>
        <v>0</v>
      </c>
      <c r="V300" s="90">
        <f>+V301</f>
        <v>0</v>
      </c>
      <c r="W300" s="90"/>
      <c r="X300" s="90"/>
      <c r="Y300" s="90"/>
      <c r="Z300" s="90"/>
      <c r="AA300" s="90"/>
      <c r="AB300" s="90"/>
    </row>
    <row r="301" spans="1:28" ht="24.75" hidden="1">
      <c r="A301" s="1"/>
      <c r="B301" s="61" t="str">
        <f t="shared" si="95"/>
        <v>135500055005513</v>
      </c>
      <c r="C301" s="94">
        <f>C300</f>
        <v>2023</v>
      </c>
      <c r="D301" s="93">
        <v>20</v>
      </c>
      <c r="E301" s="93">
        <f>E300</f>
        <v>1</v>
      </c>
      <c r="F301" s="93">
        <v>3</v>
      </c>
      <c r="G301" s="93">
        <v>5</v>
      </c>
      <c r="H301" s="94">
        <v>5000</v>
      </c>
      <c r="I301" s="93">
        <v>5500</v>
      </c>
      <c r="J301" s="93">
        <v>551</v>
      </c>
      <c r="K301" s="94"/>
      <c r="L301" s="94">
        <v>3</v>
      </c>
      <c r="M301" s="95" t="s">
        <v>136</v>
      </c>
      <c r="N301" s="96">
        <f>SUM(N302:N304)</f>
        <v>0</v>
      </c>
      <c r="O301" s="155" t="s">
        <v>29</v>
      </c>
      <c r="P301" s="156"/>
      <c r="Q301" s="156"/>
      <c r="R301" s="96">
        <f>SUM(R302:R304)</f>
        <v>0</v>
      </c>
      <c r="S301" s="96">
        <f>SUM(S302:S304)</f>
        <v>0</v>
      </c>
      <c r="T301" s="96">
        <f>SUM(T302:T304)</f>
        <v>0</v>
      </c>
      <c r="U301" s="96">
        <f>SUM(U302:U304)</f>
        <v>0</v>
      </c>
      <c r="V301" s="96">
        <f>SUM(V302:V304)</f>
        <v>0</v>
      </c>
      <c r="W301" s="96"/>
      <c r="X301" s="96"/>
      <c r="Y301" s="96"/>
      <c r="Z301" s="96"/>
      <c r="AA301" s="96"/>
      <c r="AB301" s="96"/>
    </row>
    <row r="302" spans="1:28" ht="24.75" hidden="1">
      <c r="A302" s="1"/>
      <c r="B302" s="61" t="str">
        <f t="shared" si="95"/>
        <v>1355000550055113</v>
      </c>
      <c r="C302" s="99">
        <v>2023</v>
      </c>
      <c r="D302" s="99">
        <v>20</v>
      </c>
      <c r="E302" s="99">
        <v>1</v>
      </c>
      <c r="F302" s="99">
        <v>3</v>
      </c>
      <c r="G302" s="99">
        <v>5</v>
      </c>
      <c r="H302" s="99">
        <v>5000</v>
      </c>
      <c r="I302" s="99">
        <v>5500</v>
      </c>
      <c r="J302" s="99">
        <v>551</v>
      </c>
      <c r="K302" s="100">
        <v>1</v>
      </c>
      <c r="L302" s="100">
        <v>3</v>
      </c>
      <c r="M302" s="101" t="s">
        <v>195</v>
      </c>
      <c r="N302" s="102">
        <v>0</v>
      </c>
      <c r="O302" s="148" t="s">
        <v>43</v>
      </c>
      <c r="P302" s="104">
        <v>0</v>
      </c>
      <c r="Q302" s="104">
        <v>0</v>
      </c>
      <c r="R302" s="102">
        <v>0</v>
      </c>
      <c r="S302" s="102">
        <v>0</v>
      </c>
      <c r="T302" s="102">
        <v>0</v>
      </c>
      <c r="U302" s="102">
        <v>0</v>
      </c>
      <c r="V302" s="102">
        <f>N302-R302-S302-T302-U302</f>
        <v>0</v>
      </c>
      <c r="W302" s="102">
        <v>0</v>
      </c>
      <c r="X302" s="102">
        <v>0</v>
      </c>
      <c r="Y302" s="102">
        <v>0</v>
      </c>
      <c r="Z302" s="102">
        <v>0</v>
      </c>
      <c r="AA302" s="102">
        <f t="shared" ref="AA302:AB304" si="102">W302-Y302</f>
        <v>0</v>
      </c>
      <c r="AB302" s="102">
        <f t="shared" si="102"/>
        <v>0</v>
      </c>
    </row>
    <row r="303" spans="1:28" ht="24.75" hidden="1">
      <c r="A303" s="1"/>
      <c r="B303" s="61" t="str">
        <f t="shared" si="95"/>
        <v>1355000550055123</v>
      </c>
      <c r="C303" s="99">
        <f t="shared" ref="C303:E307" si="103">C302</f>
        <v>2023</v>
      </c>
      <c r="D303" s="99">
        <v>20</v>
      </c>
      <c r="E303" s="99">
        <f t="shared" si="103"/>
        <v>1</v>
      </c>
      <c r="F303" s="99">
        <v>3</v>
      </c>
      <c r="G303" s="99">
        <v>5</v>
      </c>
      <c r="H303" s="99">
        <v>5000</v>
      </c>
      <c r="I303" s="99">
        <v>5500</v>
      </c>
      <c r="J303" s="99">
        <v>551</v>
      </c>
      <c r="K303" s="100">
        <v>2</v>
      </c>
      <c r="L303" s="100">
        <v>3</v>
      </c>
      <c r="M303" s="101" t="s">
        <v>196</v>
      </c>
      <c r="N303" s="102">
        <v>0</v>
      </c>
      <c r="O303" s="148" t="s">
        <v>43</v>
      </c>
      <c r="P303" s="104">
        <v>0</v>
      </c>
      <c r="Q303" s="104">
        <v>0</v>
      </c>
      <c r="R303" s="102">
        <v>0</v>
      </c>
      <c r="S303" s="102">
        <v>0</v>
      </c>
      <c r="T303" s="102">
        <v>0</v>
      </c>
      <c r="U303" s="102">
        <v>0</v>
      </c>
      <c r="V303" s="102">
        <f>N303-R303-S303-T303-U303</f>
        <v>0</v>
      </c>
      <c r="W303" s="102">
        <v>0</v>
      </c>
      <c r="X303" s="102">
        <v>0</v>
      </c>
      <c r="Y303" s="102">
        <v>0</v>
      </c>
      <c r="Z303" s="102">
        <v>0</v>
      </c>
      <c r="AA303" s="102">
        <f t="shared" si="102"/>
        <v>0</v>
      </c>
      <c r="AB303" s="102">
        <f t="shared" si="102"/>
        <v>0</v>
      </c>
    </row>
    <row r="304" spans="1:28" ht="24.75" hidden="1">
      <c r="A304" s="1"/>
      <c r="B304" s="61" t="str">
        <f t="shared" si="95"/>
        <v>1355000550055133</v>
      </c>
      <c r="C304" s="99">
        <f t="shared" si="103"/>
        <v>2023</v>
      </c>
      <c r="D304" s="99">
        <v>20</v>
      </c>
      <c r="E304" s="99">
        <f t="shared" si="103"/>
        <v>1</v>
      </c>
      <c r="F304" s="99">
        <v>3</v>
      </c>
      <c r="G304" s="99">
        <v>5</v>
      </c>
      <c r="H304" s="99">
        <v>5000</v>
      </c>
      <c r="I304" s="99">
        <v>5500</v>
      </c>
      <c r="J304" s="99">
        <v>551</v>
      </c>
      <c r="K304" s="100">
        <v>3</v>
      </c>
      <c r="L304" s="100">
        <v>3</v>
      </c>
      <c r="M304" s="101" t="s">
        <v>198</v>
      </c>
      <c r="N304" s="102">
        <v>0</v>
      </c>
      <c r="O304" s="148" t="s">
        <v>43</v>
      </c>
      <c r="P304" s="104">
        <v>0</v>
      </c>
      <c r="Q304" s="104">
        <v>0</v>
      </c>
      <c r="R304" s="102">
        <v>0</v>
      </c>
      <c r="S304" s="102">
        <v>0</v>
      </c>
      <c r="T304" s="102">
        <v>0</v>
      </c>
      <c r="U304" s="102">
        <v>0</v>
      </c>
      <c r="V304" s="102">
        <f>N304-R304-S304-T304-U304</f>
        <v>0</v>
      </c>
      <c r="W304" s="102">
        <v>0</v>
      </c>
      <c r="X304" s="102">
        <v>0</v>
      </c>
      <c r="Y304" s="102">
        <v>0</v>
      </c>
      <c r="Z304" s="102">
        <v>0</v>
      </c>
      <c r="AA304" s="102">
        <f t="shared" si="102"/>
        <v>0</v>
      </c>
      <c r="AB304" s="102">
        <f t="shared" si="102"/>
        <v>0</v>
      </c>
    </row>
    <row r="305" spans="1:28" ht="24.75" hidden="1">
      <c r="A305" s="1"/>
      <c r="B305" s="61" t="str">
        <f t="shared" si="95"/>
        <v>135500056003</v>
      </c>
      <c r="C305" s="88">
        <f t="shared" si="103"/>
        <v>2023</v>
      </c>
      <c r="D305" s="87">
        <v>20</v>
      </c>
      <c r="E305" s="87">
        <f t="shared" si="103"/>
        <v>1</v>
      </c>
      <c r="F305" s="87">
        <v>3</v>
      </c>
      <c r="G305" s="87">
        <v>5</v>
      </c>
      <c r="H305" s="88">
        <v>5000</v>
      </c>
      <c r="I305" s="87">
        <v>5600</v>
      </c>
      <c r="J305" s="87"/>
      <c r="K305" s="88"/>
      <c r="L305" s="88">
        <v>3</v>
      </c>
      <c r="M305" s="89" t="s">
        <v>254</v>
      </c>
      <c r="N305" s="90">
        <f>+N306</f>
        <v>0</v>
      </c>
      <c r="O305" s="151" t="s">
        <v>29</v>
      </c>
      <c r="P305" s="152"/>
      <c r="Q305" s="152"/>
      <c r="R305" s="90">
        <f>+R306</f>
        <v>0</v>
      </c>
      <c r="S305" s="90">
        <f>+S306</f>
        <v>0</v>
      </c>
      <c r="T305" s="90">
        <f>+T306</f>
        <v>0</v>
      </c>
      <c r="U305" s="90">
        <f>+U306</f>
        <v>0</v>
      </c>
      <c r="V305" s="90">
        <f>+V306</f>
        <v>0</v>
      </c>
      <c r="W305" s="90"/>
      <c r="X305" s="90"/>
      <c r="Y305" s="90"/>
      <c r="Z305" s="90"/>
      <c r="AA305" s="90"/>
      <c r="AB305" s="90"/>
    </row>
    <row r="306" spans="1:28" ht="24.75" hidden="1">
      <c r="A306" s="1"/>
      <c r="B306" s="61" t="str">
        <f t="shared" si="95"/>
        <v>135500056005653</v>
      </c>
      <c r="C306" s="94">
        <f t="shared" si="103"/>
        <v>2023</v>
      </c>
      <c r="D306" s="93">
        <v>20</v>
      </c>
      <c r="E306" s="93">
        <f t="shared" si="103"/>
        <v>1</v>
      </c>
      <c r="F306" s="93">
        <v>3</v>
      </c>
      <c r="G306" s="93">
        <v>5</v>
      </c>
      <c r="H306" s="94">
        <v>5000</v>
      </c>
      <c r="I306" s="93">
        <v>5600</v>
      </c>
      <c r="J306" s="93">
        <v>565</v>
      </c>
      <c r="K306" s="94"/>
      <c r="L306" s="94">
        <v>3</v>
      </c>
      <c r="M306" s="95" t="s">
        <v>200</v>
      </c>
      <c r="N306" s="96">
        <f>SUM(N307:N318)</f>
        <v>0</v>
      </c>
      <c r="O306" s="153" t="s">
        <v>29</v>
      </c>
      <c r="P306" s="154"/>
      <c r="Q306" s="154"/>
      <c r="R306" s="96">
        <f>SUM(R307:R318)</f>
        <v>0</v>
      </c>
      <c r="S306" s="96">
        <f>SUM(S307:S318)</f>
        <v>0</v>
      </c>
      <c r="T306" s="96">
        <f>SUM(T307:T318)</f>
        <v>0</v>
      </c>
      <c r="U306" s="96">
        <f>SUM(U307:U318)</f>
        <v>0</v>
      </c>
      <c r="V306" s="96">
        <f>SUM(V307:V318)</f>
        <v>0</v>
      </c>
      <c r="W306" s="96"/>
      <c r="X306" s="96"/>
      <c r="Y306" s="96"/>
      <c r="Z306" s="96"/>
      <c r="AA306" s="96"/>
      <c r="AB306" s="96"/>
    </row>
    <row r="307" spans="1:28" ht="24.75" hidden="1">
      <c r="A307" s="1"/>
      <c r="B307" s="61" t="str">
        <f t="shared" si="95"/>
        <v>1355000560056513</v>
      </c>
      <c r="C307" s="99">
        <f t="shared" si="103"/>
        <v>2023</v>
      </c>
      <c r="D307" s="99">
        <v>20</v>
      </c>
      <c r="E307" s="99">
        <f t="shared" si="103"/>
        <v>1</v>
      </c>
      <c r="F307" s="99">
        <v>3</v>
      </c>
      <c r="G307" s="99">
        <v>5</v>
      </c>
      <c r="H307" s="99">
        <v>5000</v>
      </c>
      <c r="I307" s="99">
        <v>5600</v>
      </c>
      <c r="J307" s="99">
        <v>565</v>
      </c>
      <c r="K307" s="100">
        <v>1</v>
      </c>
      <c r="L307" s="100">
        <v>3</v>
      </c>
      <c r="M307" s="101" t="s">
        <v>201</v>
      </c>
      <c r="N307" s="102">
        <v>0</v>
      </c>
      <c r="O307" s="148" t="s">
        <v>43</v>
      </c>
      <c r="P307" s="104">
        <v>0</v>
      </c>
      <c r="Q307" s="104">
        <v>0</v>
      </c>
      <c r="R307" s="102">
        <v>0</v>
      </c>
      <c r="S307" s="102">
        <v>0</v>
      </c>
      <c r="T307" s="102">
        <v>0</v>
      </c>
      <c r="U307" s="102">
        <v>0</v>
      </c>
      <c r="V307" s="102">
        <f t="shared" ref="V307:V318" si="104">N307-R307-S307-T307-U307</f>
        <v>0</v>
      </c>
      <c r="W307" s="102">
        <v>0</v>
      </c>
      <c r="X307" s="102">
        <v>0</v>
      </c>
      <c r="Y307" s="102">
        <v>0</v>
      </c>
      <c r="Z307" s="102">
        <v>0</v>
      </c>
      <c r="AA307" s="102">
        <f t="shared" ref="AA307:AB318" si="105">W307-Y307</f>
        <v>0</v>
      </c>
      <c r="AB307" s="102">
        <f t="shared" si="105"/>
        <v>0</v>
      </c>
    </row>
    <row r="308" spans="1:28" ht="24.75" hidden="1">
      <c r="A308" s="1"/>
      <c r="B308" s="61" t="str">
        <f t="shared" si="95"/>
        <v>1355000560056523</v>
      </c>
      <c r="C308" s="99">
        <v>2023</v>
      </c>
      <c r="D308" s="99">
        <v>20</v>
      </c>
      <c r="E308" s="99">
        <v>1</v>
      </c>
      <c r="F308" s="99">
        <v>3</v>
      </c>
      <c r="G308" s="99">
        <v>5</v>
      </c>
      <c r="H308" s="99">
        <v>5000</v>
      </c>
      <c r="I308" s="99">
        <v>5600</v>
      </c>
      <c r="J308" s="99">
        <v>565</v>
      </c>
      <c r="K308" s="100">
        <v>2</v>
      </c>
      <c r="L308" s="100">
        <v>3</v>
      </c>
      <c r="M308" s="101" t="s">
        <v>202</v>
      </c>
      <c r="N308" s="102">
        <v>0</v>
      </c>
      <c r="O308" s="148" t="s">
        <v>43</v>
      </c>
      <c r="P308" s="104">
        <v>0</v>
      </c>
      <c r="Q308" s="104">
        <v>0</v>
      </c>
      <c r="R308" s="102">
        <v>0</v>
      </c>
      <c r="S308" s="102">
        <v>0</v>
      </c>
      <c r="T308" s="102">
        <v>0</v>
      </c>
      <c r="U308" s="102">
        <v>0</v>
      </c>
      <c r="V308" s="102">
        <f t="shared" si="104"/>
        <v>0</v>
      </c>
      <c r="W308" s="102">
        <v>0</v>
      </c>
      <c r="X308" s="102">
        <v>0</v>
      </c>
      <c r="Y308" s="102">
        <v>0</v>
      </c>
      <c r="Z308" s="102">
        <v>0</v>
      </c>
      <c r="AA308" s="102">
        <f t="shared" si="105"/>
        <v>0</v>
      </c>
      <c r="AB308" s="102">
        <f t="shared" si="105"/>
        <v>0</v>
      </c>
    </row>
    <row r="309" spans="1:28" ht="24.75" hidden="1">
      <c r="A309" s="1"/>
      <c r="B309" s="61" t="str">
        <f t="shared" si="95"/>
        <v>1355000560056533</v>
      </c>
      <c r="C309" s="99">
        <f t="shared" ref="C309:E320" si="106">C308</f>
        <v>2023</v>
      </c>
      <c r="D309" s="99">
        <v>20</v>
      </c>
      <c r="E309" s="99">
        <f t="shared" si="106"/>
        <v>1</v>
      </c>
      <c r="F309" s="99">
        <v>3</v>
      </c>
      <c r="G309" s="99">
        <v>5</v>
      </c>
      <c r="H309" s="99">
        <v>5000</v>
      </c>
      <c r="I309" s="99">
        <v>5600</v>
      </c>
      <c r="J309" s="99">
        <v>565</v>
      </c>
      <c r="K309" s="100">
        <v>3</v>
      </c>
      <c r="L309" s="100">
        <v>3</v>
      </c>
      <c r="M309" s="101" t="s">
        <v>255</v>
      </c>
      <c r="N309" s="102">
        <v>0</v>
      </c>
      <c r="O309" s="148" t="s">
        <v>43</v>
      </c>
      <c r="P309" s="104">
        <v>0</v>
      </c>
      <c r="Q309" s="104">
        <v>0</v>
      </c>
      <c r="R309" s="102">
        <v>0</v>
      </c>
      <c r="S309" s="102">
        <v>0</v>
      </c>
      <c r="T309" s="102">
        <v>0</v>
      </c>
      <c r="U309" s="102">
        <v>0</v>
      </c>
      <c r="V309" s="102">
        <f t="shared" si="104"/>
        <v>0</v>
      </c>
      <c r="W309" s="102">
        <v>0</v>
      </c>
      <c r="X309" s="102">
        <v>0</v>
      </c>
      <c r="Y309" s="102">
        <v>0</v>
      </c>
      <c r="Z309" s="102">
        <v>0</v>
      </c>
      <c r="AA309" s="102">
        <f t="shared" si="105"/>
        <v>0</v>
      </c>
      <c r="AB309" s="102">
        <f t="shared" si="105"/>
        <v>0</v>
      </c>
    </row>
    <row r="310" spans="1:28" ht="24.75" hidden="1">
      <c r="A310" s="1"/>
      <c r="B310" s="61" t="str">
        <f t="shared" si="95"/>
        <v>1355000560056543</v>
      </c>
      <c r="C310" s="99">
        <f t="shared" si="106"/>
        <v>2023</v>
      </c>
      <c r="D310" s="99">
        <v>20</v>
      </c>
      <c r="E310" s="99">
        <f t="shared" si="106"/>
        <v>1</v>
      </c>
      <c r="F310" s="99">
        <v>3</v>
      </c>
      <c r="G310" s="99">
        <v>5</v>
      </c>
      <c r="H310" s="99">
        <v>5000</v>
      </c>
      <c r="I310" s="99">
        <v>5600</v>
      </c>
      <c r="J310" s="99">
        <v>565</v>
      </c>
      <c r="K310" s="100">
        <v>4</v>
      </c>
      <c r="L310" s="100">
        <v>3</v>
      </c>
      <c r="M310" s="101" t="s">
        <v>256</v>
      </c>
      <c r="N310" s="102">
        <v>0</v>
      </c>
      <c r="O310" s="148" t="s">
        <v>43</v>
      </c>
      <c r="P310" s="104">
        <v>0</v>
      </c>
      <c r="Q310" s="104">
        <v>0</v>
      </c>
      <c r="R310" s="102">
        <v>0</v>
      </c>
      <c r="S310" s="102">
        <v>0</v>
      </c>
      <c r="T310" s="102">
        <v>0</v>
      </c>
      <c r="U310" s="102">
        <v>0</v>
      </c>
      <c r="V310" s="102">
        <f t="shared" si="104"/>
        <v>0</v>
      </c>
      <c r="W310" s="102">
        <v>0</v>
      </c>
      <c r="X310" s="102">
        <v>0</v>
      </c>
      <c r="Y310" s="102">
        <v>0</v>
      </c>
      <c r="Z310" s="102">
        <v>0</v>
      </c>
      <c r="AA310" s="102">
        <f t="shared" si="105"/>
        <v>0</v>
      </c>
      <c r="AB310" s="102">
        <f t="shared" si="105"/>
        <v>0</v>
      </c>
    </row>
    <row r="311" spans="1:28" ht="24.75" hidden="1">
      <c r="A311" s="1"/>
      <c r="B311" s="61" t="str">
        <f t="shared" si="95"/>
        <v>1355000560056553</v>
      </c>
      <c r="C311" s="99">
        <f t="shared" si="106"/>
        <v>2023</v>
      </c>
      <c r="D311" s="99">
        <v>20</v>
      </c>
      <c r="E311" s="99">
        <f t="shared" si="106"/>
        <v>1</v>
      </c>
      <c r="F311" s="99">
        <v>3</v>
      </c>
      <c r="G311" s="99">
        <v>5</v>
      </c>
      <c r="H311" s="99">
        <v>5000</v>
      </c>
      <c r="I311" s="99">
        <v>5600</v>
      </c>
      <c r="J311" s="99">
        <v>565</v>
      </c>
      <c r="K311" s="100">
        <v>5</v>
      </c>
      <c r="L311" s="100">
        <v>3</v>
      </c>
      <c r="M311" s="101" t="s">
        <v>203</v>
      </c>
      <c r="N311" s="102">
        <v>0</v>
      </c>
      <c r="O311" s="148" t="s">
        <v>43</v>
      </c>
      <c r="P311" s="104">
        <v>0</v>
      </c>
      <c r="Q311" s="104">
        <v>0</v>
      </c>
      <c r="R311" s="102">
        <v>0</v>
      </c>
      <c r="S311" s="102">
        <v>0</v>
      </c>
      <c r="T311" s="102">
        <v>0</v>
      </c>
      <c r="U311" s="102">
        <v>0</v>
      </c>
      <c r="V311" s="102">
        <f t="shared" si="104"/>
        <v>0</v>
      </c>
      <c r="W311" s="102">
        <v>0</v>
      </c>
      <c r="X311" s="102">
        <v>0</v>
      </c>
      <c r="Y311" s="102">
        <v>0</v>
      </c>
      <c r="Z311" s="102">
        <v>0</v>
      </c>
      <c r="AA311" s="102">
        <f t="shared" si="105"/>
        <v>0</v>
      </c>
      <c r="AB311" s="102">
        <f t="shared" si="105"/>
        <v>0</v>
      </c>
    </row>
    <row r="312" spans="1:28" ht="24.75" hidden="1">
      <c r="A312" s="1"/>
      <c r="B312" s="61" t="str">
        <f t="shared" si="95"/>
        <v>1355000560056563</v>
      </c>
      <c r="C312" s="99">
        <f t="shared" si="106"/>
        <v>2023</v>
      </c>
      <c r="D312" s="99">
        <v>20</v>
      </c>
      <c r="E312" s="99">
        <f t="shared" si="106"/>
        <v>1</v>
      </c>
      <c r="F312" s="99">
        <v>3</v>
      </c>
      <c r="G312" s="99">
        <v>5</v>
      </c>
      <c r="H312" s="99">
        <v>5000</v>
      </c>
      <c r="I312" s="99">
        <v>5600</v>
      </c>
      <c r="J312" s="99">
        <v>565</v>
      </c>
      <c r="K312" s="100">
        <v>6</v>
      </c>
      <c r="L312" s="100">
        <v>3</v>
      </c>
      <c r="M312" s="101" t="s">
        <v>220</v>
      </c>
      <c r="N312" s="102">
        <v>0</v>
      </c>
      <c r="O312" s="148" t="s">
        <v>43</v>
      </c>
      <c r="P312" s="104">
        <v>0</v>
      </c>
      <c r="Q312" s="104">
        <v>0</v>
      </c>
      <c r="R312" s="102">
        <v>0</v>
      </c>
      <c r="S312" s="102">
        <v>0</v>
      </c>
      <c r="T312" s="102">
        <v>0</v>
      </c>
      <c r="U312" s="102">
        <v>0</v>
      </c>
      <c r="V312" s="102">
        <f t="shared" si="104"/>
        <v>0</v>
      </c>
      <c r="W312" s="102">
        <v>0</v>
      </c>
      <c r="X312" s="102">
        <v>0</v>
      </c>
      <c r="Y312" s="102">
        <v>0</v>
      </c>
      <c r="Z312" s="102">
        <v>0</v>
      </c>
      <c r="AA312" s="102">
        <f t="shared" si="105"/>
        <v>0</v>
      </c>
      <c r="AB312" s="102">
        <f t="shared" si="105"/>
        <v>0</v>
      </c>
    </row>
    <row r="313" spans="1:28" ht="46.5" hidden="1">
      <c r="A313" s="1"/>
      <c r="B313" s="61" t="str">
        <f t="shared" si="95"/>
        <v>1355000560056573</v>
      </c>
      <c r="C313" s="99">
        <f t="shared" si="106"/>
        <v>2023</v>
      </c>
      <c r="D313" s="99">
        <v>20</v>
      </c>
      <c r="E313" s="99">
        <f t="shared" si="106"/>
        <v>1</v>
      </c>
      <c r="F313" s="99">
        <v>3</v>
      </c>
      <c r="G313" s="99">
        <v>5</v>
      </c>
      <c r="H313" s="99">
        <v>5000</v>
      </c>
      <c r="I313" s="147">
        <v>5600</v>
      </c>
      <c r="J313" s="147">
        <v>565</v>
      </c>
      <c r="K313" s="100">
        <v>7</v>
      </c>
      <c r="L313" s="100">
        <v>3</v>
      </c>
      <c r="M313" s="123" t="s">
        <v>257</v>
      </c>
      <c r="N313" s="102">
        <v>0</v>
      </c>
      <c r="O313" s="124" t="s">
        <v>43</v>
      </c>
      <c r="P313" s="104">
        <v>0</v>
      </c>
      <c r="Q313" s="104">
        <v>0</v>
      </c>
      <c r="R313" s="102">
        <v>0</v>
      </c>
      <c r="S313" s="102">
        <v>0</v>
      </c>
      <c r="T313" s="102">
        <v>0</v>
      </c>
      <c r="U313" s="102">
        <v>0</v>
      </c>
      <c r="V313" s="102">
        <f t="shared" si="104"/>
        <v>0</v>
      </c>
      <c r="W313" s="102">
        <v>0</v>
      </c>
      <c r="X313" s="102">
        <v>0</v>
      </c>
      <c r="Y313" s="102">
        <v>0</v>
      </c>
      <c r="Z313" s="102">
        <v>0</v>
      </c>
      <c r="AA313" s="102">
        <f t="shared" si="105"/>
        <v>0</v>
      </c>
      <c r="AB313" s="102">
        <f t="shared" si="105"/>
        <v>0</v>
      </c>
    </row>
    <row r="314" spans="1:28" ht="24.75" hidden="1">
      <c r="A314" s="1"/>
      <c r="B314" s="61" t="str">
        <f t="shared" si="95"/>
        <v>1355000560056583</v>
      </c>
      <c r="C314" s="99">
        <f t="shared" si="106"/>
        <v>2023</v>
      </c>
      <c r="D314" s="99">
        <v>20</v>
      </c>
      <c r="E314" s="99">
        <f t="shared" si="106"/>
        <v>1</v>
      </c>
      <c r="F314" s="99">
        <v>3</v>
      </c>
      <c r="G314" s="99">
        <v>5</v>
      </c>
      <c r="H314" s="99">
        <v>5000</v>
      </c>
      <c r="I314" s="147">
        <v>5600</v>
      </c>
      <c r="J314" s="147">
        <v>565</v>
      </c>
      <c r="K314" s="100">
        <v>8</v>
      </c>
      <c r="L314" s="100">
        <v>3</v>
      </c>
      <c r="M314" s="123" t="s">
        <v>258</v>
      </c>
      <c r="N314" s="102">
        <v>0</v>
      </c>
      <c r="O314" s="124" t="s">
        <v>43</v>
      </c>
      <c r="P314" s="104">
        <v>0</v>
      </c>
      <c r="Q314" s="104">
        <v>0</v>
      </c>
      <c r="R314" s="102">
        <v>0</v>
      </c>
      <c r="S314" s="102">
        <v>0</v>
      </c>
      <c r="T314" s="102">
        <v>0</v>
      </c>
      <c r="U314" s="102">
        <v>0</v>
      </c>
      <c r="V314" s="102">
        <f t="shared" si="104"/>
        <v>0</v>
      </c>
      <c r="W314" s="102">
        <v>0</v>
      </c>
      <c r="X314" s="102">
        <v>0</v>
      </c>
      <c r="Y314" s="102">
        <v>0</v>
      </c>
      <c r="Z314" s="102">
        <v>0</v>
      </c>
      <c r="AA314" s="102">
        <f t="shared" si="105"/>
        <v>0</v>
      </c>
      <c r="AB314" s="102">
        <f t="shared" si="105"/>
        <v>0</v>
      </c>
    </row>
    <row r="315" spans="1:28" ht="24.75" hidden="1">
      <c r="A315" s="1"/>
      <c r="B315" s="61" t="str">
        <f t="shared" si="95"/>
        <v>1355000560056593</v>
      </c>
      <c r="C315" s="99">
        <f t="shared" si="106"/>
        <v>2023</v>
      </c>
      <c r="D315" s="99">
        <v>20</v>
      </c>
      <c r="E315" s="99">
        <f t="shared" si="106"/>
        <v>1</v>
      </c>
      <c r="F315" s="99">
        <v>3</v>
      </c>
      <c r="G315" s="99">
        <v>5</v>
      </c>
      <c r="H315" s="99">
        <v>5000</v>
      </c>
      <c r="I315" s="147">
        <v>5600</v>
      </c>
      <c r="J315" s="147">
        <v>565</v>
      </c>
      <c r="K315" s="100">
        <v>9</v>
      </c>
      <c r="L315" s="100">
        <v>3</v>
      </c>
      <c r="M315" s="123" t="s">
        <v>259</v>
      </c>
      <c r="N315" s="102">
        <v>0</v>
      </c>
      <c r="O315" s="124" t="s">
        <v>43</v>
      </c>
      <c r="P315" s="104">
        <v>0</v>
      </c>
      <c r="Q315" s="104">
        <v>0</v>
      </c>
      <c r="R315" s="102">
        <v>0</v>
      </c>
      <c r="S315" s="102">
        <v>0</v>
      </c>
      <c r="T315" s="102">
        <v>0</v>
      </c>
      <c r="U315" s="102">
        <v>0</v>
      </c>
      <c r="V315" s="102">
        <f t="shared" si="104"/>
        <v>0</v>
      </c>
      <c r="W315" s="102">
        <v>0</v>
      </c>
      <c r="X315" s="102">
        <v>0</v>
      </c>
      <c r="Y315" s="102">
        <v>0</v>
      </c>
      <c r="Z315" s="102">
        <v>0</v>
      </c>
      <c r="AA315" s="102">
        <f t="shared" si="105"/>
        <v>0</v>
      </c>
      <c r="AB315" s="102">
        <f t="shared" si="105"/>
        <v>0</v>
      </c>
    </row>
    <row r="316" spans="1:28" ht="24.75" hidden="1">
      <c r="A316" s="1"/>
      <c r="B316" s="61" t="str">
        <f t="shared" si="95"/>
        <v>13550005600565103</v>
      </c>
      <c r="C316" s="99">
        <f t="shared" si="106"/>
        <v>2023</v>
      </c>
      <c r="D316" s="99">
        <v>20</v>
      </c>
      <c r="E316" s="99">
        <f t="shared" si="106"/>
        <v>1</v>
      </c>
      <c r="F316" s="99">
        <v>3</v>
      </c>
      <c r="G316" s="99">
        <v>5</v>
      </c>
      <c r="H316" s="99">
        <v>5000</v>
      </c>
      <c r="I316" s="147">
        <v>5600</v>
      </c>
      <c r="J316" s="147">
        <v>565</v>
      </c>
      <c r="K316" s="100">
        <v>10</v>
      </c>
      <c r="L316" s="100">
        <v>3</v>
      </c>
      <c r="M316" s="123" t="s">
        <v>260</v>
      </c>
      <c r="N316" s="102">
        <v>0</v>
      </c>
      <c r="O316" s="124" t="s">
        <v>147</v>
      </c>
      <c r="P316" s="104">
        <v>0</v>
      </c>
      <c r="Q316" s="104">
        <v>0</v>
      </c>
      <c r="R316" s="102">
        <v>0</v>
      </c>
      <c r="S316" s="102">
        <v>0</v>
      </c>
      <c r="T316" s="102">
        <v>0</v>
      </c>
      <c r="U316" s="102">
        <v>0</v>
      </c>
      <c r="V316" s="102">
        <f t="shared" si="104"/>
        <v>0</v>
      </c>
      <c r="W316" s="102">
        <v>0</v>
      </c>
      <c r="X316" s="102">
        <v>0</v>
      </c>
      <c r="Y316" s="102">
        <v>0</v>
      </c>
      <c r="Z316" s="102">
        <v>0</v>
      </c>
      <c r="AA316" s="102">
        <f t="shared" si="105"/>
        <v>0</v>
      </c>
      <c r="AB316" s="102">
        <f t="shared" si="105"/>
        <v>0</v>
      </c>
    </row>
    <row r="317" spans="1:28" ht="24.75" hidden="1">
      <c r="A317" s="1"/>
      <c r="B317" s="61" t="str">
        <f t="shared" si="95"/>
        <v>13550005600565113</v>
      </c>
      <c r="C317" s="99">
        <f t="shared" si="106"/>
        <v>2023</v>
      </c>
      <c r="D317" s="99">
        <v>20</v>
      </c>
      <c r="E317" s="99">
        <f t="shared" si="106"/>
        <v>1</v>
      </c>
      <c r="F317" s="99">
        <v>3</v>
      </c>
      <c r="G317" s="99">
        <v>5</v>
      </c>
      <c r="H317" s="99">
        <v>5000</v>
      </c>
      <c r="I317" s="147">
        <v>5600</v>
      </c>
      <c r="J317" s="147">
        <v>565</v>
      </c>
      <c r="K317" s="100">
        <v>11</v>
      </c>
      <c r="L317" s="100">
        <v>3</v>
      </c>
      <c r="M317" s="123" t="s">
        <v>209</v>
      </c>
      <c r="N317" s="102">
        <v>0</v>
      </c>
      <c r="O317" s="124" t="s">
        <v>147</v>
      </c>
      <c r="P317" s="104">
        <v>0</v>
      </c>
      <c r="Q317" s="104">
        <v>0</v>
      </c>
      <c r="R317" s="102">
        <v>0</v>
      </c>
      <c r="S317" s="102">
        <v>0</v>
      </c>
      <c r="T317" s="102">
        <v>0</v>
      </c>
      <c r="U317" s="102">
        <v>0</v>
      </c>
      <c r="V317" s="102">
        <f t="shared" si="104"/>
        <v>0</v>
      </c>
      <c r="W317" s="102">
        <v>0</v>
      </c>
      <c r="X317" s="102">
        <v>0</v>
      </c>
      <c r="Y317" s="102">
        <v>0</v>
      </c>
      <c r="Z317" s="102">
        <v>0</v>
      </c>
      <c r="AA317" s="102">
        <f t="shared" si="105"/>
        <v>0</v>
      </c>
      <c r="AB317" s="102">
        <f t="shared" si="105"/>
        <v>0</v>
      </c>
    </row>
    <row r="318" spans="1:28" ht="46.5" hidden="1">
      <c r="A318" s="1"/>
      <c r="B318" s="61" t="str">
        <f t="shared" si="95"/>
        <v>13550005600565123</v>
      </c>
      <c r="C318" s="99">
        <f t="shared" si="106"/>
        <v>2023</v>
      </c>
      <c r="D318" s="99">
        <v>20</v>
      </c>
      <c r="E318" s="99">
        <f t="shared" si="106"/>
        <v>1</v>
      </c>
      <c r="F318" s="99">
        <v>3</v>
      </c>
      <c r="G318" s="99">
        <v>5</v>
      </c>
      <c r="H318" s="99">
        <v>5000</v>
      </c>
      <c r="I318" s="147">
        <v>5600</v>
      </c>
      <c r="J318" s="147">
        <v>565</v>
      </c>
      <c r="K318" s="100">
        <v>12</v>
      </c>
      <c r="L318" s="100">
        <v>3</v>
      </c>
      <c r="M318" s="123" t="s">
        <v>261</v>
      </c>
      <c r="N318" s="102">
        <v>0</v>
      </c>
      <c r="O318" s="124" t="s">
        <v>43</v>
      </c>
      <c r="P318" s="104">
        <v>0</v>
      </c>
      <c r="Q318" s="104">
        <v>0</v>
      </c>
      <c r="R318" s="102">
        <v>0</v>
      </c>
      <c r="S318" s="102">
        <v>0</v>
      </c>
      <c r="T318" s="102">
        <v>0</v>
      </c>
      <c r="U318" s="102">
        <v>0</v>
      </c>
      <c r="V318" s="102">
        <f t="shared" si="104"/>
        <v>0</v>
      </c>
      <c r="W318" s="102">
        <v>0</v>
      </c>
      <c r="X318" s="102">
        <v>0</v>
      </c>
      <c r="Y318" s="102">
        <v>0</v>
      </c>
      <c r="Z318" s="102">
        <v>0</v>
      </c>
      <c r="AA318" s="102">
        <f t="shared" si="105"/>
        <v>0</v>
      </c>
      <c r="AB318" s="102">
        <f t="shared" si="105"/>
        <v>0</v>
      </c>
    </row>
    <row r="319" spans="1:28" ht="24.75" hidden="1">
      <c r="A319" s="1"/>
      <c r="B319" s="61" t="str">
        <f t="shared" si="95"/>
        <v>135500059003</v>
      </c>
      <c r="C319" s="88">
        <f t="shared" si="106"/>
        <v>2023</v>
      </c>
      <c r="D319" s="87">
        <v>20</v>
      </c>
      <c r="E319" s="87">
        <f t="shared" si="106"/>
        <v>1</v>
      </c>
      <c r="F319" s="87">
        <v>3</v>
      </c>
      <c r="G319" s="87">
        <v>5</v>
      </c>
      <c r="H319" s="88">
        <v>5000</v>
      </c>
      <c r="I319" s="87">
        <v>5900</v>
      </c>
      <c r="J319" s="87"/>
      <c r="K319" s="88"/>
      <c r="L319" s="88">
        <v>3</v>
      </c>
      <c r="M319" s="89" t="s">
        <v>225</v>
      </c>
      <c r="N319" s="90">
        <f>+N320</f>
        <v>0</v>
      </c>
      <c r="O319" s="151" t="s">
        <v>29</v>
      </c>
      <c r="P319" s="152"/>
      <c r="Q319" s="152"/>
      <c r="R319" s="90">
        <f>+R320</f>
        <v>0</v>
      </c>
      <c r="S319" s="90">
        <f>+S320</f>
        <v>0</v>
      </c>
      <c r="T319" s="90">
        <f>+T320</f>
        <v>0</v>
      </c>
      <c r="U319" s="90">
        <f>+U320</f>
        <v>0</v>
      </c>
      <c r="V319" s="90">
        <f>+V320</f>
        <v>0</v>
      </c>
      <c r="W319" s="90"/>
      <c r="X319" s="90"/>
      <c r="Y319" s="90"/>
      <c r="Z319" s="90"/>
      <c r="AA319" s="90"/>
      <c r="AB319" s="90"/>
    </row>
    <row r="320" spans="1:28" ht="24.75" hidden="1">
      <c r="A320" s="1"/>
      <c r="B320" s="61" t="str">
        <f t="shared" si="95"/>
        <v>135500059005913</v>
      </c>
      <c r="C320" s="94">
        <f t="shared" si="106"/>
        <v>2023</v>
      </c>
      <c r="D320" s="93">
        <v>20</v>
      </c>
      <c r="E320" s="93">
        <f t="shared" si="106"/>
        <v>1</v>
      </c>
      <c r="F320" s="93">
        <v>3</v>
      </c>
      <c r="G320" s="93">
        <v>5</v>
      </c>
      <c r="H320" s="94">
        <v>5000</v>
      </c>
      <c r="I320" s="93">
        <v>5900</v>
      </c>
      <c r="J320" s="93">
        <v>591</v>
      </c>
      <c r="K320" s="94"/>
      <c r="L320" s="94">
        <v>3</v>
      </c>
      <c r="M320" s="95" t="s">
        <v>226</v>
      </c>
      <c r="N320" s="96">
        <f>SUM(N321:N325)</f>
        <v>0</v>
      </c>
      <c r="O320" s="153" t="s">
        <v>29</v>
      </c>
      <c r="P320" s="154"/>
      <c r="Q320" s="154"/>
      <c r="R320" s="96">
        <f>SUM(R321:R325)</f>
        <v>0</v>
      </c>
      <c r="S320" s="96">
        <f>SUM(S321:S325)</f>
        <v>0</v>
      </c>
      <c r="T320" s="96">
        <f>SUM(T321:T325)</f>
        <v>0</v>
      </c>
      <c r="U320" s="96">
        <f>SUM(U321:U325)</f>
        <v>0</v>
      </c>
      <c r="V320" s="96">
        <f>SUM(V321:V325)</f>
        <v>0</v>
      </c>
      <c r="W320" s="96"/>
      <c r="X320" s="96"/>
      <c r="Y320" s="96"/>
      <c r="Z320" s="96"/>
      <c r="AA320" s="96"/>
      <c r="AB320" s="96"/>
    </row>
    <row r="321" spans="1:28" ht="24.75" hidden="1">
      <c r="A321" s="1"/>
      <c r="B321" s="61" t="str">
        <f t="shared" si="95"/>
        <v>1355000590059113</v>
      </c>
      <c r="C321" s="147">
        <v>2023</v>
      </c>
      <c r="D321" s="99">
        <v>20</v>
      </c>
      <c r="E321" s="99">
        <v>1</v>
      </c>
      <c r="F321" s="99">
        <v>3</v>
      </c>
      <c r="G321" s="99">
        <v>5</v>
      </c>
      <c r="H321" s="99">
        <v>5000</v>
      </c>
      <c r="I321" s="147">
        <v>5900</v>
      </c>
      <c r="J321" s="147">
        <v>591</v>
      </c>
      <c r="K321" s="100">
        <v>1</v>
      </c>
      <c r="L321" s="100">
        <v>3</v>
      </c>
      <c r="M321" s="123" t="s">
        <v>262</v>
      </c>
      <c r="N321" s="102">
        <v>0</v>
      </c>
      <c r="O321" s="124" t="s">
        <v>228</v>
      </c>
      <c r="P321" s="104">
        <v>0</v>
      </c>
      <c r="Q321" s="104">
        <v>0</v>
      </c>
      <c r="R321" s="102">
        <v>0</v>
      </c>
      <c r="S321" s="102">
        <v>0</v>
      </c>
      <c r="T321" s="102">
        <v>0</v>
      </c>
      <c r="U321" s="102">
        <v>0</v>
      </c>
      <c r="V321" s="102">
        <f>N321-R321-S321-T321-U321</f>
        <v>0</v>
      </c>
      <c r="W321" s="102">
        <v>0</v>
      </c>
      <c r="X321" s="102">
        <v>0</v>
      </c>
      <c r="Y321" s="102">
        <v>0</v>
      </c>
      <c r="Z321" s="102">
        <v>0</v>
      </c>
      <c r="AA321" s="102">
        <f t="shared" ref="AA321:AB325" si="107">W321-Y321</f>
        <v>0</v>
      </c>
      <c r="AB321" s="102">
        <f t="shared" si="107"/>
        <v>0</v>
      </c>
    </row>
    <row r="322" spans="1:28" ht="24.75" hidden="1">
      <c r="A322" s="1"/>
      <c r="B322" s="61" t="str">
        <f t="shared" si="95"/>
        <v>1355000590059123</v>
      </c>
      <c r="C322" s="147">
        <f t="shared" ref="C322:E325" si="108">C321</f>
        <v>2023</v>
      </c>
      <c r="D322" s="99">
        <v>20</v>
      </c>
      <c r="E322" s="99">
        <f t="shared" si="108"/>
        <v>1</v>
      </c>
      <c r="F322" s="99">
        <v>3</v>
      </c>
      <c r="G322" s="99">
        <v>5</v>
      </c>
      <c r="H322" s="99">
        <v>5000</v>
      </c>
      <c r="I322" s="147">
        <v>5900</v>
      </c>
      <c r="J322" s="147">
        <v>591</v>
      </c>
      <c r="K322" s="100">
        <v>2</v>
      </c>
      <c r="L322" s="100">
        <v>3</v>
      </c>
      <c r="M322" s="123" t="s">
        <v>229</v>
      </c>
      <c r="N322" s="102">
        <v>0</v>
      </c>
      <c r="O322" s="124" t="s">
        <v>228</v>
      </c>
      <c r="P322" s="104">
        <v>0</v>
      </c>
      <c r="Q322" s="104">
        <v>0</v>
      </c>
      <c r="R322" s="102">
        <v>0</v>
      </c>
      <c r="S322" s="102">
        <v>0</v>
      </c>
      <c r="T322" s="102">
        <v>0</v>
      </c>
      <c r="U322" s="102">
        <v>0</v>
      </c>
      <c r="V322" s="102">
        <f>N322-R322-S322-T322-U322</f>
        <v>0</v>
      </c>
      <c r="W322" s="102">
        <v>0</v>
      </c>
      <c r="X322" s="102">
        <v>0</v>
      </c>
      <c r="Y322" s="102">
        <v>0</v>
      </c>
      <c r="Z322" s="102">
        <v>0</v>
      </c>
      <c r="AA322" s="102">
        <f t="shared" si="107"/>
        <v>0</v>
      </c>
      <c r="AB322" s="102">
        <f t="shared" si="107"/>
        <v>0</v>
      </c>
    </row>
    <row r="323" spans="1:28" ht="46.5" hidden="1">
      <c r="A323" s="1"/>
      <c r="B323" s="61" t="str">
        <f t="shared" si="95"/>
        <v>1355000590059133</v>
      </c>
      <c r="C323" s="147">
        <f t="shared" si="108"/>
        <v>2023</v>
      </c>
      <c r="D323" s="99">
        <v>20</v>
      </c>
      <c r="E323" s="99">
        <f t="shared" si="108"/>
        <v>1</v>
      </c>
      <c r="F323" s="99">
        <v>3</v>
      </c>
      <c r="G323" s="99">
        <v>5</v>
      </c>
      <c r="H323" s="99">
        <v>5000</v>
      </c>
      <c r="I323" s="147">
        <v>5900</v>
      </c>
      <c r="J323" s="147">
        <v>591</v>
      </c>
      <c r="K323" s="100">
        <v>3</v>
      </c>
      <c r="L323" s="100">
        <v>3</v>
      </c>
      <c r="M323" s="123" t="s">
        <v>263</v>
      </c>
      <c r="N323" s="102">
        <v>0</v>
      </c>
      <c r="O323" s="124" t="s">
        <v>228</v>
      </c>
      <c r="P323" s="104">
        <v>0</v>
      </c>
      <c r="Q323" s="104">
        <v>0</v>
      </c>
      <c r="R323" s="102">
        <v>0</v>
      </c>
      <c r="S323" s="102">
        <v>0</v>
      </c>
      <c r="T323" s="102">
        <v>0</v>
      </c>
      <c r="U323" s="102">
        <v>0</v>
      </c>
      <c r="V323" s="102">
        <f>N323-R323-S323-T323-U323</f>
        <v>0</v>
      </c>
      <c r="W323" s="102">
        <v>0</v>
      </c>
      <c r="X323" s="102">
        <v>0</v>
      </c>
      <c r="Y323" s="102">
        <v>0</v>
      </c>
      <c r="Z323" s="102">
        <v>0</v>
      </c>
      <c r="AA323" s="102">
        <f t="shared" si="107"/>
        <v>0</v>
      </c>
      <c r="AB323" s="102">
        <f t="shared" si="107"/>
        <v>0</v>
      </c>
    </row>
    <row r="324" spans="1:28" ht="24.75" hidden="1">
      <c r="A324" s="1"/>
      <c r="B324" s="61" t="str">
        <f t="shared" si="95"/>
        <v>1355000590059143</v>
      </c>
      <c r="C324" s="147">
        <f t="shared" si="108"/>
        <v>2023</v>
      </c>
      <c r="D324" s="99">
        <v>20</v>
      </c>
      <c r="E324" s="99">
        <f t="shared" si="108"/>
        <v>1</v>
      </c>
      <c r="F324" s="99">
        <v>3</v>
      </c>
      <c r="G324" s="99">
        <v>5</v>
      </c>
      <c r="H324" s="99">
        <v>5000</v>
      </c>
      <c r="I324" s="147">
        <v>5900</v>
      </c>
      <c r="J324" s="147">
        <v>591</v>
      </c>
      <c r="K324" s="100">
        <v>4</v>
      </c>
      <c r="L324" s="100">
        <v>3</v>
      </c>
      <c r="M324" s="123" t="s">
        <v>264</v>
      </c>
      <c r="N324" s="102">
        <v>0</v>
      </c>
      <c r="O324" s="124" t="s">
        <v>228</v>
      </c>
      <c r="P324" s="104">
        <v>0</v>
      </c>
      <c r="Q324" s="104">
        <v>0</v>
      </c>
      <c r="R324" s="102">
        <v>0</v>
      </c>
      <c r="S324" s="102">
        <v>0</v>
      </c>
      <c r="T324" s="102">
        <v>0</v>
      </c>
      <c r="U324" s="102">
        <v>0</v>
      </c>
      <c r="V324" s="102">
        <f>N324-R324-S324-T324-U324</f>
        <v>0</v>
      </c>
      <c r="W324" s="102">
        <v>0</v>
      </c>
      <c r="X324" s="102">
        <v>0</v>
      </c>
      <c r="Y324" s="102">
        <v>0</v>
      </c>
      <c r="Z324" s="102">
        <v>0</v>
      </c>
      <c r="AA324" s="102">
        <f t="shared" si="107"/>
        <v>0</v>
      </c>
      <c r="AB324" s="102">
        <f t="shared" si="107"/>
        <v>0</v>
      </c>
    </row>
    <row r="325" spans="1:28" ht="46.5" hidden="1">
      <c r="A325" s="1"/>
      <c r="B325" s="61" t="str">
        <f t="shared" si="95"/>
        <v>1355000590059153</v>
      </c>
      <c r="C325" s="147">
        <f t="shared" si="108"/>
        <v>2023</v>
      </c>
      <c r="D325" s="99">
        <v>20</v>
      </c>
      <c r="E325" s="99">
        <f t="shared" si="108"/>
        <v>1</v>
      </c>
      <c r="F325" s="99">
        <v>3</v>
      </c>
      <c r="G325" s="99">
        <v>5</v>
      </c>
      <c r="H325" s="99">
        <v>5000</v>
      </c>
      <c r="I325" s="147">
        <v>5900</v>
      </c>
      <c r="J325" s="147">
        <v>591</v>
      </c>
      <c r="K325" s="100">
        <v>5</v>
      </c>
      <c r="L325" s="100">
        <v>3</v>
      </c>
      <c r="M325" s="123" t="s">
        <v>265</v>
      </c>
      <c r="N325" s="102">
        <v>0</v>
      </c>
      <c r="O325" s="124" t="s">
        <v>228</v>
      </c>
      <c r="P325" s="104">
        <v>0</v>
      </c>
      <c r="Q325" s="104">
        <v>0</v>
      </c>
      <c r="R325" s="102">
        <v>0</v>
      </c>
      <c r="S325" s="102">
        <v>0</v>
      </c>
      <c r="T325" s="102">
        <v>0</v>
      </c>
      <c r="U325" s="102">
        <v>0</v>
      </c>
      <c r="V325" s="102">
        <f>N325-R325-S325-T325-U325</f>
        <v>0</v>
      </c>
      <c r="W325" s="102">
        <v>0</v>
      </c>
      <c r="X325" s="102">
        <v>0</v>
      </c>
      <c r="Y325" s="102">
        <v>0</v>
      </c>
      <c r="Z325" s="102">
        <v>0</v>
      </c>
      <c r="AA325" s="102">
        <f t="shared" si="107"/>
        <v>0</v>
      </c>
      <c r="AB325" s="102">
        <f t="shared" si="107"/>
        <v>0</v>
      </c>
    </row>
    <row r="326" spans="1:28" ht="24.75" hidden="1">
      <c r="A326" s="1"/>
      <c r="B326" s="61" t="str">
        <f t="shared" si="95"/>
        <v>1354</v>
      </c>
      <c r="C326" s="134">
        <v>2023</v>
      </c>
      <c r="D326" s="135">
        <v>20</v>
      </c>
      <c r="E326" s="135">
        <v>1</v>
      </c>
      <c r="F326" s="135">
        <v>3</v>
      </c>
      <c r="G326" s="135">
        <v>5</v>
      </c>
      <c r="H326" s="135"/>
      <c r="I326" s="135"/>
      <c r="J326" s="136"/>
      <c r="K326" s="137"/>
      <c r="L326" s="137">
        <v>4</v>
      </c>
      <c r="M326" s="138" t="s">
        <v>266</v>
      </c>
      <c r="N326" s="139">
        <f>+N327+N335</f>
        <v>0</v>
      </c>
      <c r="O326" s="140"/>
      <c r="P326" s="139"/>
      <c r="Q326" s="139"/>
      <c r="R326" s="139">
        <f>+R327+R335</f>
        <v>0</v>
      </c>
      <c r="S326" s="139">
        <f>+S327+S335</f>
        <v>0</v>
      </c>
      <c r="T326" s="139">
        <f>+T327+T335</f>
        <v>0</v>
      </c>
      <c r="U326" s="139">
        <f>+U327+U335</f>
        <v>0</v>
      </c>
      <c r="V326" s="139">
        <f>+V327+V335</f>
        <v>0</v>
      </c>
      <c r="W326" s="139"/>
      <c r="X326" s="139"/>
      <c r="Y326" s="139"/>
      <c r="Z326" s="139"/>
      <c r="AA326" s="139"/>
      <c r="AB326" s="139"/>
    </row>
    <row r="327" spans="1:28" ht="24.75" hidden="1">
      <c r="A327" s="1"/>
      <c r="B327" s="61" t="str">
        <f t="shared" si="95"/>
        <v>13530004</v>
      </c>
      <c r="C327" s="81">
        <v>2023</v>
      </c>
      <c r="D327" s="81">
        <v>20</v>
      </c>
      <c r="E327" s="81">
        <v>1</v>
      </c>
      <c r="F327" s="81">
        <v>3</v>
      </c>
      <c r="G327" s="81">
        <v>5</v>
      </c>
      <c r="H327" s="81">
        <v>3000</v>
      </c>
      <c r="I327" s="81"/>
      <c r="J327" s="81"/>
      <c r="K327" s="81" t="s">
        <v>29</v>
      </c>
      <c r="L327" s="81">
        <v>4</v>
      </c>
      <c r="M327" s="83" t="s">
        <v>55</v>
      </c>
      <c r="N327" s="84">
        <f>+N328+N332</f>
        <v>0</v>
      </c>
      <c r="O327" s="85" t="s">
        <v>29</v>
      </c>
      <c r="P327" s="86"/>
      <c r="Q327" s="86"/>
      <c r="R327" s="84">
        <f>+R328+R332</f>
        <v>0</v>
      </c>
      <c r="S327" s="84">
        <f>+S328+S332</f>
        <v>0</v>
      </c>
      <c r="T327" s="84">
        <f>+T328+T332</f>
        <v>0</v>
      </c>
      <c r="U327" s="84">
        <f>+U328+U332</f>
        <v>0</v>
      </c>
      <c r="V327" s="84">
        <f>+V328+V332</f>
        <v>0</v>
      </c>
      <c r="W327" s="84"/>
      <c r="X327" s="84"/>
      <c r="Y327" s="84"/>
      <c r="Z327" s="84"/>
      <c r="AA327" s="84"/>
      <c r="AB327" s="84"/>
    </row>
    <row r="328" spans="1:28" ht="24.75" hidden="1">
      <c r="A328" s="1"/>
      <c r="B328" s="61" t="str">
        <f t="shared" si="95"/>
        <v>135300031004</v>
      </c>
      <c r="C328" s="87">
        <v>2023</v>
      </c>
      <c r="D328" s="87">
        <v>20</v>
      </c>
      <c r="E328" s="87">
        <v>1</v>
      </c>
      <c r="F328" s="87">
        <v>3</v>
      </c>
      <c r="G328" s="87">
        <v>5</v>
      </c>
      <c r="H328" s="87">
        <v>3000</v>
      </c>
      <c r="I328" s="87">
        <v>3100</v>
      </c>
      <c r="J328" s="87"/>
      <c r="K328" s="87" t="s">
        <v>29</v>
      </c>
      <c r="L328" s="87">
        <v>4</v>
      </c>
      <c r="M328" s="89" t="s">
        <v>151</v>
      </c>
      <c r="N328" s="90">
        <f>+N329</f>
        <v>0</v>
      </c>
      <c r="O328" s="151" t="s">
        <v>29</v>
      </c>
      <c r="P328" s="152"/>
      <c r="Q328" s="152"/>
      <c r="R328" s="90">
        <f>+R329</f>
        <v>0</v>
      </c>
      <c r="S328" s="90">
        <f>+S329</f>
        <v>0</v>
      </c>
      <c r="T328" s="90">
        <f>+T329</f>
        <v>0</v>
      </c>
      <c r="U328" s="90">
        <f>+U329</f>
        <v>0</v>
      </c>
      <c r="V328" s="90">
        <f>+V329</f>
        <v>0</v>
      </c>
      <c r="W328" s="90"/>
      <c r="X328" s="90"/>
      <c r="Y328" s="90"/>
      <c r="Z328" s="90"/>
      <c r="AA328" s="90"/>
      <c r="AB328" s="90"/>
    </row>
    <row r="329" spans="1:28" ht="48" hidden="1">
      <c r="A329" s="1"/>
      <c r="B329" s="61" t="str">
        <f t="shared" si="95"/>
        <v>135300031003174</v>
      </c>
      <c r="C329" s="93">
        <v>2023</v>
      </c>
      <c r="D329" s="93">
        <v>20</v>
      </c>
      <c r="E329" s="93">
        <v>1</v>
      </c>
      <c r="F329" s="93">
        <v>3</v>
      </c>
      <c r="G329" s="93">
        <v>5</v>
      </c>
      <c r="H329" s="93">
        <v>3000</v>
      </c>
      <c r="I329" s="93">
        <v>3100</v>
      </c>
      <c r="J329" s="93">
        <v>317</v>
      </c>
      <c r="K329" s="93"/>
      <c r="L329" s="93">
        <v>4</v>
      </c>
      <c r="M329" s="95" t="s">
        <v>267</v>
      </c>
      <c r="N329" s="96">
        <f>SUM(N330:N331)</f>
        <v>0</v>
      </c>
      <c r="O329" s="153" t="s">
        <v>29</v>
      </c>
      <c r="P329" s="154"/>
      <c r="Q329" s="154"/>
      <c r="R329" s="96">
        <f>SUM(R330:R331)</f>
        <v>0</v>
      </c>
      <c r="S329" s="96">
        <f>SUM(S330:S331)</f>
        <v>0</v>
      </c>
      <c r="T329" s="96">
        <f>SUM(T330:T331)</f>
        <v>0</v>
      </c>
      <c r="U329" s="96">
        <f>SUM(U330:U331)</f>
        <v>0</v>
      </c>
      <c r="V329" s="96">
        <f>SUM(V330:V331)</f>
        <v>0</v>
      </c>
      <c r="W329" s="96"/>
      <c r="X329" s="96"/>
      <c r="Y329" s="96"/>
      <c r="Z329" s="96"/>
      <c r="AA329" s="96"/>
      <c r="AB329" s="96"/>
    </row>
    <row r="330" spans="1:28" ht="24.75" hidden="1">
      <c r="A330" s="1"/>
      <c r="B330" s="61" t="str">
        <f t="shared" si="95"/>
        <v>1353000310031714</v>
      </c>
      <c r="C330" s="147">
        <v>2023</v>
      </c>
      <c r="D330" s="99">
        <v>20</v>
      </c>
      <c r="E330" s="99">
        <v>1</v>
      </c>
      <c r="F330" s="99">
        <v>3</v>
      </c>
      <c r="G330" s="99">
        <v>5</v>
      </c>
      <c r="H330" s="147">
        <v>3000</v>
      </c>
      <c r="I330" s="147">
        <v>3100</v>
      </c>
      <c r="J330" s="147">
        <v>317</v>
      </c>
      <c r="K330" s="100">
        <v>1</v>
      </c>
      <c r="L330" s="100">
        <v>4</v>
      </c>
      <c r="M330" s="123" t="s">
        <v>153</v>
      </c>
      <c r="N330" s="102">
        <v>0</v>
      </c>
      <c r="O330" s="124" t="s">
        <v>64</v>
      </c>
      <c r="P330" s="104">
        <v>0</v>
      </c>
      <c r="Q330" s="104">
        <v>0</v>
      </c>
      <c r="R330" s="102">
        <v>0</v>
      </c>
      <c r="S330" s="102">
        <v>0</v>
      </c>
      <c r="T330" s="102">
        <v>0</v>
      </c>
      <c r="U330" s="102">
        <v>0</v>
      </c>
      <c r="V330" s="102">
        <f>N330-R330-S330-T330-U330</f>
        <v>0</v>
      </c>
      <c r="W330" s="102">
        <v>0</v>
      </c>
      <c r="X330" s="102">
        <v>0</v>
      </c>
      <c r="Y330" s="102">
        <v>0</v>
      </c>
      <c r="Z330" s="102">
        <v>0</v>
      </c>
      <c r="AA330" s="102">
        <f t="shared" ref="AA330:AB331" si="109">W330-Y330</f>
        <v>0</v>
      </c>
      <c r="AB330" s="102">
        <f t="shared" si="109"/>
        <v>0</v>
      </c>
    </row>
    <row r="331" spans="1:28" ht="24.75" hidden="1">
      <c r="A331" s="1"/>
      <c r="B331" s="61" t="str">
        <f t="shared" si="95"/>
        <v>1353000310031724</v>
      </c>
      <c r="C331" s="147">
        <v>2023</v>
      </c>
      <c r="D331" s="99">
        <v>20</v>
      </c>
      <c r="E331" s="99">
        <v>1</v>
      </c>
      <c r="F331" s="99">
        <v>3</v>
      </c>
      <c r="G331" s="99">
        <v>5</v>
      </c>
      <c r="H331" s="147">
        <v>3000</v>
      </c>
      <c r="I331" s="147">
        <v>3100</v>
      </c>
      <c r="J331" s="147">
        <v>317</v>
      </c>
      <c r="K331" s="100">
        <v>2</v>
      </c>
      <c r="L331" s="100">
        <v>4</v>
      </c>
      <c r="M331" s="123" t="s">
        <v>268</v>
      </c>
      <c r="N331" s="102">
        <v>0</v>
      </c>
      <c r="O331" s="124" t="s">
        <v>64</v>
      </c>
      <c r="P331" s="104">
        <v>0</v>
      </c>
      <c r="Q331" s="104">
        <v>0</v>
      </c>
      <c r="R331" s="102">
        <v>0</v>
      </c>
      <c r="S331" s="102">
        <v>0</v>
      </c>
      <c r="T331" s="102">
        <v>0</v>
      </c>
      <c r="U331" s="102">
        <v>0</v>
      </c>
      <c r="V331" s="102">
        <f>N331-R331-S331-T331-U331</f>
        <v>0</v>
      </c>
      <c r="W331" s="102">
        <v>0</v>
      </c>
      <c r="X331" s="102">
        <v>0</v>
      </c>
      <c r="Y331" s="102">
        <v>0</v>
      </c>
      <c r="Z331" s="102">
        <v>0</v>
      </c>
      <c r="AA331" s="102">
        <f t="shared" si="109"/>
        <v>0</v>
      </c>
      <c r="AB331" s="102">
        <f t="shared" si="109"/>
        <v>0</v>
      </c>
    </row>
    <row r="332" spans="1:28" ht="24.75" hidden="1">
      <c r="A332" s="1"/>
      <c r="B332" s="61" t="str">
        <f t="shared" si="95"/>
        <v>135300036004</v>
      </c>
      <c r="C332" s="87">
        <v>2023</v>
      </c>
      <c r="D332" s="87">
        <v>20</v>
      </c>
      <c r="E332" s="87">
        <v>1</v>
      </c>
      <c r="F332" s="87">
        <v>3</v>
      </c>
      <c r="G332" s="87">
        <v>5</v>
      </c>
      <c r="H332" s="87">
        <v>3000</v>
      </c>
      <c r="I332" s="87">
        <v>3600</v>
      </c>
      <c r="J332" s="87"/>
      <c r="K332" s="87" t="s">
        <v>29</v>
      </c>
      <c r="L332" s="87">
        <v>4</v>
      </c>
      <c r="M332" s="89" t="s">
        <v>269</v>
      </c>
      <c r="N332" s="90">
        <f>+N333</f>
        <v>0</v>
      </c>
      <c r="O332" s="151" t="s">
        <v>29</v>
      </c>
      <c r="P332" s="152"/>
      <c r="Q332" s="152"/>
      <c r="R332" s="90">
        <f t="shared" ref="R332:V333" si="110">+R333</f>
        <v>0</v>
      </c>
      <c r="S332" s="90">
        <f t="shared" si="110"/>
        <v>0</v>
      </c>
      <c r="T332" s="90">
        <f t="shared" si="110"/>
        <v>0</v>
      </c>
      <c r="U332" s="90">
        <f t="shared" si="110"/>
        <v>0</v>
      </c>
      <c r="V332" s="90">
        <f t="shared" si="110"/>
        <v>0</v>
      </c>
      <c r="W332" s="90"/>
      <c r="X332" s="90"/>
      <c r="Y332" s="90"/>
      <c r="Z332" s="90"/>
      <c r="AA332" s="90"/>
      <c r="AB332" s="90"/>
    </row>
    <row r="333" spans="1:28" ht="48" hidden="1">
      <c r="A333" s="1"/>
      <c r="B333" s="61" t="str">
        <f t="shared" si="95"/>
        <v>135300036003614</v>
      </c>
      <c r="C333" s="93">
        <v>2023</v>
      </c>
      <c r="D333" s="93">
        <v>20</v>
      </c>
      <c r="E333" s="93">
        <v>1</v>
      </c>
      <c r="F333" s="93">
        <v>3</v>
      </c>
      <c r="G333" s="93">
        <v>5</v>
      </c>
      <c r="H333" s="93">
        <v>3000</v>
      </c>
      <c r="I333" s="93">
        <v>3600</v>
      </c>
      <c r="J333" s="93">
        <v>361</v>
      </c>
      <c r="K333" s="93"/>
      <c r="L333" s="93">
        <v>4</v>
      </c>
      <c r="M333" s="95" t="s">
        <v>270</v>
      </c>
      <c r="N333" s="96">
        <f>+N334</f>
        <v>0</v>
      </c>
      <c r="O333" s="153" t="s">
        <v>29</v>
      </c>
      <c r="P333" s="154"/>
      <c r="Q333" s="154"/>
      <c r="R333" s="96">
        <f t="shared" si="110"/>
        <v>0</v>
      </c>
      <c r="S333" s="96">
        <f t="shared" si="110"/>
        <v>0</v>
      </c>
      <c r="T333" s="96">
        <f t="shared" si="110"/>
        <v>0</v>
      </c>
      <c r="U333" s="96">
        <f t="shared" si="110"/>
        <v>0</v>
      </c>
      <c r="V333" s="96">
        <f t="shared" si="110"/>
        <v>0</v>
      </c>
      <c r="W333" s="96"/>
      <c r="X333" s="96"/>
      <c r="Y333" s="96"/>
      <c r="Z333" s="96"/>
      <c r="AA333" s="96"/>
      <c r="AB333" s="96"/>
    </row>
    <row r="334" spans="1:28" ht="46.5" hidden="1">
      <c r="A334" s="1"/>
      <c r="B334" s="61" t="str">
        <f t="shared" si="95"/>
        <v>1353000360036114</v>
      </c>
      <c r="C334" s="147">
        <v>2023</v>
      </c>
      <c r="D334" s="99">
        <v>20</v>
      </c>
      <c r="E334" s="99">
        <v>1</v>
      </c>
      <c r="F334" s="99">
        <v>3</v>
      </c>
      <c r="G334" s="99">
        <v>5</v>
      </c>
      <c r="H334" s="99">
        <v>3000</v>
      </c>
      <c r="I334" s="147">
        <v>3600</v>
      </c>
      <c r="J334" s="147">
        <v>361</v>
      </c>
      <c r="K334" s="100">
        <v>1</v>
      </c>
      <c r="L334" s="100">
        <v>4</v>
      </c>
      <c r="M334" s="123" t="s">
        <v>271</v>
      </c>
      <c r="N334" s="102">
        <v>0</v>
      </c>
      <c r="O334" s="124" t="s">
        <v>64</v>
      </c>
      <c r="P334" s="104">
        <v>0</v>
      </c>
      <c r="Q334" s="104">
        <v>0</v>
      </c>
      <c r="R334" s="102">
        <v>0</v>
      </c>
      <c r="S334" s="102">
        <v>0</v>
      </c>
      <c r="T334" s="102">
        <v>0</v>
      </c>
      <c r="U334" s="102">
        <v>0</v>
      </c>
      <c r="V334" s="102">
        <f>N334-R334-S334-T334-U334</f>
        <v>0</v>
      </c>
      <c r="W334" s="102">
        <v>0</v>
      </c>
      <c r="X334" s="102">
        <v>0</v>
      </c>
      <c r="Y334" s="102">
        <v>0</v>
      </c>
      <c r="Z334" s="102">
        <v>0</v>
      </c>
      <c r="AA334" s="102">
        <f>W334-Y334</f>
        <v>0</v>
      </c>
      <c r="AB334" s="102">
        <f>X334-Z334</f>
        <v>0</v>
      </c>
    </row>
    <row r="335" spans="1:28" ht="24.75" hidden="1">
      <c r="A335" s="1"/>
      <c r="B335" s="61" t="str">
        <f t="shared" si="95"/>
        <v>13550004</v>
      </c>
      <c r="C335" s="81">
        <v>2023</v>
      </c>
      <c r="D335" s="81">
        <v>20</v>
      </c>
      <c r="E335" s="81">
        <v>1</v>
      </c>
      <c r="F335" s="81">
        <v>3</v>
      </c>
      <c r="G335" s="81">
        <v>5</v>
      </c>
      <c r="H335" s="81">
        <v>5000</v>
      </c>
      <c r="I335" s="81"/>
      <c r="J335" s="81"/>
      <c r="K335" s="81" t="s">
        <v>29</v>
      </c>
      <c r="L335" s="81">
        <v>4</v>
      </c>
      <c r="M335" s="83" t="s">
        <v>114</v>
      </c>
      <c r="N335" s="84">
        <f>+N336+N351+N362+N365</f>
        <v>0</v>
      </c>
      <c r="O335" s="85" t="s">
        <v>29</v>
      </c>
      <c r="P335" s="86"/>
      <c r="Q335" s="86"/>
      <c r="R335" s="84">
        <f>+R336+R351+R362+R365</f>
        <v>0</v>
      </c>
      <c r="S335" s="84">
        <f>+S336+S351+S362+S365</f>
        <v>0</v>
      </c>
      <c r="T335" s="84">
        <f>+T336+T351+T362+T365</f>
        <v>0</v>
      </c>
      <c r="U335" s="84">
        <f>+U336+U351+U362+U365</f>
        <v>0</v>
      </c>
      <c r="V335" s="84">
        <f>+V336+V351+V362+V365</f>
        <v>0</v>
      </c>
      <c r="W335" s="84"/>
      <c r="X335" s="84"/>
      <c r="Y335" s="84"/>
      <c r="Z335" s="84"/>
      <c r="AA335" s="84"/>
      <c r="AB335" s="84"/>
    </row>
    <row r="336" spans="1:28" ht="24.75" hidden="1">
      <c r="A336" s="1"/>
      <c r="B336" s="61" t="str">
        <f t="shared" si="95"/>
        <v>135500051004</v>
      </c>
      <c r="C336" s="87">
        <v>2023</v>
      </c>
      <c r="D336" s="87">
        <v>20</v>
      </c>
      <c r="E336" s="87">
        <v>1</v>
      </c>
      <c r="F336" s="87">
        <v>3</v>
      </c>
      <c r="G336" s="87">
        <v>5</v>
      </c>
      <c r="H336" s="87">
        <v>5000</v>
      </c>
      <c r="I336" s="87">
        <v>5100</v>
      </c>
      <c r="J336" s="87"/>
      <c r="K336" s="87"/>
      <c r="L336" s="87">
        <v>4</v>
      </c>
      <c r="M336" s="89" t="s">
        <v>115</v>
      </c>
      <c r="N336" s="90">
        <f>+N337</f>
        <v>0</v>
      </c>
      <c r="O336" s="151"/>
      <c r="P336" s="152"/>
      <c r="Q336" s="152"/>
      <c r="R336" s="90">
        <f>+R337</f>
        <v>0</v>
      </c>
      <c r="S336" s="90">
        <f>+S337</f>
        <v>0</v>
      </c>
      <c r="T336" s="90">
        <f>+T337</f>
        <v>0</v>
      </c>
      <c r="U336" s="90">
        <f>+U337</f>
        <v>0</v>
      </c>
      <c r="V336" s="90">
        <f>+V337</f>
        <v>0</v>
      </c>
      <c r="W336" s="90"/>
      <c r="X336" s="90"/>
      <c r="Y336" s="90"/>
      <c r="Z336" s="90"/>
      <c r="AA336" s="90"/>
      <c r="AB336" s="90"/>
    </row>
    <row r="337" spans="1:28" ht="24.75" hidden="1">
      <c r="A337" s="1"/>
      <c r="B337" s="61" t="str">
        <f t="shared" si="95"/>
        <v>135500051005154</v>
      </c>
      <c r="C337" s="93">
        <v>2023</v>
      </c>
      <c r="D337" s="93">
        <v>20</v>
      </c>
      <c r="E337" s="93">
        <v>1</v>
      </c>
      <c r="F337" s="93">
        <v>3</v>
      </c>
      <c r="G337" s="93">
        <v>5</v>
      </c>
      <c r="H337" s="93">
        <v>5000</v>
      </c>
      <c r="I337" s="93">
        <v>5100</v>
      </c>
      <c r="J337" s="93">
        <v>515</v>
      </c>
      <c r="K337" s="93"/>
      <c r="L337" s="93">
        <v>4</v>
      </c>
      <c r="M337" s="95" t="s">
        <v>116</v>
      </c>
      <c r="N337" s="96">
        <f>SUM(N338:N350)</f>
        <v>0</v>
      </c>
      <c r="O337" s="153" t="s">
        <v>29</v>
      </c>
      <c r="P337" s="154"/>
      <c r="Q337" s="154"/>
      <c r="R337" s="96">
        <f>SUM(R338:R350)</f>
        <v>0</v>
      </c>
      <c r="S337" s="96">
        <f>SUM(S338:S350)</f>
        <v>0</v>
      </c>
      <c r="T337" s="96">
        <f>SUM(T338:T350)</f>
        <v>0</v>
      </c>
      <c r="U337" s="96">
        <f>SUM(U338:U350)</f>
        <v>0</v>
      </c>
      <c r="V337" s="96">
        <f>SUM(V338:V350)</f>
        <v>0</v>
      </c>
      <c r="W337" s="96"/>
      <c r="X337" s="96"/>
      <c r="Y337" s="96"/>
      <c r="Z337" s="96"/>
      <c r="AA337" s="96"/>
      <c r="AB337" s="96"/>
    </row>
    <row r="338" spans="1:28" ht="24.75" hidden="1">
      <c r="A338" s="1"/>
      <c r="B338" s="61" t="str">
        <f t="shared" si="95"/>
        <v>1355000510051514</v>
      </c>
      <c r="C338" s="147">
        <v>2023</v>
      </c>
      <c r="D338" s="99">
        <v>20</v>
      </c>
      <c r="E338" s="99">
        <v>1</v>
      </c>
      <c r="F338" s="99">
        <v>3</v>
      </c>
      <c r="G338" s="99">
        <v>5</v>
      </c>
      <c r="H338" s="147">
        <v>5000</v>
      </c>
      <c r="I338" s="147">
        <v>5100</v>
      </c>
      <c r="J338" s="147">
        <v>515</v>
      </c>
      <c r="K338" s="100">
        <v>1</v>
      </c>
      <c r="L338" s="100">
        <v>4</v>
      </c>
      <c r="M338" s="123" t="s">
        <v>272</v>
      </c>
      <c r="N338" s="102">
        <v>0</v>
      </c>
      <c r="O338" s="124" t="s">
        <v>43</v>
      </c>
      <c r="P338" s="104">
        <v>0</v>
      </c>
      <c r="Q338" s="104">
        <v>0</v>
      </c>
      <c r="R338" s="102">
        <v>0</v>
      </c>
      <c r="S338" s="102">
        <v>0</v>
      </c>
      <c r="T338" s="102">
        <v>0</v>
      </c>
      <c r="U338" s="102">
        <v>0</v>
      </c>
      <c r="V338" s="102">
        <f t="shared" ref="V338:V350" si="111">N338-R338-S338-T338-U338</f>
        <v>0</v>
      </c>
      <c r="W338" s="102">
        <v>0</v>
      </c>
      <c r="X338" s="102">
        <v>0</v>
      </c>
      <c r="Y338" s="102">
        <v>0</v>
      </c>
      <c r="Z338" s="102">
        <v>0</v>
      </c>
      <c r="AA338" s="102">
        <f t="shared" ref="AA338:AB350" si="112">W338-Y338</f>
        <v>0</v>
      </c>
      <c r="AB338" s="102">
        <f t="shared" si="112"/>
        <v>0</v>
      </c>
    </row>
    <row r="339" spans="1:28" ht="24.75" hidden="1">
      <c r="A339" s="1"/>
      <c r="B339" s="61" t="str">
        <f t="shared" si="95"/>
        <v>1355000510051524</v>
      </c>
      <c r="C339" s="147">
        <v>2023</v>
      </c>
      <c r="D339" s="99">
        <v>20</v>
      </c>
      <c r="E339" s="99">
        <v>1</v>
      </c>
      <c r="F339" s="99">
        <v>3</v>
      </c>
      <c r="G339" s="99">
        <v>5</v>
      </c>
      <c r="H339" s="147">
        <v>5000</v>
      </c>
      <c r="I339" s="147">
        <v>5100</v>
      </c>
      <c r="J339" s="147">
        <v>515</v>
      </c>
      <c r="K339" s="100">
        <v>2</v>
      </c>
      <c r="L339" s="100">
        <v>4</v>
      </c>
      <c r="M339" s="123" t="s">
        <v>163</v>
      </c>
      <c r="N339" s="102">
        <v>0</v>
      </c>
      <c r="O339" s="124" t="s">
        <v>43</v>
      </c>
      <c r="P339" s="104">
        <v>0</v>
      </c>
      <c r="Q339" s="104">
        <v>0</v>
      </c>
      <c r="R339" s="102">
        <v>0</v>
      </c>
      <c r="S339" s="102">
        <v>0</v>
      </c>
      <c r="T339" s="102">
        <v>0</v>
      </c>
      <c r="U339" s="102">
        <v>0</v>
      </c>
      <c r="V339" s="102">
        <f t="shared" si="111"/>
        <v>0</v>
      </c>
      <c r="W339" s="102">
        <v>0</v>
      </c>
      <c r="X339" s="102">
        <v>0</v>
      </c>
      <c r="Y339" s="102">
        <v>0</v>
      </c>
      <c r="Z339" s="102">
        <v>0</v>
      </c>
      <c r="AA339" s="102">
        <f t="shared" si="112"/>
        <v>0</v>
      </c>
      <c r="AB339" s="102">
        <f t="shared" si="112"/>
        <v>0</v>
      </c>
    </row>
    <row r="340" spans="1:28" ht="24.75" hidden="1">
      <c r="A340" s="1"/>
      <c r="B340" s="61" t="str">
        <f t="shared" si="95"/>
        <v>1355000510051534</v>
      </c>
      <c r="C340" s="147">
        <v>2023</v>
      </c>
      <c r="D340" s="99">
        <v>20</v>
      </c>
      <c r="E340" s="99">
        <v>1</v>
      </c>
      <c r="F340" s="99">
        <v>3</v>
      </c>
      <c r="G340" s="99">
        <v>5</v>
      </c>
      <c r="H340" s="147">
        <v>5000</v>
      </c>
      <c r="I340" s="147">
        <v>5100</v>
      </c>
      <c r="J340" s="147">
        <v>515</v>
      </c>
      <c r="K340" s="100">
        <v>3</v>
      </c>
      <c r="L340" s="100">
        <v>4</v>
      </c>
      <c r="M340" s="123" t="s">
        <v>273</v>
      </c>
      <c r="N340" s="102">
        <v>0</v>
      </c>
      <c r="O340" s="124" t="s">
        <v>43</v>
      </c>
      <c r="P340" s="104">
        <v>0</v>
      </c>
      <c r="Q340" s="104">
        <v>0</v>
      </c>
      <c r="R340" s="102">
        <v>0</v>
      </c>
      <c r="S340" s="102">
        <v>0</v>
      </c>
      <c r="T340" s="102">
        <v>0</v>
      </c>
      <c r="U340" s="102">
        <v>0</v>
      </c>
      <c r="V340" s="102">
        <f t="shared" si="111"/>
        <v>0</v>
      </c>
      <c r="W340" s="102">
        <v>0</v>
      </c>
      <c r="X340" s="102">
        <v>0</v>
      </c>
      <c r="Y340" s="102">
        <v>0</v>
      </c>
      <c r="Z340" s="102">
        <v>0</v>
      </c>
      <c r="AA340" s="102">
        <f t="shared" si="112"/>
        <v>0</v>
      </c>
      <c r="AB340" s="102">
        <f t="shared" si="112"/>
        <v>0</v>
      </c>
    </row>
    <row r="341" spans="1:28" ht="24.75" hidden="1">
      <c r="A341" s="1"/>
      <c r="B341" s="61" t="str">
        <f t="shared" si="95"/>
        <v>1355000510051544</v>
      </c>
      <c r="C341" s="147">
        <v>2023</v>
      </c>
      <c r="D341" s="99">
        <v>20</v>
      </c>
      <c r="E341" s="99">
        <v>1</v>
      </c>
      <c r="F341" s="99">
        <v>3</v>
      </c>
      <c r="G341" s="99">
        <v>5</v>
      </c>
      <c r="H341" s="147">
        <v>5000</v>
      </c>
      <c r="I341" s="147">
        <v>5100</v>
      </c>
      <c r="J341" s="147">
        <v>515</v>
      </c>
      <c r="K341" s="100">
        <v>4</v>
      </c>
      <c r="L341" s="100">
        <v>4</v>
      </c>
      <c r="M341" s="123" t="s">
        <v>165</v>
      </c>
      <c r="N341" s="102">
        <v>0</v>
      </c>
      <c r="O341" s="124" t="s">
        <v>43</v>
      </c>
      <c r="P341" s="104">
        <v>0</v>
      </c>
      <c r="Q341" s="104">
        <v>0</v>
      </c>
      <c r="R341" s="102">
        <v>0</v>
      </c>
      <c r="S341" s="102">
        <v>0</v>
      </c>
      <c r="T341" s="102">
        <v>0</v>
      </c>
      <c r="U341" s="102">
        <v>0</v>
      </c>
      <c r="V341" s="102">
        <f t="shared" si="111"/>
        <v>0</v>
      </c>
      <c r="W341" s="102">
        <v>0</v>
      </c>
      <c r="X341" s="102">
        <v>0</v>
      </c>
      <c r="Y341" s="102">
        <v>0</v>
      </c>
      <c r="Z341" s="102">
        <v>0</v>
      </c>
      <c r="AA341" s="102">
        <f t="shared" si="112"/>
        <v>0</v>
      </c>
      <c r="AB341" s="102">
        <f t="shared" si="112"/>
        <v>0</v>
      </c>
    </row>
    <row r="342" spans="1:28" ht="24.75" hidden="1">
      <c r="A342" s="1"/>
      <c r="B342" s="61" t="str">
        <f t="shared" si="95"/>
        <v>1355000510051554</v>
      </c>
      <c r="C342" s="147">
        <v>2023</v>
      </c>
      <c r="D342" s="99">
        <v>20</v>
      </c>
      <c r="E342" s="99">
        <v>1</v>
      </c>
      <c r="F342" s="99">
        <v>3</v>
      </c>
      <c r="G342" s="99">
        <v>5</v>
      </c>
      <c r="H342" s="147">
        <v>5000</v>
      </c>
      <c r="I342" s="147">
        <v>5100</v>
      </c>
      <c r="J342" s="147">
        <v>515</v>
      </c>
      <c r="K342" s="100">
        <v>5</v>
      </c>
      <c r="L342" s="100">
        <v>4</v>
      </c>
      <c r="M342" s="123" t="s">
        <v>274</v>
      </c>
      <c r="N342" s="102">
        <v>0</v>
      </c>
      <c r="O342" s="124" t="s">
        <v>43</v>
      </c>
      <c r="P342" s="104">
        <v>0</v>
      </c>
      <c r="Q342" s="104">
        <v>0</v>
      </c>
      <c r="R342" s="102">
        <v>0</v>
      </c>
      <c r="S342" s="102">
        <v>0</v>
      </c>
      <c r="T342" s="102">
        <v>0</v>
      </c>
      <c r="U342" s="102">
        <v>0</v>
      </c>
      <c r="V342" s="102">
        <f t="shared" si="111"/>
        <v>0</v>
      </c>
      <c r="W342" s="102">
        <v>0</v>
      </c>
      <c r="X342" s="102">
        <v>0</v>
      </c>
      <c r="Y342" s="102">
        <v>0</v>
      </c>
      <c r="Z342" s="102">
        <v>0</v>
      </c>
      <c r="AA342" s="102">
        <f t="shared" si="112"/>
        <v>0</v>
      </c>
      <c r="AB342" s="102">
        <f t="shared" si="112"/>
        <v>0</v>
      </c>
    </row>
    <row r="343" spans="1:28" ht="24.75" hidden="1">
      <c r="A343" s="1"/>
      <c r="B343" s="61" t="str">
        <f t="shared" si="95"/>
        <v>1355000510051564</v>
      </c>
      <c r="C343" s="147">
        <v>2023</v>
      </c>
      <c r="D343" s="99">
        <v>20</v>
      </c>
      <c r="E343" s="99">
        <v>1</v>
      </c>
      <c r="F343" s="99">
        <v>3</v>
      </c>
      <c r="G343" s="99">
        <v>5</v>
      </c>
      <c r="H343" s="147">
        <v>5000</v>
      </c>
      <c r="I343" s="147">
        <v>5100</v>
      </c>
      <c r="J343" s="147">
        <v>515</v>
      </c>
      <c r="K343" s="100">
        <v>6</v>
      </c>
      <c r="L343" s="100">
        <v>4</v>
      </c>
      <c r="M343" s="123" t="s">
        <v>275</v>
      </c>
      <c r="N343" s="102">
        <v>0</v>
      </c>
      <c r="O343" s="124" t="s">
        <v>43</v>
      </c>
      <c r="P343" s="104">
        <v>0</v>
      </c>
      <c r="Q343" s="104">
        <v>0</v>
      </c>
      <c r="R343" s="102">
        <v>0</v>
      </c>
      <c r="S343" s="102">
        <v>0</v>
      </c>
      <c r="T343" s="102">
        <v>0</v>
      </c>
      <c r="U343" s="102">
        <v>0</v>
      </c>
      <c r="V343" s="102">
        <f t="shared" si="111"/>
        <v>0</v>
      </c>
      <c r="W343" s="102">
        <v>0</v>
      </c>
      <c r="X343" s="102">
        <v>0</v>
      </c>
      <c r="Y343" s="102">
        <v>0</v>
      </c>
      <c r="Z343" s="102">
        <v>0</v>
      </c>
      <c r="AA343" s="102">
        <f t="shared" si="112"/>
        <v>0</v>
      </c>
      <c r="AB343" s="102">
        <f t="shared" si="112"/>
        <v>0</v>
      </c>
    </row>
    <row r="344" spans="1:28" ht="46.5" hidden="1">
      <c r="A344" s="1"/>
      <c r="B344" s="61" t="str">
        <f t="shared" si="95"/>
        <v>1355000510051574</v>
      </c>
      <c r="C344" s="147">
        <v>2023</v>
      </c>
      <c r="D344" s="99">
        <v>20</v>
      </c>
      <c r="E344" s="99">
        <v>1</v>
      </c>
      <c r="F344" s="99">
        <v>3</v>
      </c>
      <c r="G344" s="99">
        <v>5</v>
      </c>
      <c r="H344" s="147">
        <v>5000</v>
      </c>
      <c r="I344" s="147">
        <v>5100</v>
      </c>
      <c r="J344" s="147">
        <v>515</v>
      </c>
      <c r="K344" s="100">
        <v>7</v>
      </c>
      <c r="L344" s="100">
        <v>4</v>
      </c>
      <c r="M344" s="123" t="s">
        <v>276</v>
      </c>
      <c r="N344" s="102">
        <v>0</v>
      </c>
      <c r="O344" s="124" t="s">
        <v>43</v>
      </c>
      <c r="P344" s="104">
        <v>0</v>
      </c>
      <c r="Q344" s="104">
        <v>0</v>
      </c>
      <c r="R344" s="102">
        <v>0</v>
      </c>
      <c r="S344" s="102">
        <v>0</v>
      </c>
      <c r="T344" s="102">
        <v>0</v>
      </c>
      <c r="U344" s="102">
        <v>0</v>
      </c>
      <c r="V344" s="102">
        <f t="shared" si="111"/>
        <v>0</v>
      </c>
      <c r="W344" s="102">
        <v>0</v>
      </c>
      <c r="X344" s="102">
        <v>0</v>
      </c>
      <c r="Y344" s="102">
        <v>0</v>
      </c>
      <c r="Z344" s="102">
        <v>0</v>
      </c>
      <c r="AA344" s="102">
        <f t="shared" si="112"/>
        <v>0</v>
      </c>
      <c r="AB344" s="102">
        <f t="shared" si="112"/>
        <v>0</v>
      </c>
    </row>
    <row r="345" spans="1:28" ht="24.75" hidden="1">
      <c r="A345" s="1"/>
      <c r="B345" s="61" t="str">
        <f t="shared" ref="B345:B408" si="113">+CONCATENATE(E345,F345,G345,H345,I345,J345,K345,L345)</f>
        <v>1355000510051584</v>
      </c>
      <c r="C345" s="147">
        <v>2023</v>
      </c>
      <c r="D345" s="99">
        <v>20</v>
      </c>
      <c r="E345" s="99">
        <v>1</v>
      </c>
      <c r="F345" s="99">
        <v>3</v>
      </c>
      <c r="G345" s="99">
        <v>5</v>
      </c>
      <c r="H345" s="147">
        <v>5000</v>
      </c>
      <c r="I345" s="147">
        <v>5100</v>
      </c>
      <c r="J345" s="147">
        <v>515</v>
      </c>
      <c r="K345" s="100">
        <v>8</v>
      </c>
      <c r="L345" s="100">
        <v>4</v>
      </c>
      <c r="M345" s="123" t="s">
        <v>277</v>
      </c>
      <c r="N345" s="102">
        <v>0</v>
      </c>
      <c r="O345" s="124" t="s">
        <v>43</v>
      </c>
      <c r="P345" s="104">
        <v>0</v>
      </c>
      <c r="Q345" s="104">
        <v>0</v>
      </c>
      <c r="R345" s="102">
        <v>0</v>
      </c>
      <c r="S345" s="102">
        <v>0</v>
      </c>
      <c r="T345" s="102">
        <v>0</v>
      </c>
      <c r="U345" s="102">
        <v>0</v>
      </c>
      <c r="V345" s="102">
        <f t="shared" si="111"/>
        <v>0</v>
      </c>
      <c r="W345" s="102">
        <v>0</v>
      </c>
      <c r="X345" s="102">
        <v>0</v>
      </c>
      <c r="Y345" s="102">
        <v>0</v>
      </c>
      <c r="Z345" s="102">
        <v>0</v>
      </c>
      <c r="AA345" s="102">
        <f t="shared" si="112"/>
        <v>0</v>
      </c>
      <c r="AB345" s="102">
        <f t="shared" si="112"/>
        <v>0</v>
      </c>
    </row>
    <row r="346" spans="1:28" ht="24.75" hidden="1">
      <c r="A346" s="1"/>
      <c r="B346" s="61" t="str">
        <f t="shared" si="113"/>
        <v>1355000510051594</v>
      </c>
      <c r="C346" s="147">
        <v>2023</v>
      </c>
      <c r="D346" s="99">
        <v>20</v>
      </c>
      <c r="E346" s="99">
        <v>1</v>
      </c>
      <c r="F346" s="99">
        <v>3</v>
      </c>
      <c r="G346" s="99">
        <v>5</v>
      </c>
      <c r="H346" s="147">
        <v>5000</v>
      </c>
      <c r="I346" s="147">
        <v>5100</v>
      </c>
      <c r="J346" s="147">
        <v>515</v>
      </c>
      <c r="K346" s="100">
        <v>9</v>
      </c>
      <c r="L346" s="100">
        <v>4</v>
      </c>
      <c r="M346" s="123" t="s">
        <v>278</v>
      </c>
      <c r="N346" s="102">
        <v>0</v>
      </c>
      <c r="O346" s="124" t="s">
        <v>43</v>
      </c>
      <c r="P346" s="104">
        <v>0</v>
      </c>
      <c r="Q346" s="104">
        <v>0</v>
      </c>
      <c r="R346" s="102">
        <v>0</v>
      </c>
      <c r="S346" s="102">
        <v>0</v>
      </c>
      <c r="T346" s="102">
        <v>0</v>
      </c>
      <c r="U346" s="102">
        <v>0</v>
      </c>
      <c r="V346" s="102">
        <f t="shared" si="111"/>
        <v>0</v>
      </c>
      <c r="W346" s="102">
        <v>0</v>
      </c>
      <c r="X346" s="102">
        <v>0</v>
      </c>
      <c r="Y346" s="102">
        <v>0</v>
      </c>
      <c r="Z346" s="102">
        <v>0</v>
      </c>
      <c r="AA346" s="102">
        <f t="shared" si="112"/>
        <v>0</v>
      </c>
      <c r="AB346" s="102">
        <f t="shared" si="112"/>
        <v>0</v>
      </c>
    </row>
    <row r="347" spans="1:28" ht="24.75" hidden="1">
      <c r="A347" s="1"/>
      <c r="B347" s="61" t="str">
        <f t="shared" si="113"/>
        <v>13550005100515104</v>
      </c>
      <c r="C347" s="147">
        <v>2023</v>
      </c>
      <c r="D347" s="99">
        <v>20</v>
      </c>
      <c r="E347" s="99">
        <v>1</v>
      </c>
      <c r="F347" s="99">
        <v>3</v>
      </c>
      <c r="G347" s="99">
        <v>5</v>
      </c>
      <c r="H347" s="147">
        <v>5000</v>
      </c>
      <c r="I347" s="147">
        <v>5100</v>
      </c>
      <c r="J347" s="147">
        <v>515</v>
      </c>
      <c r="K347" s="100">
        <v>10</v>
      </c>
      <c r="L347" s="100">
        <v>4</v>
      </c>
      <c r="M347" s="123" t="s">
        <v>279</v>
      </c>
      <c r="N347" s="102">
        <v>0</v>
      </c>
      <c r="O347" s="124" t="s">
        <v>43</v>
      </c>
      <c r="P347" s="104">
        <v>0</v>
      </c>
      <c r="Q347" s="104">
        <v>0</v>
      </c>
      <c r="R347" s="102">
        <v>0</v>
      </c>
      <c r="S347" s="102">
        <v>0</v>
      </c>
      <c r="T347" s="102">
        <v>0</v>
      </c>
      <c r="U347" s="102">
        <v>0</v>
      </c>
      <c r="V347" s="102">
        <f t="shared" si="111"/>
        <v>0</v>
      </c>
      <c r="W347" s="102">
        <v>0</v>
      </c>
      <c r="X347" s="102">
        <v>0</v>
      </c>
      <c r="Y347" s="102">
        <v>0</v>
      </c>
      <c r="Z347" s="102">
        <v>0</v>
      </c>
      <c r="AA347" s="102">
        <f t="shared" si="112"/>
        <v>0</v>
      </c>
      <c r="AB347" s="102">
        <f t="shared" si="112"/>
        <v>0</v>
      </c>
    </row>
    <row r="348" spans="1:28" ht="24.75" hidden="1">
      <c r="A348" s="1"/>
      <c r="B348" s="61" t="str">
        <f t="shared" si="113"/>
        <v>13550005100515114</v>
      </c>
      <c r="C348" s="147">
        <v>2023</v>
      </c>
      <c r="D348" s="99">
        <v>20</v>
      </c>
      <c r="E348" s="99">
        <v>1</v>
      </c>
      <c r="F348" s="99">
        <v>3</v>
      </c>
      <c r="G348" s="99">
        <v>5</v>
      </c>
      <c r="H348" s="147">
        <v>5000</v>
      </c>
      <c r="I348" s="147">
        <v>5100</v>
      </c>
      <c r="J348" s="147">
        <v>515</v>
      </c>
      <c r="K348" s="100">
        <v>11</v>
      </c>
      <c r="L348" s="100">
        <v>4</v>
      </c>
      <c r="M348" s="123" t="s">
        <v>171</v>
      </c>
      <c r="N348" s="102">
        <v>0</v>
      </c>
      <c r="O348" s="124" t="s">
        <v>43</v>
      </c>
      <c r="P348" s="104">
        <v>0</v>
      </c>
      <c r="Q348" s="104">
        <v>0</v>
      </c>
      <c r="R348" s="102">
        <v>0</v>
      </c>
      <c r="S348" s="102">
        <v>0</v>
      </c>
      <c r="T348" s="102">
        <v>0</v>
      </c>
      <c r="U348" s="102">
        <v>0</v>
      </c>
      <c r="V348" s="102">
        <f t="shared" si="111"/>
        <v>0</v>
      </c>
      <c r="W348" s="102">
        <v>0</v>
      </c>
      <c r="X348" s="102">
        <v>0</v>
      </c>
      <c r="Y348" s="102">
        <v>0</v>
      </c>
      <c r="Z348" s="102">
        <v>0</v>
      </c>
      <c r="AA348" s="102">
        <f t="shared" si="112"/>
        <v>0</v>
      </c>
      <c r="AB348" s="102">
        <f t="shared" si="112"/>
        <v>0</v>
      </c>
    </row>
    <row r="349" spans="1:28" ht="46.5" hidden="1">
      <c r="A349" s="1"/>
      <c r="B349" s="61" t="str">
        <f t="shared" si="113"/>
        <v>13550005100515124</v>
      </c>
      <c r="C349" s="147">
        <v>2023</v>
      </c>
      <c r="D349" s="99">
        <v>20</v>
      </c>
      <c r="E349" s="99">
        <v>1</v>
      </c>
      <c r="F349" s="99">
        <v>3</v>
      </c>
      <c r="G349" s="99">
        <v>5</v>
      </c>
      <c r="H349" s="147">
        <v>5000</v>
      </c>
      <c r="I349" s="147">
        <v>5100</v>
      </c>
      <c r="J349" s="147">
        <v>515</v>
      </c>
      <c r="K349" s="100">
        <v>12</v>
      </c>
      <c r="L349" s="100">
        <v>4</v>
      </c>
      <c r="M349" s="123" t="s">
        <v>241</v>
      </c>
      <c r="N349" s="102">
        <v>0</v>
      </c>
      <c r="O349" s="124" t="s">
        <v>190</v>
      </c>
      <c r="P349" s="104">
        <v>0</v>
      </c>
      <c r="Q349" s="104">
        <v>0</v>
      </c>
      <c r="R349" s="102">
        <v>0</v>
      </c>
      <c r="S349" s="102">
        <v>0</v>
      </c>
      <c r="T349" s="102">
        <v>0</v>
      </c>
      <c r="U349" s="102">
        <v>0</v>
      </c>
      <c r="V349" s="102">
        <f t="shared" si="111"/>
        <v>0</v>
      </c>
      <c r="W349" s="102">
        <v>0</v>
      </c>
      <c r="X349" s="102">
        <v>0</v>
      </c>
      <c r="Y349" s="102">
        <v>0</v>
      </c>
      <c r="Z349" s="102">
        <v>0</v>
      </c>
      <c r="AA349" s="102">
        <f t="shared" si="112"/>
        <v>0</v>
      </c>
      <c r="AB349" s="102">
        <f t="shared" si="112"/>
        <v>0</v>
      </c>
    </row>
    <row r="350" spans="1:28" ht="46.5" hidden="1">
      <c r="A350" s="1"/>
      <c r="B350" s="61" t="str">
        <f t="shared" si="113"/>
        <v>13550005100515134</v>
      </c>
      <c r="C350" s="147">
        <v>2023</v>
      </c>
      <c r="D350" s="99">
        <v>20</v>
      </c>
      <c r="E350" s="99">
        <v>1</v>
      </c>
      <c r="F350" s="99">
        <v>3</v>
      </c>
      <c r="G350" s="99">
        <v>5</v>
      </c>
      <c r="H350" s="147">
        <v>5000</v>
      </c>
      <c r="I350" s="147">
        <v>5100</v>
      </c>
      <c r="J350" s="147">
        <v>515</v>
      </c>
      <c r="K350" s="100">
        <v>13</v>
      </c>
      <c r="L350" s="100">
        <v>4</v>
      </c>
      <c r="M350" s="123" t="s">
        <v>176</v>
      </c>
      <c r="N350" s="102">
        <v>0</v>
      </c>
      <c r="O350" s="124" t="s">
        <v>190</v>
      </c>
      <c r="P350" s="104">
        <v>0</v>
      </c>
      <c r="Q350" s="104">
        <v>0</v>
      </c>
      <c r="R350" s="102">
        <v>0</v>
      </c>
      <c r="S350" s="102">
        <v>0</v>
      </c>
      <c r="T350" s="102">
        <v>0</v>
      </c>
      <c r="U350" s="102">
        <v>0</v>
      </c>
      <c r="V350" s="102">
        <f t="shared" si="111"/>
        <v>0</v>
      </c>
      <c r="W350" s="102">
        <v>0</v>
      </c>
      <c r="X350" s="102">
        <v>0</v>
      </c>
      <c r="Y350" s="102">
        <v>0</v>
      </c>
      <c r="Z350" s="102">
        <v>0</v>
      </c>
      <c r="AA350" s="102">
        <f t="shared" si="112"/>
        <v>0</v>
      </c>
      <c r="AB350" s="102">
        <f t="shared" si="112"/>
        <v>0</v>
      </c>
    </row>
    <row r="351" spans="1:28" ht="24.75" hidden="1">
      <c r="A351" s="1"/>
      <c r="B351" s="61" t="str">
        <f t="shared" si="113"/>
        <v>135500052004</v>
      </c>
      <c r="C351" s="87">
        <v>2023</v>
      </c>
      <c r="D351" s="87">
        <v>20</v>
      </c>
      <c r="E351" s="87">
        <v>1</v>
      </c>
      <c r="F351" s="87">
        <v>3</v>
      </c>
      <c r="G351" s="87">
        <v>5</v>
      </c>
      <c r="H351" s="87">
        <v>5000</v>
      </c>
      <c r="I351" s="87">
        <v>5200</v>
      </c>
      <c r="J351" s="87"/>
      <c r="K351" s="87" t="s">
        <v>29</v>
      </c>
      <c r="L351" s="87">
        <v>4</v>
      </c>
      <c r="M351" s="89" t="s">
        <v>118</v>
      </c>
      <c r="N351" s="90">
        <f>+N352+N357</f>
        <v>0</v>
      </c>
      <c r="O351" s="151" t="s">
        <v>29</v>
      </c>
      <c r="P351" s="152"/>
      <c r="Q351" s="152"/>
      <c r="R351" s="90">
        <f>+R352+R357</f>
        <v>0</v>
      </c>
      <c r="S351" s="90">
        <f>+S352+S357</f>
        <v>0</v>
      </c>
      <c r="T351" s="90">
        <f>+T352+T357</f>
        <v>0</v>
      </c>
      <c r="U351" s="90">
        <f>+U352+U357</f>
        <v>0</v>
      </c>
      <c r="V351" s="90">
        <f>+V352+V357</f>
        <v>0</v>
      </c>
      <c r="W351" s="90"/>
      <c r="X351" s="90"/>
      <c r="Y351" s="90"/>
      <c r="Z351" s="90"/>
      <c r="AA351" s="90"/>
      <c r="AB351" s="90"/>
    </row>
    <row r="352" spans="1:28" ht="24.75" hidden="1">
      <c r="A352" s="1"/>
      <c r="B352" s="61" t="str">
        <f t="shared" si="113"/>
        <v>135500052005214</v>
      </c>
      <c r="C352" s="93">
        <v>2023</v>
      </c>
      <c r="D352" s="93">
        <v>20</v>
      </c>
      <c r="E352" s="93">
        <v>1</v>
      </c>
      <c r="F352" s="93">
        <v>3</v>
      </c>
      <c r="G352" s="93">
        <v>5</v>
      </c>
      <c r="H352" s="93">
        <v>5000</v>
      </c>
      <c r="I352" s="93">
        <v>5200</v>
      </c>
      <c r="J352" s="93">
        <v>521</v>
      </c>
      <c r="K352" s="93"/>
      <c r="L352" s="93">
        <v>4</v>
      </c>
      <c r="M352" s="95" t="s">
        <v>180</v>
      </c>
      <c r="N352" s="96">
        <f>SUM(N353:N356)</f>
        <v>0</v>
      </c>
      <c r="O352" s="153" t="s">
        <v>29</v>
      </c>
      <c r="P352" s="154"/>
      <c r="Q352" s="154"/>
      <c r="R352" s="96">
        <f>SUM(R353:R356)</f>
        <v>0</v>
      </c>
      <c r="S352" s="96">
        <f>SUM(S353:S356)</f>
        <v>0</v>
      </c>
      <c r="T352" s="96">
        <f>SUM(T353:T356)</f>
        <v>0</v>
      </c>
      <c r="U352" s="96">
        <f>SUM(U353:U356)</f>
        <v>0</v>
      </c>
      <c r="V352" s="96">
        <f>SUM(V353:V356)</f>
        <v>0</v>
      </c>
      <c r="W352" s="96"/>
      <c r="X352" s="96"/>
      <c r="Y352" s="96"/>
      <c r="Z352" s="96"/>
      <c r="AA352" s="96"/>
      <c r="AB352" s="96"/>
    </row>
    <row r="353" spans="1:28" ht="46.5" hidden="1">
      <c r="A353" s="1"/>
      <c r="B353" s="61" t="str">
        <f t="shared" si="113"/>
        <v>1355000520052114</v>
      </c>
      <c r="C353" s="147">
        <v>2023</v>
      </c>
      <c r="D353" s="99">
        <v>20</v>
      </c>
      <c r="E353" s="99">
        <v>1</v>
      </c>
      <c r="F353" s="99">
        <v>3</v>
      </c>
      <c r="G353" s="99">
        <v>5</v>
      </c>
      <c r="H353" s="147">
        <v>5000</v>
      </c>
      <c r="I353" s="147">
        <v>5200</v>
      </c>
      <c r="J353" s="147">
        <v>521</v>
      </c>
      <c r="K353" s="100">
        <v>1</v>
      </c>
      <c r="L353" s="100">
        <v>4</v>
      </c>
      <c r="M353" s="123" t="s">
        <v>280</v>
      </c>
      <c r="N353" s="102">
        <v>0</v>
      </c>
      <c r="O353" s="124" t="s">
        <v>190</v>
      </c>
      <c r="P353" s="104">
        <v>0</v>
      </c>
      <c r="Q353" s="104">
        <v>0</v>
      </c>
      <c r="R353" s="102">
        <v>0</v>
      </c>
      <c r="S353" s="102">
        <v>0</v>
      </c>
      <c r="T353" s="102">
        <v>0</v>
      </c>
      <c r="U353" s="102">
        <v>0</v>
      </c>
      <c r="V353" s="102">
        <f>N353-R353-S353-T353-U353</f>
        <v>0</v>
      </c>
      <c r="W353" s="102">
        <v>0</v>
      </c>
      <c r="X353" s="102">
        <v>0</v>
      </c>
      <c r="Y353" s="102">
        <v>0</v>
      </c>
      <c r="Z353" s="102">
        <v>0</v>
      </c>
      <c r="AA353" s="102">
        <f t="shared" ref="AA353:AB356" si="114">W353-Y353</f>
        <v>0</v>
      </c>
      <c r="AB353" s="102">
        <f t="shared" si="114"/>
        <v>0</v>
      </c>
    </row>
    <row r="354" spans="1:28" ht="46.5" hidden="1">
      <c r="A354" s="1"/>
      <c r="B354" s="61" t="str">
        <f t="shared" si="113"/>
        <v>1355000520052124</v>
      </c>
      <c r="C354" s="147">
        <v>2023</v>
      </c>
      <c r="D354" s="99">
        <v>20</v>
      </c>
      <c r="E354" s="99">
        <v>1</v>
      </c>
      <c r="F354" s="99">
        <v>3</v>
      </c>
      <c r="G354" s="99">
        <v>5</v>
      </c>
      <c r="H354" s="147">
        <v>5000</v>
      </c>
      <c r="I354" s="147">
        <v>5200</v>
      </c>
      <c r="J354" s="147">
        <v>521</v>
      </c>
      <c r="K354" s="100">
        <v>2</v>
      </c>
      <c r="L354" s="100">
        <v>4</v>
      </c>
      <c r="M354" s="123" t="s">
        <v>281</v>
      </c>
      <c r="N354" s="102">
        <v>0</v>
      </c>
      <c r="O354" s="124" t="s">
        <v>190</v>
      </c>
      <c r="P354" s="104">
        <v>0</v>
      </c>
      <c r="Q354" s="104">
        <v>0</v>
      </c>
      <c r="R354" s="102">
        <v>0</v>
      </c>
      <c r="S354" s="102">
        <v>0</v>
      </c>
      <c r="T354" s="102">
        <v>0</v>
      </c>
      <c r="U354" s="102">
        <v>0</v>
      </c>
      <c r="V354" s="102">
        <f>N354-R354-S354-T354-U354</f>
        <v>0</v>
      </c>
      <c r="W354" s="102">
        <v>0</v>
      </c>
      <c r="X354" s="102">
        <v>0</v>
      </c>
      <c r="Y354" s="102">
        <v>0</v>
      </c>
      <c r="Z354" s="102">
        <v>0</v>
      </c>
      <c r="AA354" s="102">
        <f t="shared" si="114"/>
        <v>0</v>
      </c>
      <c r="AB354" s="102">
        <f t="shared" si="114"/>
        <v>0</v>
      </c>
    </row>
    <row r="355" spans="1:28" ht="46.5" hidden="1">
      <c r="A355" s="1"/>
      <c r="B355" s="61" t="str">
        <f t="shared" si="113"/>
        <v>1355000520052134</v>
      </c>
      <c r="C355" s="147">
        <v>2023</v>
      </c>
      <c r="D355" s="99">
        <v>20</v>
      </c>
      <c r="E355" s="99">
        <v>1</v>
      </c>
      <c r="F355" s="99">
        <v>3</v>
      </c>
      <c r="G355" s="99">
        <v>5</v>
      </c>
      <c r="H355" s="147">
        <v>5000</v>
      </c>
      <c r="I355" s="147">
        <v>5200</v>
      </c>
      <c r="J355" s="147">
        <v>521</v>
      </c>
      <c r="K355" s="100">
        <v>3</v>
      </c>
      <c r="L355" s="100">
        <v>4</v>
      </c>
      <c r="M355" s="123" t="s">
        <v>282</v>
      </c>
      <c r="N355" s="102">
        <v>0</v>
      </c>
      <c r="O355" s="124" t="s">
        <v>190</v>
      </c>
      <c r="P355" s="104">
        <v>0</v>
      </c>
      <c r="Q355" s="104">
        <v>0</v>
      </c>
      <c r="R355" s="102">
        <v>0</v>
      </c>
      <c r="S355" s="102">
        <v>0</v>
      </c>
      <c r="T355" s="102">
        <v>0</v>
      </c>
      <c r="U355" s="102">
        <v>0</v>
      </c>
      <c r="V355" s="102">
        <f>N355-R355-S355-T355-U355</f>
        <v>0</v>
      </c>
      <c r="W355" s="102">
        <v>0</v>
      </c>
      <c r="X355" s="102">
        <v>0</v>
      </c>
      <c r="Y355" s="102">
        <v>0</v>
      </c>
      <c r="Z355" s="102">
        <v>0</v>
      </c>
      <c r="AA355" s="102">
        <f t="shared" si="114"/>
        <v>0</v>
      </c>
      <c r="AB355" s="102">
        <f t="shared" si="114"/>
        <v>0</v>
      </c>
    </row>
    <row r="356" spans="1:28" ht="46.5" hidden="1">
      <c r="A356" s="1"/>
      <c r="B356" s="61" t="str">
        <f t="shared" si="113"/>
        <v>1355000520052144</v>
      </c>
      <c r="C356" s="147">
        <v>2023</v>
      </c>
      <c r="D356" s="99">
        <v>20</v>
      </c>
      <c r="E356" s="99">
        <v>1</v>
      </c>
      <c r="F356" s="99">
        <v>3</v>
      </c>
      <c r="G356" s="99">
        <v>5</v>
      </c>
      <c r="H356" s="147">
        <v>5000</v>
      </c>
      <c r="I356" s="147">
        <v>5200</v>
      </c>
      <c r="J356" s="147">
        <v>521</v>
      </c>
      <c r="K356" s="100">
        <v>4</v>
      </c>
      <c r="L356" s="100">
        <v>4</v>
      </c>
      <c r="M356" s="123" t="s">
        <v>283</v>
      </c>
      <c r="N356" s="102">
        <v>0</v>
      </c>
      <c r="O356" s="124" t="s">
        <v>190</v>
      </c>
      <c r="P356" s="104">
        <v>0</v>
      </c>
      <c r="Q356" s="104">
        <v>0</v>
      </c>
      <c r="R356" s="102">
        <v>0</v>
      </c>
      <c r="S356" s="102">
        <v>0</v>
      </c>
      <c r="T356" s="102">
        <v>0</v>
      </c>
      <c r="U356" s="102">
        <v>0</v>
      </c>
      <c r="V356" s="102">
        <f>N356-R356-S356-T356-U356</f>
        <v>0</v>
      </c>
      <c r="W356" s="102">
        <v>0</v>
      </c>
      <c r="X356" s="102">
        <v>0</v>
      </c>
      <c r="Y356" s="102">
        <v>0</v>
      </c>
      <c r="Z356" s="102">
        <v>0</v>
      </c>
      <c r="AA356" s="102">
        <f t="shared" si="114"/>
        <v>0</v>
      </c>
      <c r="AB356" s="102">
        <f t="shared" si="114"/>
        <v>0</v>
      </c>
    </row>
    <row r="357" spans="1:28" ht="24.75" hidden="1">
      <c r="A357" s="1"/>
      <c r="B357" s="61" t="str">
        <f t="shared" si="113"/>
        <v>135500052005234</v>
      </c>
      <c r="C357" s="93">
        <v>2023</v>
      </c>
      <c r="D357" s="93">
        <v>20</v>
      </c>
      <c r="E357" s="93">
        <v>1</v>
      </c>
      <c r="F357" s="93">
        <v>3</v>
      </c>
      <c r="G357" s="93">
        <v>5</v>
      </c>
      <c r="H357" s="93">
        <v>5000</v>
      </c>
      <c r="I357" s="93">
        <v>5200</v>
      </c>
      <c r="J357" s="93">
        <v>523</v>
      </c>
      <c r="K357" s="93"/>
      <c r="L357" s="93">
        <v>4</v>
      </c>
      <c r="M357" s="95" t="s">
        <v>119</v>
      </c>
      <c r="N357" s="96">
        <f>SUM(N358:N361)</f>
        <v>0</v>
      </c>
      <c r="O357" s="153" t="s">
        <v>29</v>
      </c>
      <c r="P357" s="154"/>
      <c r="Q357" s="154"/>
      <c r="R357" s="96">
        <f>SUM(R358:R361)</f>
        <v>0</v>
      </c>
      <c r="S357" s="96">
        <f>SUM(S358:S361)</f>
        <v>0</v>
      </c>
      <c r="T357" s="96">
        <f>SUM(T358:T361)</f>
        <v>0</v>
      </c>
      <c r="U357" s="96">
        <f>SUM(U358:U361)</f>
        <v>0</v>
      </c>
      <c r="V357" s="96">
        <f>SUM(V358:V361)</f>
        <v>0</v>
      </c>
      <c r="W357" s="96"/>
      <c r="X357" s="96"/>
      <c r="Y357" s="96"/>
      <c r="Z357" s="96"/>
      <c r="AA357" s="96"/>
      <c r="AB357" s="96"/>
    </row>
    <row r="358" spans="1:28" ht="24.75" hidden="1">
      <c r="A358" s="1"/>
      <c r="B358" s="61" t="str">
        <f t="shared" si="113"/>
        <v>1355000520052314</v>
      </c>
      <c r="C358" s="147">
        <v>2023</v>
      </c>
      <c r="D358" s="99">
        <v>20</v>
      </c>
      <c r="E358" s="99">
        <v>1</v>
      </c>
      <c r="F358" s="99">
        <v>3</v>
      </c>
      <c r="G358" s="99">
        <v>5</v>
      </c>
      <c r="H358" s="147">
        <v>5000</v>
      </c>
      <c r="I358" s="147">
        <v>5200</v>
      </c>
      <c r="J358" s="147">
        <v>523</v>
      </c>
      <c r="K358" s="100">
        <v>1</v>
      </c>
      <c r="L358" s="100">
        <v>4</v>
      </c>
      <c r="M358" s="123" t="s">
        <v>284</v>
      </c>
      <c r="N358" s="102">
        <v>0</v>
      </c>
      <c r="O358" s="124" t="s">
        <v>43</v>
      </c>
      <c r="P358" s="104">
        <v>0</v>
      </c>
      <c r="Q358" s="104">
        <v>0</v>
      </c>
      <c r="R358" s="102">
        <v>0</v>
      </c>
      <c r="S358" s="102">
        <v>0</v>
      </c>
      <c r="T358" s="102">
        <v>0</v>
      </c>
      <c r="U358" s="102">
        <v>0</v>
      </c>
      <c r="V358" s="102">
        <f>N358-R358-S358-T358-U358</f>
        <v>0</v>
      </c>
      <c r="W358" s="102">
        <v>0</v>
      </c>
      <c r="X358" s="102">
        <v>0</v>
      </c>
      <c r="Y358" s="102">
        <v>0</v>
      </c>
      <c r="Z358" s="102">
        <v>0</v>
      </c>
      <c r="AA358" s="102">
        <f t="shared" ref="AA358:AB361" si="115">W358-Y358</f>
        <v>0</v>
      </c>
      <c r="AB358" s="102">
        <f t="shared" si="115"/>
        <v>0</v>
      </c>
    </row>
    <row r="359" spans="1:28" ht="24.75" hidden="1">
      <c r="A359" s="1"/>
      <c r="B359" s="61" t="str">
        <f t="shared" si="113"/>
        <v>1355000520052324</v>
      </c>
      <c r="C359" s="147">
        <v>2023</v>
      </c>
      <c r="D359" s="99">
        <v>20</v>
      </c>
      <c r="E359" s="99">
        <v>1</v>
      </c>
      <c r="F359" s="99">
        <v>3</v>
      </c>
      <c r="G359" s="99">
        <v>5</v>
      </c>
      <c r="H359" s="147">
        <v>5000</v>
      </c>
      <c r="I359" s="147">
        <v>5200</v>
      </c>
      <c r="J359" s="147">
        <v>523</v>
      </c>
      <c r="K359" s="100">
        <v>2</v>
      </c>
      <c r="L359" s="100">
        <v>4</v>
      </c>
      <c r="M359" s="123" t="s">
        <v>186</v>
      </c>
      <c r="N359" s="102">
        <v>0</v>
      </c>
      <c r="O359" s="124" t="s">
        <v>43</v>
      </c>
      <c r="P359" s="104">
        <v>0</v>
      </c>
      <c r="Q359" s="104">
        <v>0</v>
      </c>
      <c r="R359" s="102">
        <v>0</v>
      </c>
      <c r="S359" s="102">
        <v>0</v>
      </c>
      <c r="T359" s="102">
        <v>0</v>
      </c>
      <c r="U359" s="102">
        <v>0</v>
      </c>
      <c r="V359" s="102">
        <f>N359-R359-S359-T359-U359</f>
        <v>0</v>
      </c>
      <c r="W359" s="102">
        <v>0</v>
      </c>
      <c r="X359" s="102">
        <v>0</v>
      </c>
      <c r="Y359" s="102">
        <v>0</v>
      </c>
      <c r="Z359" s="102">
        <v>0</v>
      </c>
      <c r="AA359" s="102">
        <f t="shared" si="115"/>
        <v>0</v>
      </c>
      <c r="AB359" s="102">
        <f t="shared" si="115"/>
        <v>0</v>
      </c>
    </row>
    <row r="360" spans="1:28" ht="24.75" hidden="1">
      <c r="A360" s="1"/>
      <c r="B360" s="61" t="str">
        <f t="shared" si="113"/>
        <v>1355000520052334</v>
      </c>
      <c r="C360" s="147">
        <v>2023</v>
      </c>
      <c r="D360" s="99">
        <v>20</v>
      </c>
      <c r="E360" s="99">
        <v>1</v>
      </c>
      <c r="F360" s="99">
        <v>3</v>
      </c>
      <c r="G360" s="99">
        <v>5</v>
      </c>
      <c r="H360" s="147">
        <v>5000</v>
      </c>
      <c r="I360" s="147">
        <v>5200</v>
      </c>
      <c r="J360" s="147">
        <v>523</v>
      </c>
      <c r="K360" s="100">
        <v>3</v>
      </c>
      <c r="L360" s="100">
        <v>4</v>
      </c>
      <c r="M360" s="123" t="s">
        <v>253</v>
      </c>
      <c r="N360" s="102">
        <v>0</v>
      </c>
      <c r="O360" s="124" t="s">
        <v>43</v>
      </c>
      <c r="P360" s="104">
        <v>0</v>
      </c>
      <c r="Q360" s="104">
        <v>0</v>
      </c>
      <c r="R360" s="102">
        <v>0</v>
      </c>
      <c r="S360" s="102">
        <v>0</v>
      </c>
      <c r="T360" s="102">
        <v>0</v>
      </c>
      <c r="U360" s="102">
        <v>0</v>
      </c>
      <c r="V360" s="102">
        <f>N360-R360-S360-T360-U360</f>
        <v>0</v>
      </c>
      <c r="W360" s="102">
        <v>0</v>
      </c>
      <c r="X360" s="102">
        <v>0</v>
      </c>
      <c r="Y360" s="102">
        <v>0</v>
      </c>
      <c r="Z360" s="102">
        <v>0</v>
      </c>
      <c r="AA360" s="102">
        <f t="shared" si="115"/>
        <v>0</v>
      </c>
      <c r="AB360" s="102">
        <f t="shared" si="115"/>
        <v>0</v>
      </c>
    </row>
    <row r="361" spans="1:28" ht="24.75" hidden="1">
      <c r="A361" s="1"/>
      <c r="B361" s="61" t="str">
        <f t="shared" si="113"/>
        <v>1355000520052344</v>
      </c>
      <c r="C361" s="147">
        <v>2023</v>
      </c>
      <c r="D361" s="99">
        <v>20</v>
      </c>
      <c r="E361" s="99">
        <v>1</v>
      </c>
      <c r="F361" s="99">
        <v>3</v>
      </c>
      <c r="G361" s="99">
        <v>5</v>
      </c>
      <c r="H361" s="147">
        <v>5000</v>
      </c>
      <c r="I361" s="147">
        <v>5200</v>
      </c>
      <c r="J361" s="147">
        <v>523</v>
      </c>
      <c r="K361" s="100">
        <v>4</v>
      </c>
      <c r="L361" s="100">
        <v>4</v>
      </c>
      <c r="M361" s="123" t="s">
        <v>285</v>
      </c>
      <c r="N361" s="102">
        <v>0</v>
      </c>
      <c r="O361" s="124" t="s">
        <v>43</v>
      </c>
      <c r="P361" s="104">
        <v>0</v>
      </c>
      <c r="Q361" s="104">
        <v>0</v>
      </c>
      <c r="R361" s="102">
        <v>0</v>
      </c>
      <c r="S361" s="102">
        <v>0</v>
      </c>
      <c r="T361" s="102">
        <v>0</v>
      </c>
      <c r="U361" s="102">
        <v>0</v>
      </c>
      <c r="V361" s="102">
        <f>N361-R361-S361-T361-U361</f>
        <v>0</v>
      </c>
      <c r="W361" s="102">
        <v>0</v>
      </c>
      <c r="X361" s="102">
        <v>0</v>
      </c>
      <c r="Y361" s="102">
        <v>0</v>
      </c>
      <c r="Z361" s="102">
        <v>0</v>
      </c>
      <c r="AA361" s="102">
        <f t="shared" si="115"/>
        <v>0</v>
      </c>
      <c r="AB361" s="102">
        <f t="shared" si="115"/>
        <v>0</v>
      </c>
    </row>
    <row r="362" spans="1:28" ht="24.75" hidden="1">
      <c r="A362" s="1"/>
      <c r="B362" s="61" t="str">
        <f t="shared" si="113"/>
        <v>135500055004</v>
      </c>
      <c r="C362" s="87">
        <v>2023</v>
      </c>
      <c r="D362" s="87">
        <v>20</v>
      </c>
      <c r="E362" s="87">
        <v>1</v>
      </c>
      <c r="F362" s="87">
        <v>3</v>
      </c>
      <c r="G362" s="87">
        <v>5</v>
      </c>
      <c r="H362" s="87">
        <v>5000</v>
      </c>
      <c r="I362" s="87">
        <v>5500</v>
      </c>
      <c r="J362" s="87"/>
      <c r="K362" s="87"/>
      <c r="L362" s="87">
        <v>4</v>
      </c>
      <c r="M362" s="89" t="s">
        <v>135</v>
      </c>
      <c r="N362" s="90">
        <f>+N363</f>
        <v>0</v>
      </c>
      <c r="O362" s="151" t="s">
        <v>29</v>
      </c>
      <c r="P362" s="152"/>
      <c r="Q362" s="152"/>
      <c r="R362" s="90">
        <f t="shared" ref="R362:V363" si="116">+R363</f>
        <v>0</v>
      </c>
      <c r="S362" s="90">
        <f t="shared" si="116"/>
        <v>0</v>
      </c>
      <c r="T362" s="90">
        <f t="shared" si="116"/>
        <v>0</v>
      </c>
      <c r="U362" s="90">
        <f t="shared" si="116"/>
        <v>0</v>
      </c>
      <c r="V362" s="90">
        <f t="shared" si="116"/>
        <v>0</v>
      </c>
      <c r="W362" s="90"/>
      <c r="X362" s="90"/>
      <c r="Y362" s="90"/>
      <c r="Z362" s="90"/>
      <c r="AA362" s="90"/>
      <c r="AB362" s="90"/>
    </row>
    <row r="363" spans="1:28" ht="24.75" hidden="1">
      <c r="A363" s="1"/>
      <c r="B363" s="61" t="str">
        <f t="shared" si="113"/>
        <v>135500055005514</v>
      </c>
      <c r="C363" s="93">
        <v>2023</v>
      </c>
      <c r="D363" s="93">
        <v>20</v>
      </c>
      <c r="E363" s="93">
        <v>1</v>
      </c>
      <c r="F363" s="93">
        <v>3</v>
      </c>
      <c r="G363" s="93">
        <v>5</v>
      </c>
      <c r="H363" s="93">
        <v>5000</v>
      </c>
      <c r="I363" s="93">
        <v>5500</v>
      </c>
      <c r="J363" s="93">
        <v>551</v>
      </c>
      <c r="K363" s="93"/>
      <c r="L363" s="93">
        <v>4</v>
      </c>
      <c r="M363" s="95" t="s">
        <v>136</v>
      </c>
      <c r="N363" s="96">
        <f>+N364</f>
        <v>0</v>
      </c>
      <c r="O363" s="153" t="s">
        <v>29</v>
      </c>
      <c r="P363" s="154"/>
      <c r="Q363" s="154"/>
      <c r="R363" s="96">
        <f t="shared" si="116"/>
        <v>0</v>
      </c>
      <c r="S363" s="96">
        <f t="shared" si="116"/>
        <v>0</v>
      </c>
      <c r="T363" s="96">
        <f t="shared" si="116"/>
        <v>0</v>
      </c>
      <c r="U363" s="96">
        <f t="shared" si="116"/>
        <v>0</v>
      </c>
      <c r="V363" s="96">
        <f t="shared" si="116"/>
        <v>0</v>
      </c>
      <c r="W363" s="96"/>
      <c r="X363" s="96"/>
      <c r="Y363" s="96"/>
      <c r="Z363" s="96"/>
      <c r="AA363" s="96"/>
      <c r="AB363" s="96"/>
    </row>
    <row r="364" spans="1:28" ht="24.75" hidden="1">
      <c r="A364" s="1"/>
      <c r="B364" s="61" t="str">
        <f t="shared" si="113"/>
        <v>1355000550055114</v>
      </c>
      <c r="C364" s="147">
        <v>2023</v>
      </c>
      <c r="D364" s="99">
        <v>20</v>
      </c>
      <c r="E364" s="99">
        <v>1</v>
      </c>
      <c r="F364" s="99">
        <v>3</v>
      </c>
      <c r="G364" s="99">
        <v>5</v>
      </c>
      <c r="H364" s="147">
        <v>5000</v>
      </c>
      <c r="I364" s="147">
        <v>5500</v>
      </c>
      <c r="J364" s="147">
        <v>551</v>
      </c>
      <c r="K364" s="100">
        <v>1</v>
      </c>
      <c r="L364" s="100">
        <v>4</v>
      </c>
      <c r="M364" s="123" t="s">
        <v>137</v>
      </c>
      <c r="N364" s="102">
        <v>0</v>
      </c>
      <c r="O364" s="124" t="s">
        <v>43</v>
      </c>
      <c r="P364" s="104">
        <v>0</v>
      </c>
      <c r="Q364" s="104">
        <v>0</v>
      </c>
      <c r="R364" s="102">
        <v>0</v>
      </c>
      <c r="S364" s="102">
        <v>0</v>
      </c>
      <c r="T364" s="102">
        <v>0</v>
      </c>
      <c r="U364" s="102">
        <v>0</v>
      </c>
      <c r="V364" s="102">
        <f>N364-R364-S364-T364-U364</f>
        <v>0</v>
      </c>
      <c r="W364" s="102">
        <v>0</v>
      </c>
      <c r="X364" s="102">
        <v>0</v>
      </c>
      <c r="Y364" s="102">
        <v>0</v>
      </c>
      <c r="Z364" s="102">
        <v>0</v>
      </c>
      <c r="AA364" s="102">
        <f>W364-Y364</f>
        <v>0</v>
      </c>
      <c r="AB364" s="102">
        <f>X364-Z364</f>
        <v>0</v>
      </c>
    </row>
    <row r="365" spans="1:28" ht="24.75" hidden="1">
      <c r="A365" s="1"/>
      <c r="B365" s="61" t="str">
        <f t="shared" si="113"/>
        <v>135500059004</v>
      </c>
      <c r="C365" s="87">
        <v>2023</v>
      </c>
      <c r="D365" s="87">
        <v>20</v>
      </c>
      <c r="E365" s="87">
        <v>1</v>
      </c>
      <c r="F365" s="87">
        <v>3</v>
      </c>
      <c r="G365" s="87">
        <v>5</v>
      </c>
      <c r="H365" s="87">
        <v>5000</v>
      </c>
      <c r="I365" s="87">
        <v>5900</v>
      </c>
      <c r="J365" s="87"/>
      <c r="K365" s="87"/>
      <c r="L365" s="87">
        <v>4</v>
      </c>
      <c r="M365" s="89" t="s">
        <v>225</v>
      </c>
      <c r="N365" s="90">
        <f>+N366</f>
        <v>0</v>
      </c>
      <c r="O365" s="151"/>
      <c r="P365" s="152"/>
      <c r="Q365" s="152"/>
      <c r="R365" s="90">
        <f t="shared" ref="R365:V366" si="117">+R366</f>
        <v>0</v>
      </c>
      <c r="S365" s="90">
        <f t="shared" si="117"/>
        <v>0</v>
      </c>
      <c r="T365" s="90">
        <f t="shared" si="117"/>
        <v>0</v>
      </c>
      <c r="U365" s="90">
        <f t="shared" si="117"/>
        <v>0</v>
      </c>
      <c r="V365" s="90">
        <f t="shared" si="117"/>
        <v>0</v>
      </c>
      <c r="W365" s="90"/>
      <c r="X365" s="90"/>
      <c r="Y365" s="90"/>
      <c r="Z365" s="90"/>
      <c r="AA365" s="90"/>
      <c r="AB365" s="90"/>
    </row>
    <row r="366" spans="1:28" ht="24.75" hidden="1">
      <c r="A366" s="1"/>
      <c r="B366" s="61" t="str">
        <f t="shared" si="113"/>
        <v>135500059005914</v>
      </c>
      <c r="C366" s="93">
        <v>2023</v>
      </c>
      <c r="D366" s="93">
        <v>20</v>
      </c>
      <c r="E366" s="93">
        <v>1</v>
      </c>
      <c r="F366" s="93">
        <v>3</v>
      </c>
      <c r="G366" s="93">
        <v>5</v>
      </c>
      <c r="H366" s="93">
        <v>5000</v>
      </c>
      <c r="I366" s="93">
        <v>5900</v>
      </c>
      <c r="J366" s="93">
        <v>591</v>
      </c>
      <c r="K366" s="93"/>
      <c r="L366" s="93">
        <v>4</v>
      </c>
      <c r="M366" s="95" t="s">
        <v>226</v>
      </c>
      <c r="N366" s="96">
        <f>+N367</f>
        <v>0</v>
      </c>
      <c r="O366" s="153" t="s">
        <v>29</v>
      </c>
      <c r="P366" s="154"/>
      <c r="Q366" s="154"/>
      <c r="R366" s="96">
        <f t="shared" si="117"/>
        <v>0</v>
      </c>
      <c r="S366" s="96">
        <f t="shared" si="117"/>
        <v>0</v>
      </c>
      <c r="T366" s="96">
        <f t="shared" si="117"/>
        <v>0</v>
      </c>
      <c r="U366" s="96">
        <f t="shared" si="117"/>
        <v>0</v>
      </c>
      <c r="V366" s="96">
        <f t="shared" si="117"/>
        <v>0</v>
      </c>
      <c r="W366" s="96"/>
      <c r="X366" s="96"/>
      <c r="Y366" s="96"/>
      <c r="Z366" s="96"/>
      <c r="AA366" s="96"/>
      <c r="AB366" s="96"/>
    </row>
    <row r="367" spans="1:28" ht="24.75" hidden="1">
      <c r="A367" s="1"/>
      <c r="B367" s="61" t="str">
        <f t="shared" si="113"/>
        <v>1355000590059114</v>
      </c>
      <c r="C367" s="147">
        <v>2023</v>
      </c>
      <c r="D367" s="99">
        <v>20</v>
      </c>
      <c r="E367" s="99">
        <v>1</v>
      </c>
      <c r="F367" s="99">
        <v>3</v>
      </c>
      <c r="G367" s="99">
        <v>5</v>
      </c>
      <c r="H367" s="147">
        <v>5000</v>
      </c>
      <c r="I367" s="147">
        <v>5900</v>
      </c>
      <c r="J367" s="147">
        <v>591</v>
      </c>
      <c r="K367" s="100">
        <v>1</v>
      </c>
      <c r="L367" s="100">
        <v>4</v>
      </c>
      <c r="M367" s="123" t="s">
        <v>286</v>
      </c>
      <c r="N367" s="102">
        <v>0</v>
      </c>
      <c r="O367" s="124" t="s">
        <v>228</v>
      </c>
      <c r="P367" s="104">
        <v>0</v>
      </c>
      <c r="Q367" s="104">
        <v>0</v>
      </c>
      <c r="R367" s="102">
        <v>0</v>
      </c>
      <c r="S367" s="102">
        <v>0</v>
      </c>
      <c r="T367" s="102">
        <v>0</v>
      </c>
      <c r="U367" s="102">
        <v>0</v>
      </c>
      <c r="V367" s="102">
        <f>N367-R367-S367-T367-U367</f>
        <v>0</v>
      </c>
      <c r="W367" s="102">
        <v>0</v>
      </c>
      <c r="X367" s="102">
        <v>0</v>
      </c>
      <c r="Y367" s="102">
        <v>0</v>
      </c>
      <c r="Z367" s="102">
        <v>0</v>
      </c>
      <c r="AA367" s="102">
        <f>W367-Y367</f>
        <v>0</v>
      </c>
      <c r="AB367" s="102">
        <f>X367-Z367</f>
        <v>0</v>
      </c>
    </row>
    <row r="368" spans="1:28" ht="48.75" hidden="1">
      <c r="A368" s="1"/>
      <c r="B368" s="61" t="str">
        <f t="shared" si="113"/>
        <v>1355</v>
      </c>
      <c r="C368" s="134">
        <v>2023</v>
      </c>
      <c r="D368" s="135">
        <v>20</v>
      </c>
      <c r="E368" s="135">
        <v>1</v>
      </c>
      <c r="F368" s="135">
        <v>3</v>
      </c>
      <c r="G368" s="135">
        <v>5</v>
      </c>
      <c r="H368" s="135"/>
      <c r="I368" s="135"/>
      <c r="J368" s="136"/>
      <c r="K368" s="137"/>
      <c r="L368" s="137">
        <v>5</v>
      </c>
      <c r="M368" s="138" t="s">
        <v>287</v>
      </c>
      <c r="N368" s="139">
        <f>+N369+N374</f>
        <v>0</v>
      </c>
      <c r="O368" s="140"/>
      <c r="P368" s="139"/>
      <c r="Q368" s="139"/>
      <c r="R368" s="139">
        <f>+R369+R374</f>
        <v>0</v>
      </c>
      <c r="S368" s="139">
        <f>+S369+S374</f>
        <v>0</v>
      </c>
      <c r="T368" s="139">
        <f>+T369+T374</f>
        <v>0</v>
      </c>
      <c r="U368" s="139">
        <f>+U369+U374</f>
        <v>0</v>
      </c>
      <c r="V368" s="139">
        <f>+V369+V374</f>
        <v>0</v>
      </c>
      <c r="W368" s="139"/>
      <c r="X368" s="139"/>
      <c r="Y368" s="139"/>
      <c r="Z368" s="139"/>
      <c r="AA368" s="139"/>
      <c r="AB368" s="139"/>
    </row>
    <row r="369" spans="1:28" ht="24.75" hidden="1">
      <c r="A369" s="1"/>
      <c r="B369" s="61" t="str">
        <f t="shared" si="113"/>
        <v>13530005</v>
      </c>
      <c r="C369" s="115">
        <v>2023</v>
      </c>
      <c r="D369" s="115">
        <v>20</v>
      </c>
      <c r="E369" s="115">
        <v>1</v>
      </c>
      <c r="F369" s="115">
        <v>3</v>
      </c>
      <c r="G369" s="115">
        <v>5</v>
      </c>
      <c r="H369" s="115">
        <v>3000</v>
      </c>
      <c r="I369" s="115"/>
      <c r="J369" s="115"/>
      <c r="K369" s="115" t="s">
        <v>29</v>
      </c>
      <c r="L369" s="115">
        <v>5</v>
      </c>
      <c r="M369" s="83" t="s">
        <v>55</v>
      </c>
      <c r="N369" s="84">
        <f>+N370</f>
        <v>0</v>
      </c>
      <c r="O369" s="85" t="s">
        <v>29</v>
      </c>
      <c r="P369" s="86"/>
      <c r="Q369" s="86"/>
      <c r="R369" s="84">
        <f t="shared" ref="R369:V370" si="118">+R370</f>
        <v>0</v>
      </c>
      <c r="S369" s="84">
        <f t="shared" si="118"/>
        <v>0</v>
      </c>
      <c r="T369" s="84">
        <f t="shared" si="118"/>
        <v>0</v>
      </c>
      <c r="U369" s="84">
        <f t="shared" si="118"/>
        <v>0</v>
      </c>
      <c r="V369" s="84">
        <f t="shared" si="118"/>
        <v>0</v>
      </c>
      <c r="W369" s="84"/>
      <c r="X369" s="84"/>
      <c r="Y369" s="84"/>
      <c r="Z369" s="84"/>
      <c r="AA369" s="84"/>
      <c r="AB369" s="84"/>
    </row>
    <row r="370" spans="1:28" ht="48" hidden="1">
      <c r="A370" s="1"/>
      <c r="B370" s="61" t="str">
        <f t="shared" si="113"/>
        <v>135300033005</v>
      </c>
      <c r="C370" s="87">
        <v>2023</v>
      </c>
      <c r="D370" s="87">
        <v>20</v>
      </c>
      <c r="E370" s="87">
        <v>1</v>
      </c>
      <c r="F370" s="87">
        <v>3</v>
      </c>
      <c r="G370" s="87">
        <v>5</v>
      </c>
      <c r="H370" s="87">
        <v>3000</v>
      </c>
      <c r="I370" s="87">
        <v>3300</v>
      </c>
      <c r="J370" s="87"/>
      <c r="K370" s="87"/>
      <c r="L370" s="87">
        <v>5</v>
      </c>
      <c r="M370" s="89" t="s">
        <v>56</v>
      </c>
      <c r="N370" s="90">
        <f>+N371</f>
        <v>0</v>
      </c>
      <c r="O370" s="151"/>
      <c r="P370" s="152"/>
      <c r="Q370" s="152"/>
      <c r="R370" s="90">
        <f t="shared" si="118"/>
        <v>0</v>
      </c>
      <c r="S370" s="90">
        <f t="shared" si="118"/>
        <v>0</v>
      </c>
      <c r="T370" s="90">
        <f t="shared" si="118"/>
        <v>0</v>
      </c>
      <c r="U370" s="90">
        <f t="shared" si="118"/>
        <v>0</v>
      </c>
      <c r="V370" s="90">
        <f t="shared" si="118"/>
        <v>0</v>
      </c>
      <c r="W370" s="90"/>
      <c r="X370" s="90"/>
      <c r="Y370" s="90"/>
      <c r="Z370" s="90"/>
      <c r="AA370" s="90"/>
      <c r="AB370" s="90"/>
    </row>
    <row r="371" spans="1:28" ht="48" hidden="1">
      <c r="A371" s="1"/>
      <c r="B371" s="61" t="str">
        <f t="shared" si="113"/>
        <v>135300033003335</v>
      </c>
      <c r="C371" s="93">
        <v>2023</v>
      </c>
      <c r="D371" s="93">
        <v>20</v>
      </c>
      <c r="E371" s="93">
        <v>1</v>
      </c>
      <c r="F371" s="93">
        <v>3</v>
      </c>
      <c r="G371" s="93">
        <v>5</v>
      </c>
      <c r="H371" s="93">
        <v>3000</v>
      </c>
      <c r="I371" s="93">
        <v>3300</v>
      </c>
      <c r="J371" s="93">
        <v>333</v>
      </c>
      <c r="K371" s="93"/>
      <c r="L371" s="93">
        <v>5</v>
      </c>
      <c r="M371" s="95" t="s">
        <v>159</v>
      </c>
      <c r="N371" s="96">
        <f>SUM(N372:N373)</f>
        <v>0</v>
      </c>
      <c r="O371" s="153" t="s">
        <v>29</v>
      </c>
      <c r="P371" s="154"/>
      <c r="Q371" s="154"/>
      <c r="R371" s="96">
        <f>SUM(R372:R373)</f>
        <v>0</v>
      </c>
      <c r="S371" s="96">
        <f>SUM(S372:S373)</f>
        <v>0</v>
      </c>
      <c r="T371" s="96">
        <f>SUM(T372:T373)</f>
        <v>0</v>
      </c>
      <c r="U371" s="96">
        <f>SUM(U372:U373)</f>
        <v>0</v>
      </c>
      <c r="V371" s="96">
        <f>SUM(V372:V373)</f>
        <v>0</v>
      </c>
      <c r="W371" s="96"/>
      <c r="X371" s="96"/>
      <c r="Y371" s="96"/>
      <c r="Z371" s="96"/>
      <c r="AA371" s="96"/>
      <c r="AB371" s="96"/>
    </row>
    <row r="372" spans="1:28" ht="24.75" hidden="1">
      <c r="A372" s="1"/>
      <c r="B372" s="61" t="str">
        <f t="shared" si="113"/>
        <v>1353000330033315</v>
      </c>
      <c r="C372" s="147">
        <v>2023</v>
      </c>
      <c r="D372" s="99">
        <v>20</v>
      </c>
      <c r="E372" s="99">
        <v>1</v>
      </c>
      <c r="F372" s="99">
        <v>3</v>
      </c>
      <c r="G372" s="99">
        <v>5</v>
      </c>
      <c r="H372" s="147">
        <v>3000</v>
      </c>
      <c r="I372" s="147">
        <v>3300</v>
      </c>
      <c r="J372" s="147">
        <v>333</v>
      </c>
      <c r="K372" s="100">
        <v>1</v>
      </c>
      <c r="L372" s="100">
        <v>5</v>
      </c>
      <c r="M372" s="123" t="s">
        <v>288</v>
      </c>
      <c r="N372" s="102">
        <v>0</v>
      </c>
      <c r="O372" s="124" t="s">
        <v>64</v>
      </c>
      <c r="P372" s="104">
        <v>0</v>
      </c>
      <c r="Q372" s="104">
        <v>0</v>
      </c>
      <c r="R372" s="102">
        <v>0</v>
      </c>
      <c r="S372" s="102">
        <v>0</v>
      </c>
      <c r="T372" s="102">
        <v>0</v>
      </c>
      <c r="U372" s="102">
        <v>0</v>
      </c>
      <c r="V372" s="102">
        <f>N372-R372-S372-T372-U372</f>
        <v>0</v>
      </c>
      <c r="W372" s="102">
        <v>0</v>
      </c>
      <c r="X372" s="102">
        <v>0</v>
      </c>
      <c r="Y372" s="102">
        <v>0</v>
      </c>
      <c r="Z372" s="102">
        <v>0</v>
      </c>
      <c r="AA372" s="102">
        <f t="shared" ref="AA372:AB373" si="119">W372-Y372</f>
        <v>0</v>
      </c>
      <c r="AB372" s="102">
        <f t="shared" si="119"/>
        <v>0</v>
      </c>
    </row>
    <row r="373" spans="1:28" ht="24.75" hidden="1">
      <c r="A373" s="1"/>
      <c r="B373" s="61" t="str">
        <f t="shared" si="113"/>
        <v>1353000330033325</v>
      </c>
      <c r="C373" s="147">
        <v>2023</v>
      </c>
      <c r="D373" s="99">
        <v>20</v>
      </c>
      <c r="E373" s="99">
        <v>1</v>
      </c>
      <c r="F373" s="99">
        <v>3</v>
      </c>
      <c r="G373" s="99">
        <v>5</v>
      </c>
      <c r="H373" s="147">
        <v>3000</v>
      </c>
      <c r="I373" s="147">
        <v>3300</v>
      </c>
      <c r="J373" s="147">
        <v>333</v>
      </c>
      <c r="K373" s="100">
        <v>2</v>
      </c>
      <c r="L373" s="100">
        <v>5</v>
      </c>
      <c r="M373" s="123" t="s">
        <v>289</v>
      </c>
      <c r="N373" s="102">
        <v>0</v>
      </c>
      <c r="O373" s="124" t="s">
        <v>64</v>
      </c>
      <c r="P373" s="104">
        <v>0</v>
      </c>
      <c r="Q373" s="104">
        <v>0</v>
      </c>
      <c r="R373" s="102">
        <v>0</v>
      </c>
      <c r="S373" s="102">
        <v>0</v>
      </c>
      <c r="T373" s="102">
        <v>0</v>
      </c>
      <c r="U373" s="102">
        <v>0</v>
      </c>
      <c r="V373" s="102">
        <f>N373-R373-S373-T373-U373</f>
        <v>0</v>
      </c>
      <c r="W373" s="102">
        <v>0</v>
      </c>
      <c r="X373" s="102">
        <v>0</v>
      </c>
      <c r="Y373" s="102">
        <v>0</v>
      </c>
      <c r="Z373" s="102">
        <v>0</v>
      </c>
      <c r="AA373" s="102">
        <f t="shared" si="119"/>
        <v>0</v>
      </c>
      <c r="AB373" s="102">
        <f t="shared" si="119"/>
        <v>0</v>
      </c>
    </row>
    <row r="374" spans="1:28" ht="24.75" hidden="1">
      <c r="A374" s="1"/>
      <c r="B374" s="61" t="str">
        <f t="shared" si="113"/>
        <v>13550005</v>
      </c>
      <c r="C374" s="115">
        <v>2023</v>
      </c>
      <c r="D374" s="115">
        <v>20</v>
      </c>
      <c r="E374" s="115">
        <v>1</v>
      </c>
      <c r="F374" s="115">
        <v>3</v>
      </c>
      <c r="G374" s="115">
        <v>5</v>
      </c>
      <c r="H374" s="115">
        <v>5000</v>
      </c>
      <c r="I374" s="115"/>
      <c r="J374" s="115"/>
      <c r="K374" s="115" t="s">
        <v>29</v>
      </c>
      <c r="L374" s="115">
        <v>5</v>
      </c>
      <c r="M374" s="83" t="s">
        <v>114</v>
      </c>
      <c r="N374" s="84">
        <f>+N375+N396</f>
        <v>0</v>
      </c>
      <c r="O374" s="85" t="s">
        <v>29</v>
      </c>
      <c r="P374" s="86"/>
      <c r="Q374" s="86"/>
      <c r="R374" s="84">
        <f>+R375+R396</f>
        <v>0</v>
      </c>
      <c r="S374" s="84">
        <f>+S375+S396</f>
        <v>0</v>
      </c>
      <c r="T374" s="84">
        <f>+T375+T396</f>
        <v>0</v>
      </c>
      <c r="U374" s="84">
        <f>+U375+U396</f>
        <v>0</v>
      </c>
      <c r="V374" s="84">
        <f>+V375+V396</f>
        <v>0</v>
      </c>
      <c r="W374" s="84"/>
      <c r="X374" s="84"/>
      <c r="Y374" s="84"/>
      <c r="Z374" s="84"/>
      <c r="AA374" s="84"/>
      <c r="AB374" s="84"/>
    </row>
    <row r="375" spans="1:28" ht="24.75" hidden="1">
      <c r="A375" s="1"/>
      <c r="B375" s="61" t="str">
        <f t="shared" si="113"/>
        <v>135500051005</v>
      </c>
      <c r="C375" s="87">
        <v>2023</v>
      </c>
      <c r="D375" s="87">
        <v>20</v>
      </c>
      <c r="E375" s="87">
        <v>1</v>
      </c>
      <c r="F375" s="87">
        <v>3</v>
      </c>
      <c r="G375" s="87">
        <v>5</v>
      </c>
      <c r="H375" s="87">
        <v>5000</v>
      </c>
      <c r="I375" s="87">
        <v>5100</v>
      </c>
      <c r="J375" s="87"/>
      <c r="K375" s="87"/>
      <c r="L375" s="87">
        <v>5</v>
      </c>
      <c r="M375" s="89" t="s">
        <v>115</v>
      </c>
      <c r="N375" s="90">
        <f>+N376+N393</f>
        <v>0</v>
      </c>
      <c r="O375" s="151"/>
      <c r="P375" s="152"/>
      <c r="Q375" s="152"/>
      <c r="R375" s="90">
        <f>+R376+R393</f>
        <v>0</v>
      </c>
      <c r="S375" s="90">
        <f>+S376+S393</f>
        <v>0</v>
      </c>
      <c r="T375" s="90">
        <f>+T376+T393</f>
        <v>0</v>
      </c>
      <c r="U375" s="90">
        <f>+U376+U393</f>
        <v>0</v>
      </c>
      <c r="V375" s="90">
        <f>+V376+V393</f>
        <v>0</v>
      </c>
      <c r="W375" s="90"/>
      <c r="X375" s="90"/>
      <c r="Y375" s="90"/>
      <c r="Z375" s="90"/>
      <c r="AA375" s="90"/>
      <c r="AB375" s="90"/>
    </row>
    <row r="376" spans="1:28" ht="24.75" hidden="1">
      <c r="A376" s="1"/>
      <c r="B376" s="61" t="str">
        <f t="shared" si="113"/>
        <v>135500051005155</v>
      </c>
      <c r="C376" s="93">
        <v>2023</v>
      </c>
      <c r="D376" s="93">
        <v>20</v>
      </c>
      <c r="E376" s="93">
        <v>1</v>
      </c>
      <c r="F376" s="93">
        <v>3</v>
      </c>
      <c r="G376" s="93">
        <v>5</v>
      </c>
      <c r="H376" s="93">
        <v>5000</v>
      </c>
      <c r="I376" s="93">
        <v>5100</v>
      </c>
      <c r="J376" s="93">
        <v>515</v>
      </c>
      <c r="K376" s="93"/>
      <c r="L376" s="93">
        <v>5</v>
      </c>
      <c r="M376" s="95" t="s">
        <v>116</v>
      </c>
      <c r="N376" s="96">
        <f>SUM(N377:N392)</f>
        <v>0</v>
      </c>
      <c r="O376" s="153" t="s">
        <v>29</v>
      </c>
      <c r="P376" s="154"/>
      <c r="Q376" s="154"/>
      <c r="R376" s="96">
        <f>SUM(R377:R392)</f>
        <v>0</v>
      </c>
      <c r="S376" s="96">
        <f>SUM(S377:S392)</f>
        <v>0</v>
      </c>
      <c r="T376" s="96">
        <f>SUM(T377:T392)</f>
        <v>0</v>
      </c>
      <c r="U376" s="96">
        <f>SUM(U377:U392)</f>
        <v>0</v>
      </c>
      <c r="V376" s="96">
        <f>SUM(V377:V392)</f>
        <v>0</v>
      </c>
      <c r="W376" s="96"/>
      <c r="X376" s="96"/>
      <c r="Y376" s="96"/>
      <c r="Z376" s="96"/>
      <c r="AA376" s="96"/>
      <c r="AB376" s="96"/>
    </row>
    <row r="377" spans="1:28" ht="24.75" hidden="1">
      <c r="A377" s="1"/>
      <c r="B377" s="61" t="str">
        <f t="shared" si="113"/>
        <v>1355000510051515</v>
      </c>
      <c r="C377" s="147">
        <v>2023</v>
      </c>
      <c r="D377" s="99">
        <v>20</v>
      </c>
      <c r="E377" s="99">
        <v>1</v>
      </c>
      <c r="F377" s="99">
        <v>3</v>
      </c>
      <c r="G377" s="99">
        <v>5</v>
      </c>
      <c r="H377" s="147">
        <v>5000</v>
      </c>
      <c r="I377" s="147">
        <v>5100</v>
      </c>
      <c r="J377" s="147">
        <v>515</v>
      </c>
      <c r="K377" s="100">
        <v>1</v>
      </c>
      <c r="L377" s="100">
        <v>5</v>
      </c>
      <c r="M377" s="123" t="s">
        <v>272</v>
      </c>
      <c r="N377" s="102">
        <v>0</v>
      </c>
      <c r="O377" s="124" t="s">
        <v>43</v>
      </c>
      <c r="P377" s="104">
        <v>0</v>
      </c>
      <c r="Q377" s="104">
        <v>0</v>
      </c>
      <c r="R377" s="102">
        <v>0</v>
      </c>
      <c r="S377" s="102">
        <v>0</v>
      </c>
      <c r="T377" s="102">
        <v>0</v>
      </c>
      <c r="U377" s="102">
        <v>0</v>
      </c>
      <c r="V377" s="102">
        <f t="shared" ref="V377:V392" si="120">N377-R377-S377-T377-U377</f>
        <v>0</v>
      </c>
      <c r="W377" s="102">
        <v>0</v>
      </c>
      <c r="X377" s="102">
        <v>0</v>
      </c>
      <c r="Y377" s="102">
        <v>0</v>
      </c>
      <c r="Z377" s="102">
        <v>0</v>
      </c>
      <c r="AA377" s="102">
        <f t="shared" ref="AA377:AB392" si="121">W377-Y377</f>
        <v>0</v>
      </c>
      <c r="AB377" s="102">
        <f t="shared" si="121"/>
        <v>0</v>
      </c>
    </row>
    <row r="378" spans="1:28" ht="24.75" hidden="1">
      <c r="A378" s="1"/>
      <c r="B378" s="61" t="str">
        <f t="shared" si="113"/>
        <v>1355000510051525</v>
      </c>
      <c r="C378" s="147">
        <v>2023</v>
      </c>
      <c r="D378" s="99">
        <v>20</v>
      </c>
      <c r="E378" s="99">
        <v>1</v>
      </c>
      <c r="F378" s="99">
        <v>3</v>
      </c>
      <c r="G378" s="99">
        <v>5</v>
      </c>
      <c r="H378" s="147">
        <v>5000</v>
      </c>
      <c r="I378" s="147">
        <v>5100</v>
      </c>
      <c r="J378" s="147">
        <v>515</v>
      </c>
      <c r="K378" s="100">
        <v>2</v>
      </c>
      <c r="L378" s="100">
        <v>5</v>
      </c>
      <c r="M378" s="123" t="s">
        <v>290</v>
      </c>
      <c r="N378" s="102">
        <v>0</v>
      </c>
      <c r="O378" s="124" t="s">
        <v>43</v>
      </c>
      <c r="P378" s="104">
        <v>0</v>
      </c>
      <c r="Q378" s="104">
        <v>0</v>
      </c>
      <c r="R378" s="102">
        <v>0</v>
      </c>
      <c r="S378" s="102">
        <v>0</v>
      </c>
      <c r="T378" s="102">
        <v>0</v>
      </c>
      <c r="U378" s="102">
        <v>0</v>
      </c>
      <c r="V378" s="102">
        <f t="shared" si="120"/>
        <v>0</v>
      </c>
      <c r="W378" s="102">
        <v>0</v>
      </c>
      <c r="X378" s="102">
        <v>0</v>
      </c>
      <c r="Y378" s="102">
        <v>0</v>
      </c>
      <c r="Z378" s="102">
        <v>0</v>
      </c>
      <c r="AA378" s="102">
        <f t="shared" si="121"/>
        <v>0</v>
      </c>
      <c r="AB378" s="102">
        <f t="shared" si="121"/>
        <v>0</v>
      </c>
    </row>
    <row r="379" spans="1:28" ht="24.75" hidden="1">
      <c r="A379" s="1"/>
      <c r="B379" s="61" t="str">
        <f t="shared" si="113"/>
        <v>1355000510051535</v>
      </c>
      <c r="C379" s="147">
        <v>2023</v>
      </c>
      <c r="D379" s="99">
        <v>20</v>
      </c>
      <c r="E379" s="99">
        <v>1</v>
      </c>
      <c r="F379" s="99">
        <v>3</v>
      </c>
      <c r="G379" s="99">
        <v>5</v>
      </c>
      <c r="H379" s="147">
        <v>5000</v>
      </c>
      <c r="I379" s="147">
        <v>5100</v>
      </c>
      <c r="J379" s="147">
        <v>515</v>
      </c>
      <c r="K379" s="100">
        <v>3</v>
      </c>
      <c r="L379" s="100">
        <v>5</v>
      </c>
      <c r="M379" s="123" t="s">
        <v>163</v>
      </c>
      <c r="N379" s="102">
        <v>0</v>
      </c>
      <c r="O379" s="124" t="s">
        <v>43</v>
      </c>
      <c r="P379" s="104">
        <v>0</v>
      </c>
      <c r="Q379" s="104">
        <v>0</v>
      </c>
      <c r="R379" s="102">
        <v>0</v>
      </c>
      <c r="S379" s="102">
        <v>0</v>
      </c>
      <c r="T379" s="102">
        <v>0</v>
      </c>
      <c r="U379" s="102">
        <v>0</v>
      </c>
      <c r="V379" s="102">
        <f t="shared" si="120"/>
        <v>0</v>
      </c>
      <c r="W379" s="102">
        <v>0</v>
      </c>
      <c r="X379" s="102">
        <v>0</v>
      </c>
      <c r="Y379" s="102">
        <v>0</v>
      </c>
      <c r="Z379" s="102">
        <v>0</v>
      </c>
      <c r="AA379" s="102">
        <f t="shared" si="121"/>
        <v>0</v>
      </c>
      <c r="AB379" s="102">
        <f t="shared" si="121"/>
        <v>0</v>
      </c>
    </row>
    <row r="380" spans="1:28" ht="24.75" hidden="1">
      <c r="A380" s="1"/>
      <c r="B380" s="61" t="str">
        <f t="shared" si="113"/>
        <v>1355000510051545</v>
      </c>
      <c r="C380" s="147">
        <v>2023</v>
      </c>
      <c r="D380" s="99">
        <v>20</v>
      </c>
      <c r="E380" s="99">
        <v>1</v>
      </c>
      <c r="F380" s="99">
        <v>3</v>
      </c>
      <c r="G380" s="99">
        <v>5</v>
      </c>
      <c r="H380" s="147">
        <v>5000</v>
      </c>
      <c r="I380" s="147">
        <v>5100</v>
      </c>
      <c r="J380" s="147">
        <v>515</v>
      </c>
      <c r="K380" s="100">
        <v>4</v>
      </c>
      <c r="L380" s="100">
        <v>5</v>
      </c>
      <c r="M380" s="123" t="s">
        <v>273</v>
      </c>
      <c r="N380" s="102">
        <v>0</v>
      </c>
      <c r="O380" s="124" t="s">
        <v>43</v>
      </c>
      <c r="P380" s="104">
        <v>0</v>
      </c>
      <c r="Q380" s="104">
        <v>0</v>
      </c>
      <c r="R380" s="102">
        <v>0</v>
      </c>
      <c r="S380" s="102">
        <v>0</v>
      </c>
      <c r="T380" s="102">
        <v>0</v>
      </c>
      <c r="U380" s="102">
        <v>0</v>
      </c>
      <c r="V380" s="102">
        <f t="shared" si="120"/>
        <v>0</v>
      </c>
      <c r="W380" s="102">
        <v>0</v>
      </c>
      <c r="X380" s="102">
        <v>0</v>
      </c>
      <c r="Y380" s="102">
        <v>0</v>
      </c>
      <c r="Z380" s="102">
        <v>0</v>
      </c>
      <c r="AA380" s="102">
        <f t="shared" si="121"/>
        <v>0</v>
      </c>
      <c r="AB380" s="102">
        <f t="shared" si="121"/>
        <v>0</v>
      </c>
    </row>
    <row r="381" spans="1:28" ht="24.75" hidden="1">
      <c r="A381" s="1"/>
      <c r="B381" s="61" t="str">
        <f t="shared" si="113"/>
        <v>1355000510051555</v>
      </c>
      <c r="C381" s="147">
        <v>2023</v>
      </c>
      <c r="D381" s="99">
        <v>20</v>
      </c>
      <c r="E381" s="99">
        <v>1</v>
      </c>
      <c r="F381" s="99">
        <v>3</v>
      </c>
      <c r="G381" s="99">
        <v>5</v>
      </c>
      <c r="H381" s="147">
        <v>5000</v>
      </c>
      <c r="I381" s="147">
        <v>5100</v>
      </c>
      <c r="J381" s="147">
        <v>515</v>
      </c>
      <c r="K381" s="100">
        <v>5</v>
      </c>
      <c r="L381" s="100">
        <v>5</v>
      </c>
      <c r="M381" s="123" t="s">
        <v>291</v>
      </c>
      <c r="N381" s="102">
        <v>0</v>
      </c>
      <c r="O381" s="124" t="s">
        <v>43</v>
      </c>
      <c r="P381" s="104">
        <v>0</v>
      </c>
      <c r="Q381" s="104">
        <v>0</v>
      </c>
      <c r="R381" s="102">
        <v>0</v>
      </c>
      <c r="S381" s="102">
        <v>0</v>
      </c>
      <c r="T381" s="102">
        <v>0</v>
      </c>
      <c r="U381" s="102">
        <v>0</v>
      </c>
      <c r="V381" s="102">
        <f t="shared" si="120"/>
        <v>0</v>
      </c>
      <c r="W381" s="102">
        <v>0</v>
      </c>
      <c r="X381" s="102">
        <v>0</v>
      </c>
      <c r="Y381" s="102">
        <v>0</v>
      </c>
      <c r="Z381" s="102">
        <v>0</v>
      </c>
      <c r="AA381" s="102">
        <f t="shared" si="121"/>
        <v>0</v>
      </c>
      <c r="AB381" s="102">
        <f t="shared" si="121"/>
        <v>0</v>
      </c>
    </row>
    <row r="382" spans="1:28" ht="24.75" hidden="1">
      <c r="A382" s="1"/>
      <c r="B382" s="61" t="str">
        <f t="shared" si="113"/>
        <v>1355000510051565</v>
      </c>
      <c r="C382" s="147">
        <v>2023</v>
      </c>
      <c r="D382" s="99">
        <v>20</v>
      </c>
      <c r="E382" s="99">
        <v>1</v>
      </c>
      <c r="F382" s="99">
        <v>3</v>
      </c>
      <c r="G382" s="99">
        <v>5</v>
      </c>
      <c r="H382" s="147">
        <v>5000</v>
      </c>
      <c r="I382" s="147">
        <v>5100</v>
      </c>
      <c r="J382" s="147">
        <v>515</v>
      </c>
      <c r="K382" s="100">
        <v>6</v>
      </c>
      <c r="L382" s="100">
        <v>5</v>
      </c>
      <c r="M382" s="123" t="s">
        <v>292</v>
      </c>
      <c r="N382" s="102">
        <v>0</v>
      </c>
      <c r="O382" s="124" t="s">
        <v>43</v>
      </c>
      <c r="P382" s="104">
        <v>0</v>
      </c>
      <c r="Q382" s="104">
        <v>0</v>
      </c>
      <c r="R382" s="102">
        <v>0</v>
      </c>
      <c r="S382" s="102">
        <v>0</v>
      </c>
      <c r="T382" s="102">
        <v>0</v>
      </c>
      <c r="U382" s="102">
        <v>0</v>
      </c>
      <c r="V382" s="102">
        <f t="shared" si="120"/>
        <v>0</v>
      </c>
      <c r="W382" s="102">
        <v>0</v>
      </c>
      <c r="X382" s="102">
        <v>0</v>
      </c>
      <c r="Y382" s="102">
        <v>0</v>
      </c>
      <c r="Z382" s="102">
        <v>0</v>
      </c>
      <c r="AA382" s="102">
        <f t="shared" si="121"/>
        <v>0</v>
      </c>
      <c r="AB382" s="102">
        <f t="shared" si="121"/>
        <v>0</v>
      </c>
    </row>
    <row r="383" spans="1:28" ht="24.75" hidden="1">
      <c r="A383" s="1"/>
      <c r="B383" s="61" t="str">
        <f t="shared" si="113"/>
        <v>1355000510051575</v>
      </c>
      <c r="C383" s="147">
        <v>2023</v>
      </c>
      <c r="D383" s="99">
        <v>20</v>
      </c>
      <c r="E383" s="99">
        <v>1</v>
      </c>
      <c r="F383" s="99">
        <v>3</v>
      </c>
      <c r="G383" s="99">
        <v>5</v>
      </c>
      <c r="H383" s="147">
        <v>5000</v>
      </c>
      <c r="I383" s="147">
        <v>5100</v>
      </c>
      <c r="J383" s="147">
        <v>515</v>
      </c>
      <c r="K383" s="100">
        <v>7</v>
      </c>
      <c r="L383" s="100">
        <v>5</v>
      </c>
      <c r="M383" s="123" t="s">
        <v>293</v>
      </c>
      <c r="N383" s="102">
        <v>0</v>
      </c>
      <c r="O383" s="124" t="s">
        <v>43</v>
      </c>
      <c r="P383" s="104">
        <v>0</v>
      </c>
      <c r="Q383" s="104">
        <v>0</v>
      </c>
      <c r="R383" s="102">
        <v>0</v>
      </c>
      <c r="S383" s="102">
        <v>0</v>
      </c>
      <c r="T383" s="102">
        <v>0</v>
      </c>
      <c r="U383" s="102">
        <v>0</v>
      </c>
      <c r="V383" s="102">
        <f t="shared" si="120"/>
        <v>0</v>
      </c>
      <c r="W383" s="102">
        <v>0</v>
      </c>
      <c r="X383" s="102">
        <v>0</v>
      </c>
      <c r="Y383" s="102">
        <v>0</v>
      </c>
      <c r="Z383" s="102">
        <v>0</v>
      </c>
      <c r="AA383" s="102">
        <f t="shared" si="121"/>
        <v>0</v>
      </c>
      <c r="AB383" s="102">
        <f t="shared" si="121"/>
        <v>0</v>
      </c>
    </row>
    <row r="384" spans="1:28" ht="24.75" hidden="1">
      <c r="A384" s="1"/>
      <c r="B384" s="61" t="str">
        <f t="shared" si="113"/>
        <v>1355000510051585</v>
      </c>
      <c r="C384" s="147">
        <v>2023</v>
      </c>
      <c r="D384" s="99">
        <v>20</v>
      </c>
      <c r="E384" s="99">
        <v>1</v>
      </c>
      <c r="F384" s="99">
        <v>3</v>
      </c>
      <c r="G384" s="99">
        <v>5</v>
      </c>
      <c r="H384" s="147">
        <v>5000</v>
      </c>
      <c r="I384" s="147">
        <v>5100</v>
      </c>
      <c r="J384" s="147">
        <v>515</v>
      </c>
      <c r="K384" s="100">
        <v>8</v>
      </c>
      <c r="L384" s="100">
        <v>5</v>
      </c>
      <c r="M384" s="123" t="s">
        <v>171</v>
      </c>
      <c r="N384" s="102">
        <v>0</v>
      </c>
      <c r="O384" s="124" t="s">
        <v>43</v>
      </c>
      <c r="P384" s="104">
        <v>0</v>
      </c>
      <c r="Q384" s="104">
        <v>0</v>
      </c>
      <c r="R384" s="102">
        <v>0</v>
      </c>
      <c r="S384" s="102">
        <v>0</v>
      </c>
      <c r="T384" s="102">
        <v>0</v>
      </c>
      <c r="U384" s="102">
        <v>0</v>
      </c>
      <c r="V384" s="102">
        <f t="shared" si="120"/>
        <v>0</v>
      </c>
      <c r="W384" s="102">
        <v>0</v>
      </c>
      <c r="X384" s="102">
        <v>0</v>
      </c>
      <c r="Y384" s="102">
        <v>0</v>
      </c>
      <c r="Z384" s="102">
        <v>0</v>
      </c>
      <c r="AA384" s="102">
        <f t="shared" si="121"/>
        <v>0</v>
      </c>
      <c r="AB384" s="102">
        <f t="shared" si="121"/>
        <v>0</v>
      </c>
    </row>
    <row r="385" spans="1:28" ht="24.75" hidden="1">
      <c r="A385" s="1"/>
      <c r="B385" s="61" t="str">
        <f t="shared" si="113"/>
        <v>1355000510051595</v>
      </c>
      <c r="C385" s="147">
        <v>2023</v>
      </c>
      <c r="D385" s="99">
        <v>20</v>
      </c>
      <c r="E385" s="99">
        <v>1</v>
      </c>
      <c r="F385" s="99">
        <v>3</v>
      </c>
      <c r="G385" s="99">
        <v>5</v>
      </c>
      <c r="H385" s="147">
        <v>5000</v>
      </c>
      <c r="I385" s="147">
        <v>5100</v>
      </c>
      <c r="J385" s="147">
        <v>515</v>
      </c>
      <c r="K385" s="100">
        <v>9</v>
      </c>
      <c r="L385" s="100">
        <v>5</v>
      </c>
      <c r="M385" s="123" t="s">
        <v>241</v>
      </c>
      <c r="N385" s="102">
        <v>0</v>
      </c>
      <c r="O385" s="124" t="s">
        <v>43</v>
      </c>
      <c r="P385" s="104">
        <v>0</v>
      </c>
      <c r="Q385" s="104">
        <v>0</v>
      </c>
      <c r="R385" s="102">
        <v>0</v>
      </c>
      <c r="S385" s="102">
        <v>0</v>
      </c>
      <c r="T385" s="102">
        <v>0</v>
      </c>
      <c r="U385" s="102">
        <v>0</v>
      </c>
      <c r="V385" s="102">
        <f t="shared" si="120"/>
        <v>0</v>
      </c>
      <c r="W385" s="102">
        <v>0</v>
      </c>
      <c r="X385" s="102">
        <v>0</v>
      </c>
      <c r="Y385" s="102">
        <v>0</v>
      </c>
      <c r="Z385" s="102">
        <v>0</v>
      </c>
      <c r="AA385" s="102">
        <f t="shared" si="121"/>
        <v>0</v>
      </c>
      <c r="AB385" s="102">
        <f t="shared" si="121"/>
        <v>0</v>
      </c>
    </row>
    <row r="386" spans="1:28" ht="24.75" hidden="1">
      <c r="A386" s="1"/>
      <c r="B386" s="61" t="str">
        <f t="shared" si="113"/>
        <v>13550005100515105</v>
      </c>
      <c r="C386" s="147">
        <v>2023</v>
      </c>
      <c r="D386" s="99">
        <v>20</v>
      </c>
      <c r="E386" s="99">
        <v>1</v>
      </c>
      <c r="F386" s="99">
        <v>3</v>
      </c>
      <c r="G386" s="99">
        <v>5</v>
      </c>
      <c r="H386" s="147">
        <v>5000</v>
      </c>
      <c r="I386" s="147">
        <v>5100</v>
      </c>
      <c r="J386" s="147">
        <v>515</v>
      </c>
      <c r="K386" s="100">
        <v>10</v>
      </c>
      <c r="L386" s="100">
        <v>5</v>
      </c>
      <c r="M386" s="123" t="s">
        <v>176</v>
      </c>
      <c r="N386" s="102">
        <v>0</v>
      </c>
      <c r="O386" s="124" t="s">
        <v>43</v>
      </c>
      <c r="P386" s="104">
        <v>0</v>
      </c>
      <c r="Q386" s="104">
        <v>0</v>
      </c>
      <c r="R386" s="102">
        <v>0</v>
      </c>
      <c r="S386" s="102">
        <v>0</v>
      </c>
      <c r="T386" s="102">
        <v>0</v>
      </c>
      <c r="U386" s="102">
        <v>0</v>
      </c>
      <c r="V386" s="102">
        <f t="shared" si="120"/>
        <v>0</v>
      </c>
      <c r="W386" s="102">
        <v>0</v>
      </c>
      <c r="X386" s="102">
        <v>0</v>
      </c>
      <c r="Y386" s="102">
        <v>0</v>
      </c>
      <c r="Z386" s="102">
        <v>0</v>
      </c>
      <c r="AA386" s="102">
        <f t="shared" si="121"/>
        <v>0</v>
      </c>
      <c r="AB386" s="102">
        <f t="shared" si="121"/>
        <v>0</v>
      </c>
    </row>
    <row r="387" spans="1:28" ht="24.75" hidden="1">
      <c r="A387" s="1"/>
      <c r="B387" s="61" t="str">
        <f t="shared" si="113"/>
        <v>13550005100515115</v>
      </c>
      <c r="C387" s="147">
        <v>2023</v>
      </c>
      <c r="D387" s="99">
        <v>20</v>
      </c>
      <c r="E387" s="99">
        <v>1</v>
      </c>
      <c r="F387" s="99">
        <v>3</v>
      </c>
      <c r="G387" s="99">
        <v>5</v>
      </c>
      <c r="H387" s="147">
        <v>5000</v>
      </c>
      <c r="I387" s="147">
        <v>5100</v>
      </c>
      <c r="J387" s="147">
        <v>515</v>
      </c>
      <c r="K387" s="100">
        <v>11</v>
      </c>
      <c r="L387" s="100">
        <v>5</v>
      </c>
      <c r="M387" s="123" t="s">
        <v>294</v>
      </c>
      <c r="N387" s="102">
        <v>0</v>
      </c>
      <c r="O387" s="124" t="s">
        <v>43</v>
      </c>
      <c r="P387" s="104">
        <v>0</v>
      </c>
      <c r="Q387" s="104">
        <v>0</v>
      </c>
      <c r="R387" s="102">
        <v>0</v>
      </c>
      <c r="S387" s="102">
        <v>0</v>
      </c>
      <c r="T387" s="102">
        <v>0</v>
      </c>
      <c r="U387" s="102">
        <v>0</v>
      </c>
      <c r="V387" s="102">
        <f t="shared" si="120"/>
        <v>0</v>
      </c>
      <c r="W387" s="102">
        <v>0</v>
      </c>
      <c r="X387" s="102">
        <v>0</v>
      </c>
      <c r="Y387" s="102">
        <v>0</v>
      </c>
      <c r="Z387" s="102">
        <v>0</v>
      </c>
      <c r="AA387" s="102">
        <f t="shared" si="121"/>
        <v>0</v>
      </c>
      <c r="AB387" s="102">
        <f t="shared" si="121"/>
        <v>0</v>
      </c>
    </row>
    <row r="388" spans="1:28" ht="46.5" hidden="1">
      <c r="A388" s="1"/>
      <c r="B388" s="61" t="str">
        <f t="shared" si="113"/>
        <v>13550005100515125</v>
      </c>
      <c r="C388" s="147">
        <v>2023</v>
      </c>
      <c r="D388" s="99">
        <v>20</v>
      </c>
      <c r="E388" s="99">
        <v>1</v>
      </c>
      <c r="F388" s="99">
        <v>3</v>
      </c>
      <c r="G388" s="99">
        <v>5</v>
      </c>
      <c r="H388" s="147">
        <v>5000</v>
      </c>
      <c r="I388" s="147">
        <v>5100</v>
      </c>
      <c r="J388" s="147">
        <v>515</v>
      </c>
      <c r="K388" s="100">
        <v>12</v>
      </c>
      <c r="L388" s="100">
        <v>5</v>
      </c>
      <c r="M388" s="123" t="s">
        <v>295</v>
      </c>
      <c r="N388" s="102">
        <v>0</v>
      </c>
      <c r="O388" s="124" t="s">
        <v>43</v>
      </c>
      <c r="P388" s="104">
        <v>0</v>
      </c>
      <c r="Q388" s="104">
        <v>0</v>
      </c>
      <c r="R388" s="102">
        <v>0</v>
      </c>
      <c r="S388" s="102">
        <v>0</v>
      </c>
      <c r="T388" s="102">
        <v>0</v>
      </c>
      <c r="U388" s="102">
        <v>0</v>
      </c>
      <c r="V388" s="102">
        <f t="shared" si="120"/>
        <v>0</v>
      </c>
      <c r="W388" s="102">
        <v>0</v>
      </c>
      <c r="X388" s="102">
        <v>0</v>
      </c>
      <c r="Y388" s="102">
        <v>0</v>
      </c>
      <c r="Z388" s="102">
        <v>0</v>
      </c>
      <c r="AA388" s="102">
        <f t="shared" si="121"/>
        <v>0</v>
      </c>
      <c r="AB388" s="102">
        <f t="shared" si="121"/>
        <v>0</v>
      </c>
    </row>
    <row r="389" spans="1:28" ht="46.5" hidden="1">
      <c r="A389" s="1"/>
      <c r="B389" s="61" t="str">
        <f t="shared" si="113"/>
        <v>13550005100515135</v>
      </c>
      <c r="C389" s="147">
        <v>2023</v>
      </c>
      <c r="D389" s="99">
        <v>20</v>
      </c>
      <c r="E389" s="99">
        <v>1</v>
      </c>
      <c r="F389" s="99">
        <v>3</v>
      </c>
      <c r="G389" s="99">
        <v>5</v>
      </c>
      <c r="H389" s="147">
        <v>5000</v>
      </c>
      <c r="I389" s="147">
        <v>5100</v>
      </c>
      <c r="J389" s="147">
        <v>515</v>
      </c>
      <c r="K389" s="100">
        <v>13</v>
      </c>
      <c r="L389" s="100">
        <v>5</v>
      </c>
      <c r="M389" s="123" t="s">
        <v>296</v>
      </c>
      <c r="N389" s="102">
        <v>0</v>
      </c>
      <c r="O389" s="124" t="s">
        <v>43</v>
      </c>
      <c r="P389" s="104">
        <v>0</v>
      </c>
      <c r="Q389" s="104">
        <v>0</v>
      </c>
      <c r="R389" s="102">
        <v>0</v>
      </c>
      <c r="S389" s="102">
        <v>0</v>
      </c>
      <c r="T389" s="102">
        <v>0</v>
      </c>
      <c r="U389" s="102">
        <v>0</v>
      </c>
      <c r="V389" s="102">
        <f t="shared" si="120"/>
        <v>0</v>
      </c>
      <c r="W389" s="102">
        <v>0</v>
      </c>
      <c r="X389" s="102">
        <v>0</v>
      </c>
      <c r="Y389" s="102">
        <v>0</v>
      </c>
      <c r="Z389" s="102">
        <v>0</v>
      </c>
      <c r="AA389" s="102">
        <f t="shared" si="121"/>
        <v>0</v>
      </c>
      <c r="AB389" s="102">
        <f t="shared" si="121"/>
        <v>0</v>
      </c>
    </row>
    <row r="390" spans="1:28" ht="46.5" hidden="1">
      <c r="A390" s="1"/>
      <c r="B390" s="61" t="str">
        <f t="shared" si="113"/>
        <v>13550005100515145</v>
      </c>
      <c r="C390" s="147">
        <v>2023</v>
      </c>
      <c r="D390" s="99">
        <v>20</v>
      </c>
      <c r="E390" s="99">
        <v>1</v>
      </c>
      <c r="F390" s="99">
        <v>3</v>
      </c>
      <c r="G390" s="99">
        <v>5</v>
      </c>
      <c r="H390" s="147">
        <v>5000</v>
      </c>
      <c r="I390" s="147">
        <v>5100</v>
      </c>
      <c r="J390" s="147">
        <v>515</v>
      </c>
      <c r="K390" s="100">
        <v>14</v>
      </c>
      <c r="L390" s="100">
        <v>5</v>
      </c>
      <c r="M390" s="123" t="s">
        <v>297</v>
      </c>
      <c r="N390" s="102">
        <v>0</v>
      </c>
      <c r="O390" s="124" t="s">
        <v>43</v>
      </c>
      <c r="P390" s="104">
        <v>0</v>
      </c>
      <c r="Q390" s="104">
        <v>0</v>
      </c>
      <c r="R390" s="102">
        <v>0</v>
      </c>
      <c r="S390" s="102">
        <v>0</v>
      </c>
      <c r="T390" s="102">
        <v>0</v>
      </c>
      <c r="U390" s="102">
        <v>0</v>
      </c>
      <c r="V390" s="102">
        <f t="shared" si="120"/>
        <v>0</v>
      </c>
      <c r="W390" s="102">
        <v>0</v>
      </c>
      <c r="X390" s="102">
        <v>0</v>
      </c>
      <c r="Y390" s="102">
        <v>0</v>
      </c>
      <c r="Z390" s="102">
        <v>0</v>
      </c>
      <c r="AA390" s="102">
        <f t="shared" si="121"/>
        <v>0</v>
      </c>
      <c r="AB390" s="102">
        <f t="shared" si="121"/>
        <v>0</v>
      </c>
    </row>
    <row r="391" spans="1:28" ht="46.5" hidden="1">
      <c r="A391" s="1"/>
      <c r="B391" s="61" t="str">
        <f t="shared" si="113"/>
        <v>13550005100515155</v>
      </c>
      <c r="C391" s="147">
        <v>2023</v>
      </c>
      <c r="D391" s="99">
        <v>20</v>
      </c>
      <c r="E391" s="99">
        <v>1</v>
      </c>
      <c r="F391" s="99">
        <v>3</v>
      </c>
      <c r="G391" s="99">
        <v>5</v>
      </c>
      <c r="H391" s="147">
        <v>5000</v>
      </c>
      <c r="I391" s="147">
        <v>5100</v>
      </c>
      <c r="J391" s="147">
        <v>515</v>
      </c>
      <c r="K391" s="100">
        <v>15</v>
      </c>
      <c r="L391" s="100">
        <v>5</v>
      </c>
      <c r="M391" s="123" t="s">
        <v>298</v>
      </c>
      <c r="N391" s="102">
        <v>0</v>
      </c>
      <c r="O391" s="124" t="s">
        <v>43</v>
      </c>
      <c r="P391" s="104">
        <v>0</v>
      </c>
      <c r="Q391" s="104">
        <v>0</v>
      </c>
      <c r="R391" s="102">
        <v>0</v>
      </c>
      <c r="S391" s="102">
        <v>0</v>
      </c>
      <c r="T391" s="102">
        <v>0</v>
      </c>
      <c r="U391" s="102">
        <v>0</v>
      </c>
      <c r="V391" s="102">
        <f t="shared" si="120"/>
        <v>0</v>
      </c>
      <c r="W391" s="102">
        <v>0</v>
      </c>
      <c r="X391" s="102">
        <v>0</v>
      </c>
      <c r="Y391" s="102">
        <v>0</v>
      </c>
      <c r="Z391" s="102">
        <v>0</v>
      </c>
      <c r="AA391" s="102">
        <f t="shared" si="121"/>
        <v>0</v>
      </c>
      <c r="AB391" s="102">
        <f t="shared" si="121"/>
        <v>0</v>
      </c>
    </row>
    <row r="392" spans="1:28" ht="24.75" hidden="1">
      <c r="A392" s="1"/>
      <c r="B392" s="61" t="str">
        <f t="shared" si="113"/>
        <v>13550005100515165</v>
      </c>
      <c r="C392" s="147">
        <v>2023</v>
      </c>
      <c r="D392" s="99">
        <v>20</v>
      </c>
      <c r="E392" s="99">
        <v>1</v>
      </c>
      <c r="F392" s="99">
        <v>3</v>
      </c>
      <c r="G392" s="99">
        <v>5</v>
      </c>
      <c r="H392" s="147">
        <v>5000</v>
      </c>
      <c r="I392" s="147">
        <v>5100</v>
      </c>
      <c r="J392" s="147">
        <v>515</v>
      </c>
      <c r="K392" s="100">
        <v>16</v>
      </c>
      <c r="L392" s="100">
        <v>5</v>
      </c>
      <c r="M392" s="123" t="s">
        <v>299</v>
      </c>
      <c r="N392" s="102">
        <v>0</v>
      </c>
      <c r="O392" s="124" t="s">
        <v>43</v>
      </c>
      <c r="P392" s="104">
        <v>0</v>
      </c>
      <c r="Q392" s="104">
        <v>0</v>
      </c>
      <c r="R392" s="102">
        <v>0</v>
      </c>
      <c r="S392" s="102">
        <v>0</v>
      </c>
      <c r="T392" s="102">
        <v>0</v>
      </c>
      <c r="U392" s="102">
        <v>0</v>
      </c>
      <c r="V392" s="102">
        <f t="shared" si="120"/>
        <v>0</v>
      </c>
      <c r="W392" s="102">
        <v>0</v>
      </c>
      <c r="X392" s="102">
        <v>0</v>
      </c>
      <c r="Y392" s="102">
        <v>0</v>
      </c>
      <c r="Z392" s="102">
        <v>0</v>
      </c>
      <c r="AA392" s="102">
        <f t="shared" si="121"/>
        <v>0</v>
      </c>
      <c r="AB392" s="102">
        <f t="shared" si="121"/>
        <v>0</v>
      </c>
    </row>
    <row r="393" spans="1:28" ht="24.75" hidden="1">
      <c r="A393" s="1"/>
      <c r="B393" s="61" t="str">
        <f t="shared" si="113"/>
        <v>135500051005195</v>
      </c>
      <c r="C393" s="93">
        <v>2023</v>
      </c>
      <c r="D393" s="93">
        <v>20</v>
      </c>
      <c r="E393" s="93">
        <v>1</v>
      </c>
      <c r="F393" s="93">
        <v>3</v>
      </c>
      <c r="G393" s="93">
        <v>5</v>
      </c>
      <c r="H393" s="93">
        <v>5000</v>
      </c>
      <c r="I393" s="93">
        <v>5100</v>
      </c>
      <c r="J393" s="93">
        <v>519</v>
      </c>
      <c r="K393" s="93"/>
      <c r="L393" s="93">
        <v>5</v>
      </c>
      <c r="M393" s="95" t="s">
        <v>177</v>
      </c>
      <c r="N393" s="96">
        <f>SUM(N394:N395)</f>
        <v>0</v>
      </c>
      <c r="O393" s="153" t="s">
        <v>31</v>
      </c>
      <c r="P393" s="154"/>
      <c r="Q393" s="154"/>
      <c r="R393" s="96">
        <f>SUM(R394:R395)</f>
        <v>0</v>
      </c>
      <c r="S393" s="96">
        <f>SUM(S394:S395)</f>
        <v>0</v>
      </c>
      <c r="T393" s="96">
        <f>SUM(T394:T395)</f>
        <v>0</v>
      </c>
      <c r="U393" s="96">
        <f>SUM(U394:U395)</f>
        <v>0</v>
      </c>
      <c r="V393" s="96">
        <f>SUM(V394:V395)</f>
        <v>0</v>
      </c>
      <c r="W393" s="96"/>
      <c r="X393" s="96"/>
      <c r="Y393" s="96"/>
      <c r="Z393" s="96"/>
      <c r="AA393" s="96"/>
      <c r="AB393" s="96"/>
    </row>
    <row r="394" spans="1:28" ht="24.75" hidden="1">
      <c r="A394" s="1"/>
      <c r="B394" s="61" t="str">
        <f t="shared" si="113"/>
        <v>1355000510051915</v>
      </c>
      <c r="C394" s="147">
        <v>2023</v>
      </c>
      <c r="D394" s="99">
        <v>20</v>
      </c>
      <c r="E394" s="99">
        <v>1</v>
      </c>
      <c r="F394" s="99">
        <v>3</v>
      </c>
      <c r="G394" s="99">
        <v>5</v>
      </c>
      <c r="H394" s="147">
        <v>5000</v>
      </c>
      <c r="I394" s="147">
        <v>5100</v>
      </c>
      <c r="J394" s="147">
        <v>519</v>
      </c>
      <c r="K394" s="100">
        <v>1</v>
      </c>
      <c r="L394" s="100">
        <v>5</v>
      </c>
      <c r="M394" s="123" t="s">
        <v>178</v>
      </c>
      <c r="N394" s="102">
        <v>0</v>
      </c>
      <c r="O394" s="124" t="s">
        <v>43</v>
      </c>
      <c r="P394" s="104">
        <v>0</v>
      </c>
      <c r="Q394" s="104">
        <v>0</v>
      </c>
      <c r="R394" s="102">
        <v>0</v>
      </c>
      <c r="S394" s="102">
        <v>0</v>
      </c>
      <c r="T394" s="102">
        <v>0</v>
      </c>
      <c r="U394" s="102">
        <v>0</v>
      </c>
      <c r="V394" s="102">
        <f>N394-R394-S394-T394-U394</f>
        <v>0</v>
      </c>
      <c r="W394" s="102">
        <v>0</v>
      </c>
      <c r="X394" s="102">
        <v>0</v>
      </c>
      <c r="Y394" s="102">
        <v>0</v>
      </c>
      <c r="Z394" s="102">
        <v>0</v>
      </c>
      <c r="AA394" s="102">
        <f t="shared" ref="AA394:AB395" si="122">W394-Y394</f>
        <v>0</v>
      </c>
      <c r="AB394" s="102">
        <f t="shared" si="122"/>
        <v>0</v>
      </c>
    </row>
    <row r="395" spans="1:28" ht="24.75" hidden="1">
      <c r="A395" s="1"/>
      <c r="B395" s="61" t="str">
        <f t="shared" si="113"/>
        <v>1355000510051925</v>
      </c>
      <c r="C395" s="147">
        <v>2023</v>
      </c>
      <c r="D395" s="99">
        <v>20</v>
      </c>
      <c r="E395" s="99">
        <v>1</v>
      </c>
      <c r="F395" s="99">
        <v>3</v>
      </c>
      <c r="G395" s="99">
        <v>5</v>
      </c>
      <c r="H395" s="147">
        <v>5000</v>
      </c>
      <c r="I395" s="147">
        <v>5100</v>
      </c>
      <c r="J395" s="147">
        <v>519</v>
      </c>
      <c r="K395" s="100">
        <v>2</v>
      </c>
      <c r="L395" s="100">
        <v>5</v>
      </c>
      <c r="M395" s="123" t="s">
        <v>300</v>
      </c>
      <c r="N395" s="102">
        <v>0</v>
      </c>
      <c r="O395" s="124" t="s">
        <v>43</v>
      </c>
      <c r="P395" s="104">
        <v>0</v>
      </c>
      <c r="Q395" s="104">
        <v>0</v>
      </c>
      <c r="R395" s="102">
        <v>0</v>
      </c>
      <c r="S395" s="102">
        <v>0</v>
      </c>
      <c r="T395" s="102">
        <v>0</v>
      </c>
      <c r="U395" s="102">
        <v>0</v>
      </c>
      <c r="V395" s="102">
        <f>N395-R395-S395-T395-U395</f>
        <v>0</v>
      </c>
      <c r="W395" s="102">
        <v>0</v>
      </c>
      <c r="X395" s="102">
        <v>0</v>
      </c>
      <c r="Y395" s="102">
        <v>0</v>
      </c>
      <c r="Z395" s="102">
        <v>0</v>
      </c>
      <c r="AA395" s="102">
        <f t="shared" si="122"/>
        <v>0</v>
      </c>
      <c r="AB395" s="102">
        <f t="shared" si="122"/>
        <v>0</v>
      </c>
    </row>
    <row r="396" spans="1:28" ht="24.75" hidden="1">
      <c r="A396" s="1"/>
      <c r="B396" s="61" t="str">
        <f t="shared" si="113"/>
        <v>135500052005</v>
      </c>
      <c r="C396" s="87">
        <v>2023</v>
      </c>
      <c r="D396" s="87">
        <v>20</v>
      </c>
      <c r="E396" s="87">
        <v>1</v>
      </c>
      <c r="F396" s="87">
        <v>3</v>
      </c>
      <c r="G396" s="87">
        <v>5</v>
      </c>
      <c r="H396" s="87">
        <v>5000</v>
      </c>
      <c r="I396" s="87">
        <v>5200</v>
      </c>
      <c r="J396" s="87"/>
      <c r="K396" s="87"/>
      <c r="L396" s="87">
        <v>5</v>
      </c>
      <c r="M396" s="89" t="s">
        <v>118</v>
      </c>
      <c r="N396" s="90">
        <f>+N397+N399</f>
        <v>0</v>
      </c>
      <c r="O396" s="151" t="s">
        <v>29</v>
      </c>
      <c r="P396" s="152"/>
      <c r="Q396" s="152"/>
      <c r="R396" s="90">
        <f>+R397+R399</f>
        <v>0</v>
      </c>
      <c r="S396" s="90">
        <f>+S397+S399</f>
        <v>0</v>
      </c>
      <c r="T396" s="90">
        <f>+T397+T399</f>
        <v>0</v>
      </c>
      <c r="U396" s="90">
        <f>+U397+U399</f>
        <v>0</v>
      </c>
      <c r="V396" s="90">
        <f>+V397+V399</f>
        <v>0</v>
      </c>
      <c r="W396" s="90"/>
      <c r="X396" s="90"/>
      <c r="Y396" s="90"/>
      <c r="Z396" s="90"/>
      <c r="AA396" s="90"/>
      <c r="AB396" s="90"/>
    </row>
    <row r="397" spans="1:28" ht="24.75" hidden="1">
      <c r="A397" s="1"/>
      <c r="B397" s="61" t="str">
        <f t="shared" si="113"/>
        <v>135500052005215</v>
      </c>
      <c r="C397" s="93">
        <v>2023</v>
      </c>
      <c r="D397" s="93">
        <v>20</v>
      </c>
      <c r="E397" s="93">
        <v>1</v>
      </c>
      <c r="F397" s="93">
        <v>3</v>
      </c>
      <c r="G397" s="93">
        <v>5</v>
      </c>
      <c r="H397" s="93">
        <v>5000</v>
      </c>
      <c r="I397" s="93">
        <v>5200</v>
      </c>
      <c r="J397" s="93">
        <v>521</v>
      </c>
      <c r="K397" s="93"/>
      <c r="L397" s="93">
        <v>5</v>
      </c>
      <c r="M397" s="95" t="s">
        <v>180</v>
      </c>
      <c r="N397" s="96">
        <f>+N398</f>
        <v>0</v>
      </c>
      <c r="O397" s="153" t="s">
        <v>29</v>
      </c>
      <c r="P397" s="154"/>
      <c r="Q397" s="154"/>
      <c r="R397" s="96">
        <f>+R398</f>
        <v>0</v>
      </c>
      <c r="S397" s="96">
        <f>+S398</f>
        <v>0</v>
      </c>
      <c r="T397" s="96">
        <f>+T398</f>
        <v>0</v>
      </c>
      <c r="U397" s="96">
        <f>+U398</f>
        <v>0</v>
      </c>
      <c r="V397" s="96">
        <f>+V398</f>
        <v>0</v>
      </c>
      <c r="W397" s="96"/>
      <c r="X397" s="96"/>
      <c r="Y397" s="96"/>
      <c r="Z397" s="96"/>
      <c r="AA397" s="96"/>
      <c r="AB397" s="96"/>
    </row>
    <row r="398" spans="1:28" ht="24.75" hidden="1">
      <c r="A398" s="1"/>
      <c r="B398" s="61" t="str">
        <f t="shared" si="113"/>
        <v>1355000520052115</v>
      </c>
      <c r="C398" s="147">
        <v>2023</v>
      </c>
      <c r="D398" s="99">
        <v>20</v>
      </c>
      <c r="E398" s="99">
        <v>1</v>
      </c>
      <c r="F398" s="99">
        <v>3</v>
      </c>
      <c r="G398" s="99">
        <v>5</v>
      </c>
      <c r="H398" s="147">
        <v>5000</v>
      </c>
      <c r="I398" s="147">
        <v>5200</v>
      </c>
      <c r="J398" s="147">
        <v>521</v>
      </c>
      <c r="K398" s="100">
        <v>1</v>
      </c>
      <c r="L398" s="100">
        <v>5</v>
      </c>
      <c r="M398" s="123" t="s">
        <v>301</v>
      </c>
      <c r="N398" s="102">
        <v>0</v>
      </c>
      <c r="O398" s="124" t="s">
        <v>43</v>
      </c>
      <c r="P398" s="104">
        <v>0</v>
      </c>
      <c r="Q398" s="104">
        <v>0</v>
      </c>
      <c r="R398" s="102">
        <v>0</v>
      </c>
      <c r="S398" s="102">
        <v>0</v>
      </c>
      <c r="T398" s="102">
        <v>0</v>
      </c>
      <c r="U398" s="102">
        <v>0</v>
      </c>
      <c r="V398" s="102">
        <f>N398-R398-S398-T398-U398</f>
        <v>0</v>
      </c>
      <c r="W398" s="102">
        <v>0</v>
      </c>
      <c r="X398" s="102">
        <v>0</v>
      </c>
      <c r="Y398" s="102">
        <v>0</v>
      </c>
      <c r="Z398" s="102">
        <v>0</v>
      </c>
      <c r="AA398" s="102">
        <f>W398-Y398</f>
        <v>0</v>
      </c>
      <c r="AB398" s="102">
        <f>X398-Z398</f>
        <v>0</v>
      </c>
    </row>
    <row r="399" spans="1:28" ht="24.75" hidden="1">
      <c r="A399" s="1"/>
      <c r="B399" s="61" t="str">
        <f t="shared" si="113"/>
        <v>135500052005235</v>
      </c>
      <c r="C399" s="93">
        <v>2023</v>
      </c>
      <c r="D399" s="93">
        <v>20</v>
      </c>
      <c r="E399" s="93">
        <v>1</v>
      </c>
      <c r="F399" s="93">
        <v>3</v>
      </c>
      <c r="G399" s="93">
        <v>5</v>
      </c>
      <c r="H399" s="93">
        <v>5000</v>
      </c>
      <c r="I399" s="93">
        <v>5200</v>
      </c>
      <c r="J399" s="93">
        <v>523</v>
      </c>
      <c r="K399" s="93"/>
      <c r="L399" s="93">
        <v>5</v>
      </c>
      <c r="M399" s="95" t="s">
        <v>119</v>
      </c>
      <c r="N399" s="96">
        <f>+N400</f>
        <v>0</v>
      </c>
      <c r="O399" s="153" t="s">
        <v>29</v>
      </c>
      <c r="P399" s="154"/>
      <c r="Q399" s="154"/>
      <c r="R399" s="96">
        <f>+R400</f>
        <v>0</v>
      </c>
      <c r="S399" s="96">
        <f>+S400</f>
        <v>0</v>
      </c>
      <c r="T399" s="96">
        <f>+T400</f>
        <v>0</v>
      </c>
      <c r="U399" s="96">
        <f>+U400</f>
        <v>0</v>
      </c>
      <c r="V399" s="96">
        <f>+V400</f>
        <v>0</v>
      </c>
      <c r="W399" s="96"/>
      <c r="X399" s="96"/>
      <c r="Y399" s="96"/>
      <c r="Z399" s="96"/>
      <c r="AA399" s="96"/>
      <c r="AB399" s="96"/>
    </row>
    <row r="400" spans="1:28" ht="24.75" hidden="1">
      <c r="A400" s="1"/>
      <c r="B400" s="61" t="str">
        <f t="shared" si="113"/>
        <v>1355000520052315</v>
      </c>
      <c r="C400" s="147">
        <v>2023</v>
      </c>
      <c r="D400" s="99">
        <v>20</v>
      </c>
      <c r="E400" s="99">
        <v>1</v>
      </c>
      <c r="F400" s="99">
        <v>3</v>
      </c>
      <c r="G400" s="99">
        <v>5</v>
      </c>
      <c r="H400" s="147">
        <v>5000</v>
      </c>
      <c r="I400" s="147">
        <v>5200</v>
      </c>
      <c r="J400" s="147">
        <v>523</v>
      </c>
      <c r="K400" s="100">
        <v>1</v>
      </c>
      <c r="L400" s="100">
        <v>5</v>
      </c>
      <c r="M400" s="123" t="s">
        <v>253</v>
      </c>
      <c r="N400" s="102">
        <v>0</v>
      </c>
      <c r="O400" s="124" t="s">
        <v>43</v>
      </c>
      <c r="P400" s="104">
        <v>0</v>
      </c>
      <c r="Q400" s="104">
        <v>0</v>
      </c>
      <c r="R400" s="102">
        <v>0</v>
      </c>
      <c r="S400" s="102">
        <v>0</v>
      </c>
      <c r="T400" s="102">
        <v>0</v>
      </c>
      <c r="U400" s="102">
        <v>0</v>
      </c>
      <c r="V400" s="102">
        <f>N400-R400-S400-T400-U400</f>
        <v>0</v>
      </c>
      <c r="W400" s="102">
        <v>0</v>
      </c>
      <c r="X400" s="102">
        <v>0</v>
      </c>
      <c r="Y400" s="102">
        <v>0</v>
      </c>
      <c r="Z400" s="102">
        <v>0</v>
      </c>
      <c r="AA400" s="102">
        <f>W400-Y400</f>
        <v>0</v>
      </c>
      <c r="AB400" s="102">
        <f>X400-Z400</f>
        <v>0</v>
      </c>
    </row>
    <row r="401" spans="1:28" ht="24.75">
      <c r="A401" s="1"/>
      <c r="B401" s="61" t="str">
        <f t="shared" si="113"/>
        <v>1356</v>
      </c>
      <c r="C401" s="134">
        <v>2023</v>
      </c>
      <c r="D401" s="135">
        <v>20</v>
      </c>
      <c r="E401" s="135">
        <v>1</v>
      </c>
      <c r="F401" s="135">
        <v>3</v>
      </c>
      <c r="G401" s="135">
        <v>5</v>
      </c>
      <c r="H401" s="135"/>
      <c r="I401" s="135"/>
      <c r="J401" s="136"/>
      <c r="K401" s="137"/>
      <c r="L401" s="137">
        <v>6</v>
      </c>
      <c r="M401" s="138" t="s">
        <v>302</v>
      </c>
      <c r="N401" s="139">
        <f>+N402+N406+N410</f>
        <v>32000000</v>
      </c>
      <c r="O401" s="140"/>
      <c r="P401" s="139"/>
      <c r="Q401" s="139"/>
      <c r="R401" s="139">
        <f>+R402+R406+R410</f>
        <v>31999990</v>
      </c>
      <c r="S401" s="139">
        <f>+S402+S406+S410</f>
        <v>0</v>
      </c>
      <c r="T401" s="139">
        <f>+T402+T406+T410</f>
        <v>0</v>
      </c>
      <c r="U401" s="139">
        <f>+U402+U406+U410</f>
        <v>0</v>
      </c>
      <c r="V401" s="139">
        <f>+V402+V406+V410</f>
        <v>10</v>
      </c>
      <c r="W401" s="139"/>
      <c r="X401" s="139"/>
      <c r="Y401" s="139"/>
      <c r="Z401" s="139"/>
      <c r="AA401" s="139"/>
      <c r="AB401" s="139"/>
    </row>
    <row r="402" spans="1:28" ht="24.75" hidden="1">
      <c r="A402" s="1"/>
      <c r="B402" s="61" t="str">
        <f t="shared" si="113"/>
        <v>13520006</v>
      </c>
      <c r="C402" s="115">
        <v>2023</v>
      </c>
      <c r="D402" s="115">
        <v>20</v>
      </c>
      <c r="E402" s="115">
        <v>1</v>
      </c>
      <c r="F402" s="115">
        <v>3</v>
      </c>
      <c r="G402" s="115">
        <v>5</v>
      </c>
      <c r="H402" s="115">
        <v>2000</v>
      </c>
      <c r="I402" s="115"/>
      <c r="J402" s="115"/>
      <c r="K402" s="157" t="s">
        <v>29</v>
      </c>
      <c r="L402" s="157">
        <v>6</v>
      </c>
      <c r="M402" s="158" t="s">
        <v>39</v>
      </c>
      <c r="N402" s="159">
        <f>+N403</f>
        <v>0</v>
      </c>
      <c r="O402" s="149" t="s">
        <v>29</v>
      </c>
      <c r="P402" s="160"/>
      <c r="Q402" s="160"/>
      <c r="R402" s="159">
        <f t="shared" ref="R402:V403" si="123">+R403</f>
        <v>0</v>
      </c>
      <c r="S402" s="159">
        <f t="shared" si="123"/>
        <v>0</v>
      </c>
      <c r="T402" s="159">
        <f t="shared" si="123"/>
        <v>0</v>
      </c>
      <c r="U402" s="159">
        <f t="shared" si="123"/>
        <v>0</v>
      </c>
      <c r="V402" s="159">
        <f t="shared" si="123"/>
        <v>0</v>
      </c>
      <c r="W402" s="159"/>
      <c r="X402" s="159"/>
      <c r="Y402" s="159"/>
      <c r="Z402" s="159"/>
      <c r="AA402" s="159"/>
      <c r="AB402" s="159"/>
    </row>
    <row r="403" spans="1:28" ht="24.75" hidden="1">
      <c r="A403" s="1"/>
      <c r="B403" s="61" t="str">
        <f t="shared" si="113"/>
        <v>135200024006</v>
      </c>
      <c r="C403" s="161">
        <v>2023</v>
      </c>
      <c r="D403" s="161">
        <v>20</v>
      </c>
      <c r="E403" s="161">
        <v>1</v>
      </c>
      <c r="F403" s="161">
        <v>3</v>
      </c>
      <c r="G403" s="161">
        <v>5</v>
      </c>
      <c r="H403" s="162">
        <v>2000</v>
      </c>
      <c r="I403" s="162">
        <v>2400</v>
      </c>
      <c r="J403" s="162"/>
      <c r="K403" s="162" t="s">
        <v>29</v>
      </c>
      <c r="L403" s="162">
        <v>6</v>
      </c>
      <c r="M403" s="163" t="s">
        <v>303</v>
      </c>
      <c r="N403" s="164">
        <f>+N404</f>
        <v>0</v>
      </c>
      <c r="O403" s="151" t="s">
        <v>29</v>
      </c>
      <c r="P403" s="165"/>
      <c r="Q403" s="165"/>
      <c r="R403" s="164">
        <f t="shared" si="123"/>
        <v>0</v>
      </c>
      <c r="S403" s="164">
        <f t="shared" si="123"/>
        <v>0</v>
      </c>
      <c r="T403" s="164">
        <f t="shared" si="123"/>
        <v>0</v>
      </c>
      <c r="U403" s="164">
        <f t="shared" si="123"/>
        <v>0</v>
      </c>
      <c r="V403" s="164">
        <f t="shared" si="123"/>
        <v>0</v>
      </c>
      <c r="W403" s="164"/>
      <c r="X403" s="164"/>
      <c r="Y403" s="164"/>
      <c r="Z403" s="164"/>
      <c r="AA403" s="164"/>
      <c r="AB403" s="164"/>
    </row>
    <row r="404" spans="1:28" ht="24.75" hidden="1">
      <c r="A404" s="1"/>
      <c r="B404" s="61" t="str">
        <f t="shared" si="113"/>
        <v>135200024002476</v>
      </c>
      <c r="C404" s="119">
        <v>2023</v>
      </c>
      <c r="D404" s="119">
        <v>20</v>
      </c>
      <c r="E404" s="119">
        <v>1</v>
      </c>
      <c r="F404" s="119">
        <v>3</v>
      </c>
      <c r="G404" s="119">
        <v>5</v>
      </c>
      <c r="H404" s="119">
        <v>2000</v>
      </c>
      <c r="I404" s="119">
        <v>2400</v>
      </c>
      <c r="J404" s="119">
        <v>247</v>
      </c>
      <c r="K404" s="119"/>
      <c r="L404" s="119">
        <v>6</v>
      </c>
      <c r="M404" s="95" t="s">
        <v>304</v>
      </c>
      <c r="N404" s="96">
        <f>SUM(N405)</f>
        <v>0</v>
      </c>
      <c r="O404" s="153"/>
      <c r="P404" s="153"/>
      <c r="Q404" s="153"/>
      <c r="R404" s="96">
        <f>SUM(R405)</f>
        <v>0</v>
      </c>
      <c r="S404" s="96">
        <f>SUM(S405)</f>
        <v>0</v>
      </c>
      <c r="T404" s="96">
        <f>SUM(T405)</f>
        <v>0</v>
      </c>
      <c r="U404" s="96">
        <f>SUM(U405)</f>
        <v>0</v>
      </c>
      <c r="V404" s="96">
        <f>SUM(V405)</f>
        <v>0</v>
      </c>
      <c r="W404" s="96"/>
      <c r="X404" s="96"/>
      <c r="Y404" s="96"/>
      <c r="Z404" s="96"/>
      <c r="AA404" s="96"/>
      <c r="AB404" s="96"/>
    </row>
    <row r="405" spans="1:28" ht="46.5" hidden="1">
      <c r="A405" s="1"/>
      <c r="B405" s="61" t="str">
        <f t="shared" si="113"/>
        <v>1352000240024716</v>
      </c>
      <c r="C405" s="166">
        <v>2023</v>
      </c>
      <c r="D405" s="25">
        <v>20</v>
      </c>
      <c r="E405" s="25">
        <v>1</v>
      </c>
      <c r="F405" s="25">
        <v>3</v>
      </c>
      <c r="G405" s="25">
        <v>5</v>
      </c>
      <c r="H405" s="166">
        <v>2000</v>
      </c>
      <c r="I405" s="166">
        <v>2400</v>
      </c>
      <c r="J405" s="166">
        <v>247</v>
      </c>
      <c r="K405" s="100">
        <v>1</v>
      </c>
      <c r="L405" s="100">
        <v>6</v>
      </c>
      <c r="M405" s="123" t="s">
        <v>305</v>
      </c>
      <c r="N405" s="102">
        <v>0</v>
      </c>
      <c r="O405" s="124" t="s">
        <v>143</v>
      </c>
      <c r="P405" s="104">
        <v>0</v>
      </c>
      <c r="Q405" s="104">
        <v>0</v>
      </c>
      <c r="R405" s="102">
        <v>0</v>
      </c>
      <c r="S405" s="102">
        <v>0</v>
      </c>
      <c r="T405" s="102">
        <v>0</v>
      </c>
      <c r="U405" s="102">
        <v>0</v>
      </c>
      <c r="V405" s="102">
        <f>N405-R405-S405-T405-U405</f>
        <v>0</v>
      </c>
      <c r="W405" s="102">
        <v>0</v>
      </c>
      <c r="X405" s="102">
        <v>0</v>
      </c>
      <c r="Y405" s="102">
        <v>0</v>
      </c>
      <c r="Z405" s="102">
        <v>0</v>
      </c>
      <c r="AA405" s="102">
        <f>W405-Y405</f>
        <v>0</v>
      </c>
      <c r="AB405" s="102">
        <f>X405-Z405</f>
        <v>0</v>
      </c>
    </row>
    <row r="406" spans="1:28" ht="24.75" hidden="1">
      <c r="A406" s="1"/>
      <c r="B406" s="61" t="str">
        <f t="shared" si="113"/>
        <v>13530006</v>
      </c>
      <c r="C406" s="115">
        <v>2023</v>
      </c>
      <c r="D406" s="115">
        <v>20</v>
      </c>
      <c r="E406" s="115">
        <v>1</v>
      </c>
      <c r="F406" s="115">
        <v>3</v>
      </c>
      <c r="G406" s="115">
        <v>5</v>
      </c>
      <c r="H406" s="115">
        <v>3000</v>
      </c>
      <c r="I406" s="115"/>
      <c r="J406" s="115"/>
      <c r="K406" s="160" t="s">
        <v>29</v>
      </c>
      <c r="L406" s="160">
        <v>6</v>
      </c>
      <c r="M406" s="158" t="s">
        <v>55</v>
      </c>
      <c r="N406" s="159">
        <f>+N407</f>
        <v>0</v>
      </c>
      <c r="O406" s="149"/>
      <c r="P406" s="160"/>
      <c r="Q406" s="160"/>
      <c r="R406" s="159">
        <f t="shared" ref="R406:V407" si="124">+R407</f>
        <v>0</v>
      </c>
      <c r="S406" s="159">
        <f t="shared" si="124"/>
        <v>0</v>
      </c>
      <c r="T406" s="159">
        <f t="shared" si="124"/>
        <v>0</v>
      </c>
      <c r="U406" s="159">
        <f t="shared" si="124"/>
        <v>0</v>
      </c>
      <c r="V406" s="159">
        <f t="shared" si="124"/>
        <v>0</v>
      </c>
      <c r="W406" s="159"/>
      <c r="X406" s="159"/>
      <c r="Y406" s="159"/>
      <c r="Z406" s="159"/>
      <c r="AA406" s="159"/>
      <c r="AB406" s="159"/>
    </row>
    <row r="407" spans="1:28" ht="48" hidden="1">
      <c r="A407" s="1"/>
      <c r="B407" s="61" t="str">
        <f t="shared" si="113"/>
        <v>135300033006</v>
      </c>
      <c r="C407" s="161">
        <v>2023</v>
      </c>
      <c r="D407" s="161">
        <v>20</v>
      </c>
      <c r="E407" s="161">
        <v>1</v>
      </c>
      <c r="F407" s="161">
        <v>3</v>
      </c>
      <c r="G407" s="161">
        <v>5</v>
      </c>
      <c r="H407" s="161">
        <v>3000</v>
      </c>
      <c r="I407" s="161">
        <v>3300</v>
      </c>
      <c r="J407" s="161"/>
      <c r="K407" s="161" t="s">
        <v>29</v>
      </c>
      <c r="L407" s="161">
        <v>6</v>
      </c>
      <c r="M407" s="163" t="s">
        <v>56</v>
      </c>
      <c r="N407" s="164">
        <f>+N408</f>
        <v>0</v>
      </c>
      <c r="O407" s="167"/>
      <c r="P407" s="168"/>
      <c r="Q407" s="168"/>
      <c r="R407" s="164">
        <f t="shared" si="124"/>
        <v>0</v>
      </c>
      <c r="S407" s="164">
        <f t="shared" si="124"/>
        <v>0</v>
      </c>
      <c r="T407" s="164">
        <f t="shared" si="124"/>
        <v>0</v>
      </c>
      <c r="U407" s="164">
        <f t="shared" si="124"/>
        <v>0</v>
      </c>
      <c r="V407" s="164">
        <f t="shared" si="124"/>
        <v>0</v>
      </c>
      <c r="W407" s="164"/>
      <c r="X407" s="164"/>
      <c r="Y407" s="164"/>
      <c r="Z407" s="164"/>
      <c r="AA407" s="164"/>
      <c r="AB407" s="164"/>
    </row>
    <row r="408" spans="1:28" ht="24.75" hidden="1">
      <c r="A408" s="1"/>
      <c r="B408" s="61" t="str">
        <f t="shared" si="113"/>
        <v>135300033003396</v>
      </c>
      <c r="C408" s="119">
        <v>2023</v>
      </c>
      <c r="D408" s="119">
        <v>20</v>
      </c>
      <c r="E408" s="119">
        <v>1</v>
      </c>
      <c r="F408" s="119">
        <v>3</v>
      </c>
      <c r="G408" s="119">
        <v>5</v>
      </c>
      <c r="H408" s="119">
        <v>3000</v>
      </c>
      <c r="I408" s="119">
        <v>3300</v>
      </c>
      <c r="J408" s="119">
        <v>339</v>
      </c>
      <c r="K408" s="119"/>
      <c r="L408" s="119">
        <v>6</v>
      </c>
      <c r="M408" s="95" t="s">
        <v>57</v>
      </c>
      <c r="N408" s="96">
        <f>SUM(N409)</f>
        <v>0</v>
      </c>
      <c r="O408" s="153"/>
      <c r="P408" s="154"/>
      <c r="Q408" s="154"/>
      <c r="R408" s="96">
        <f>SUM(R409)</f>
        <v>0</v>
      </c>
      <c r="S408" s="96">
        <f>SUM(S409)</f>
        <v>0</v>
      </c>
      <c r="T408" s="96">
        <f>SUM(T409)</f>
        <v>0</v>
      </c>
      <c r="U408" s="96">
        <f>SUM(U409)</f>
        <v>0</v>
      </c>
      <c r="V408" s="96">
        <f>SUM(V409)</f>
        <v>0</v>
      </c>
      <c r="W408" s="96"/>
      <c r="X408" s="96"/>
      <c r="Y408" s="96"/>
      <c r="Z408" s="96"/>
      <c r="AA408" s="96"/>
      <c r="AB408" s="96"/>
    </row>
    <row r="409" spans="1:28" ht="46.5" hidden="1">
      <c r="A409" s="1"/>
      <c r="B409" s="61" t="str">
        <f t="shared" ref="B409:B475" si="125">+CONCATENATE(E409,F409,G409,H409,I409,J409,K409,L409)</f>
        <v>1353000330033926</v>
      </c>
      <c r="C409" s="166">
        <v>2023</v>
      </c>
      <c r="D409" s="25">
        <v>20</v>
      </c>
      <c r="E409" s="25">
        <v>1</v>
      </c>
      <c r="F409" s="25">
        <v>3</v>
      </c>
      <c r="G409" s="25">
        <v>5</v>
      </c>
      <c r="H409" s="166">
        <v>3000</v>
      </c>
      <c r="I409" s="166">
        <v>3300</v>
      </c>
      <c r="J409" s="166">
        <v>339</v>
      </c>
      <c r="K409" s="100">
        <v>2</v>
      </c>
      <c r="L409" s="100">
        <v>6</v>
      </c>
      <c r="M409" s="123" t="s">
        <v>306</v>
      </c>
      <c r="N409" s="102">
        <v>0</v>
      </c>
      <c r="O409" s="124" t="s">
        <v>307</v>
      </c>
      <c r="P409" s="104">
        <v>0</v>
      </c>
      <c r="Q409" s="104">
        <v>0</v>
      </c>
      <c r="R409" s="102">
        <v>0</v>
      </c>
      <c r="S409" s="102">
        <v>0</v>
      </c>
      <c r="T409" s="102">
        <v>0</v>
      </c>
      <c r="U409" s="102">
        <v>0</v>
      </c>
      <c r="V409" s="102">
        <f>N409-R409-S409-T409-U409</f>
        <v>0</v>
      </c>
      <c r="W409" s="102">
        <v>0</v>
      </c>
      <c r="X409" s="102">
        <v>0</v>
      </c>
      <c r="Y409" s="102">
        <v>0</v>
      </c>
      <c r="Z409" s="102">
        <v>0</v>
      </c>
      <c r="AA409" s="102">
        <f>W409-Y409</f>
        <v>0</v>
      </c>
      <c r="AB409" s="102">
        <f>X409-Z409</f>
        <v>0</v>
      </c>
    </row>
    <row r="410" spans="1:28" ht="24.75">
      <c r="A410" s="1"/>
      <c r="B410" s="61" t="str">
        <f t="shared" si="125"/>
        <v>13550006</v>
      </c>
      <c r="C410" s="115">
        <v>2023</v>
      </c>
      <c r="D410" s="115">
        <v>20</v>
      </c>
      <c r="E410" s="115">
        <v>1</v>
      </c>
      <c r="F410" s="115">
        <v>3</v>
      </c>
      <c r="G410" s="115">
        <v>5</v>
      </c>
      <c r="H410" s="115">
        <v>5000</v>
      </c>
      <c r="I410" s="160"/>
      <c r="J410" s="160"/>
      <c r="K410" s="160"/>
      <c r="L410" s="160">
        <v>6</v>
      </c>
      <c r="M410" s="158" t="s">
        <v>114</v>
      </c>
      <c r="N410" s="159">
        <f>+N411+N417+N420</f>
        <v>32000000</v>
      </c>
      <c r="O410" s="149"/>
      <c r="P410" s="169"/>
      <c r="Q410" s="169"/>
      <c r="R410" s="159">
        <f>+R411+R417+R420</f>
        <v>31999990</v>
      </c>
      <c r="S410" s="159">
        <f>+S411+S417+S420</f>
        <v>0</v>
      </c>
      <c r="T410" s="159">
        <f>+T411+T417+T420</f>
        <v>0</v>
      </c>
      <c r="U410" s="159">
        <f>+U411+U417+U420</f>
        <v>0</v>
      </c>
      <c r="V410" s="159">
        <f>+V411+V417+V420</f>
        <v>10</v>
      </c>
      <c r="W410" s="159"/>
      <c r="X410" s="159"/>
      <c r="Y410" s="159"/>
      <c r="Z410" s="159"/>
      <c r="AA410" s="159"/>
      <c r="AB410" s="159"/>
    </row>
    <row r="411" spans="1:28" ht="24.75" hidden="1">
      <c r="A411" s="1"/>
      <c r="B411" s="61" t="str">
        <f t="shared" si="125"/>
        <v>135500051006</v>
      </c>
      <c r="C411" s="161">
        <v>2023</v>
      </c>
      <c r="D411" s="161">
        <v>20</v>
      </c>
      <c r="E411" s="161">
        <v>1</v>
      </c>
      <c r="F411" s="161">
        <v>3</v>
      </c>
      <c r="G411" s="161">
        <v>5</v>
      </c>
      <c r="H411" s="161">
        <v>5000</v>
      </c>
      <c r="I411" s="161">
        <v>5100</v>
      </c>
      <c r="J411" s="161"/>
      <c r="K411" s="161"/>
      <c r="L411" s="161">
        <v>6</v>
      </c>
      <c r="M411" s="163" t="s">
        <v>115</v>
      </c>
      <c r="N411" s="164">
        <f>+N412</f>
        <v>0</v>
      </c>
      <c r="O411" s="167"/>
      <c r="P411" s="170"/>
      <c r="Q411" s="170"/>
      <c r="R411" s="164">
        <f>+R412</f>
        <v>0</v>
      </c>
      <c r="S411" s="164">
        <f>+S412</f>
        <v>0</v>
      </c>
      <c r="T411" s="164">
        <f>+T412</f>
        <v>0</v>
      </c>
      <c r="U411" s="164">
        <f>+U412</f>
        <v>0</v>
      </c>
      <c r="V411" s="164">
        <f>+V412</f>
        <v>0</v>
      </c>
      <c r="W411" s="164"/>
      <c r="X411" s="164"/>
      <c r="Y411" s="164"/>
      <c r="Z411" s="164"/>
      <c r="AA411" s="164"/>
      <c r="AB411" s="164"/>
    </row>
    <row r="412" spans="1:28" ht="24.75" hidden="1">
      <c r="A412" s="1"/>
      <c r="B412" s="61" t="str">
        <f t="shared" si="125"/>
        <v>135500051005156</v>
      </c>
      <c r="C412" s="119">
        <v>2023</v>
      </c>
      <c r="D412" s="119">
        <v>20</v>
      </c>
      <c r="E412" s="119">
        <v>1</v>
      </c>
      <c r="F412" s="119">
        <v>3</v>
      </c>
      <c r="G412" s="119">
        <v>5</v>
      </c>
      <c r="H412" s="119">
        <v>5000</v>
      </c>
      <c r="I412" s="119">
        <v>5100</v>
      </c>
      <c r="J412" s="119">
        <v>515</v>
      </c>
      <c r="K412" s="119"/>
      <c r="L412" s="119">
        <v>6</v>
      </c>
      <c r="M412" s="95" t="s">
        <v>116</v>
      </c>
      <c r="N412" s="96">
        <f>SUM(N413:N416)</f>
        <v>0</v>
      </c>
      <c r="O412" s="153"/>
      <c r="P412" s="153"/>
      <c r="Q412" s="153"/>
      <c r="R412" s="96">
        <f>SUM(R413:R416)</f>
        <v>0</v>
      </c>
      <c r="S412" s="96">
        <f>SUM(S413:S416)</f>
        <v>0</v>
      </c>
      <c r="T412" s="96">
        <f>SUM(T413:T416)</f>
        <v>0</v>
      </c>
      <c r="U412" s="96">
        <f>SUM(U413:U416)</f>
        <v>0</v>
      </c>
      <c r="V412" s="96">
        <f>SUM(V413:V416)</f>
        <v>0</v>
      </c>
      <c r="W412" s="96"/>
      <c r="X412" s="96"/>
      <c r="Y412" s="96"/>
      <c r="Z412" s="96"/>
      <c r="AA412" s="96"/>
      <c r="AB412" s="96"/>
    </row>
    <row r="413" spans="1:28" ht="46.5" hidden="1">
      <c r="A413" s="1"/>
      <c r="B413" s="61" t="str">
        <f t="shared" si="125"/>
        <v>1355000510051516</v>
      </c>
      <c r="C413" s="166">
        <v>2023</v>
      </c>
      <c r="D413" s="25">
        <v>20</v>
      </c>
      <c r="E413" s="25">
        <v>1</v>
      </c>
      <c r="F413" s="25">
        <v>3</v>
      </c>
      <c r="G413" s="25">
        <v>5</v>
      </c>
      <c r="H413" s="166">
        <v>5000</v>
      </c>
      <c r="I413" s="166">
        <v>5100</v>
      </c>
      <c r="J413" s="166">
        <v>515</v>
      </c>
      <c r="K413" s="100">
        <f>1</f>
        <v>1</v>
      </c>
      <c r="L413" s="100">
        <v>6</v>
      </c>
      <c r="M413" s="123" t="s">
        <v>165</v>
      </c>
      <c r="N413" s="102">
        <v>0</v>
      </c>
      <c r="O413" s="124" t="s">
        <v>190</v>
      </c>
      <c r="P413" s="104">
        <v>0</v>
      </c>
      <c r="Q413" s="104">
        <v>0</v>
      </c>
      <c r="R413" s="102">
        <v>0</v>
      </c>
      <c r="S413" s="102">
        <v>0</v>
      </c>
      <c r="T413" s="102">
        <v>0</v>
      </c>
      <c r="U413" s="102">
        <v>0</v>
      </c>
      <c r="V413" s="102">
        <f>N413-R413-S413-T413-U413</f>
        <v>0</v>
      </c>
      <c r="W413" s="102">
        <v>0</v>
      </c>
      <c r="X413" s="102">
        <v>0</v>
      </c>
      <c r="Y413" s="102">
        <v>0</v>
      </c>
      <c r="Z413" s="102">
        <v>0</v>
      </c>
      <c r="AA413" s="102">
        <f t="shared" ref="AA413:AB416" si="126">W413-Y413</f>
        <v>0</v>
      </c>
      <c r="AB413" s="102">
        <f t="shared" si="126"/>
        <v>0</v>
      </c>
    </row>
    <row r="414" spans="1:28" ht="46.5" hidden="1">
      <c r="A414" s="1"/>
      <c r="B414" s="61" t="str">
        <f t="shared" si="125"/>
        <v>1355000510051526</v>
      </c>
      <c r="C414" s="166">
        <v>2023</v>
      </c>
      <c r="D414" s="25">
        <v>20</v>
      </c>
      <c r="E414" s="25">
        <v>1</v>
      </c>
      <c r="F414" s="25">
        <f>F413</f>
        <v>3</v>
      </c>
      <c r="G414" s="25">
        <v>5</v>
      </c>
      <c r="H414" s="166">
        <v>5000</v>
      </c>
      <c r="I414" s="166">
        <v>5100</v>
      </c>
      <c r="J414" s="166">
        <v>515</v>
      </c>
      <c r="K414" s="100">
        <v>2</v>
      </c>
      <c r="L414" s="100">
        <v>6</v>
      </c>
      <c r="M414" s="123" t="s">
        <v>308</v>
      </c>
      <c r="N414" s="102">
        <v>0</v>
      </c>
      <c r="O414" s="124" t="s">
        <v>190</v>
      </c>
      <c r="P414" s="104">
        <v>0</v>
      </c>
      <c r="Q414" s="104">
        <v>0</v>
      </c>
      <c r="R414" s="102">
        <v>0</v>
      </c>
      <c r="S414" s="102">
        <v>0</v>
      </c>
      <c r="T414" s="102">
        <v>0</v>
      </c>
      <c r="U414" s="102">
        <v>0</v>
      </c>
      <c r="V414" s="102">
        <f>N414-R414-S414-T414-U414</f>
        <v>0</v>
      </c>
      <c r="W414" s="102">
        <v>0</v>
      </c>
      <c r="X414" s="102">
        <v>0</v>
      </c>
      <c r="Y414" s="102">
        <v>0</v>
      </c>
      <c r="Z414" s="102">
        <v>0</v>
      </c>
      <c r="AA414" s="102">
        <f t="shared" si="126"/>
        <v>0</v>
      </c>
      <c r="AB414" s="102">
        <f t="shared" si="126"/>
        <v>0</v>
      </c>
    </row>
    <row r="415" spans="1:28" ht="46.5" hidden="1">
      <c r="A415" s="1"/>
      <c r="B415" s="61" t="str">
        <f t="shared" si="125"/>
        <v>1355000510051536</v>
      </c>
      <c r="C415" s="166">
        <v>2023</v>
      </c>
      <c r="D415" s="25">
        <v>20</v>
      </c>
      <c r="E415" s="25">
        <v>1</v>
      </c>
      <c r="F415" s="25">
        <f>F414</f>
        <v>3</v>
      </c>
      <c r="G415" s="25">
        <v>5</v>
      </c>
      <c r="H415" s="166">
        <v>5000</v>
      </c>
      <c r="I415" s="166">
        <v>5100</v>
      </c>
      <c r="J415" s="166">
        <v>515</v>
      </c>
      <c r="K415" s="100">
        <v>3</v>
      </c>
      <c r="L415" s="100">
        <v>6</v>
      </c>
      <c r="M415" s="123" t="s">
        <v>309</v>
      </c>
      <c r="N415" s="102">
        <v>0</v>
      </c>
      <c r="O415" s="124" t="s">
        <v>190</v>
      </c>
      <c r="P415" s="104">
        <v>0</v>
      </c>
      <c r="Q415" s="104">
        <v>0</v>
      </c>
      <c r="R415" s="102">
        <v>0</v>
      </c>
      <c r="S415" s="102">
        <v>0</v>
      </c>
      <c r="T415" s="102">
        <v>0</v>
      </c>
      <c r="U415" s="102">
        <v>0</v>
      </c>
      <c r="V415" s="102">
        <f>N415-R415-S415-T415-U415</f>
        <v>0</v>
      </c>
      <c r="W415" s="102">
        <v>0</v>
      </c>
      <c r="X415" s="102">
        <v>0</v>
      </c>
      <c r="Y415" s="102">
        <v>0</v>
      </c>
      <c r="Z415" s="102">
        <v>0</v>
      </c>
      <c r="AA415" s="102">
        <f t="shared" si="126"/>
        <v>0</v>
      </c>
      <c r="AB415" s="102">
        <f t="shared" si="126"/>
        <v>0</v>
      </c>
    </row>
    <row r="416" spans="1:28" ht="46.5" hidden="1">
      <c r="A416" s="1"/>
      <c r="B416" s="61" t="str">
        <f t="shared" si="125"/>
        <v>1355000510051556</v>
      </c>
      <c r="C416" s="166">
        <v>2023</v>
      </c>
      <c r="D416" s="25">
        <v>20</v>
      </c>
      <c r="E416" s="25">
        <v>1</v>
      </c>
      <c r="F416" s="25">
        <v>3</v>
      </c>
      <c r="G416" s="25">
        <v>5</v>
      </c>
      <c r="H416" s="166">
        <v>5000</v>
      </c>
      <c r="I416" s="166">
        <v>5100</v>
      </c>
      <c r="J416" s="166">
        <v>515</v>
      </c>
      <c r="K416" s="100">
        <v>5</v>
      </c>
      <c r="L416" s="100">
        <v>6</v>
      </c>
      <c r="M416" s="123" t="s">
        <v>310</v>
      </c>
      <c r="N416" s="102">
        <v>0</v>
      </c>
      <c r="O416" s="124" t="s">
        <v>190</v>
      </c>
      <c r="P416" s="104">
        <v>0</v>
      </c>
      <c r="Q416" s="104">
        <v>0</v>
      </c>
      <c r="R416" s="102">
        <v>0</v>
      </c>
      <c r="S416" s="102">
        <v>0</v>
      </c>
      <c r="T416" s="102">
        <v>0</v>
      </c>
      <c r="U416" s="102">
        <v>0</v>
      </c>
      <c r="V416" s="102">
        <f>N416-R416-S416-T416-U416</f>
        <v>0</v>
      </c>
      <c r="W416" s="102">
        <v>0</v>
      </c>
      <c r="X416" s="102">
        <v>0</v>
      </c>
      <c r="Y416" s="102">
        <v>0</v>
      </c>
      <c r="Z416" s="102">
        <v>0</v>
      </c>
      <c r="AA416" s="102">
        <f t="shared" si="126"/>
        <v>0</v>
      </c>
      <c r="AB416" s="102">
        <f t="shared" si="126"/>
        <v>0</v>
      </c>
    </row>
    <row r="417" spans="1:28" ht="24.75" hidden="1">
      <c r="A417" s="1"/>
      <c r="B417" s="61" t="str">
        <f t="shared" si="125"/>
        <v>135500052006</v>
      </c>
      <c r="C417" s="161">
        <v>2023</v>
      </c>
      <c r="D417" s="161">
        <v>20</v>
      </c>
      <c r="E417" s="161">
        <v>1</v>
      </c>
      <c r="F417" s="161">
        <v>3</v>
      </c>
      <c r="G417" s="161">
        <v>5</v>
      </c>
      <c r="H417" s="161">
        <v>5000</v>
      </c>
      <c r="I417" s="161">
        <v>5200</v>
      </c>
      <c r="J417" s="161"/>
      <c r="K417" s="161"/>
      <c r="L417" s="161">
        <v>6</v>
      </c>
      <c r="M417" s="163" t="s">
        <v>311</v>
      </c>
      <c r="N417" s="164">
        <f>+N418</f>
        <v>0</v>
      </c>
      <c r="O417" s="171" t="s">
        <v>29</v>
      </c>
      <c r="P417" s="172"/>
      <c r="Q417" s="172"/>
      <c r="R417" s="164">
        <f>+R418</f>
        <v>0</v>
      </c>
      <c r="S417" s="164">
        <f>+S418</f>
        <v>0</v>
      </c>
      <c r="T417" s="164">
        <f>+T418</f>
        <v>0</v>
      </c>
      <c r="U417" s="164">
        <f>+U418</f>
        <v>0</v>
      </c>
      <c r="V417" s="164">
        <f>+V418</f>
        <v>0</v>
      </c>
      <c r="W417" s="164"/>
      <c r="X417" s="164"/>
      <c r="Y417" s="164"/>
      <c r="Z417" s="164"/>
      <c r="AA417" s="164"/>
      <c r="AB417" s="164"/>
    </row>
    <row r="418" spans="1:28" ht="24.75" hidden="1">
      <c r="A418" s="1"/>
      <c r="B418" s="61" t="str">
        <f t="shared" si="125"/>
        <v>135500052005236</v>
      </c>
      <c r="C418" s="119">
        <v>2023</v>
      </c>
      <c r="D418" s="119">
        <v>20</v>
      </c>
      <c r="E418" s="119">
        <v>1</v>
      </c>
      <c r="F418" s="119">
        <v>3</v>
      </c>
      <c r="G418" s="119">
        <v>5</v>
      </c>
      <c r="H418" s="119">
        <v>5000</v>
      </c>
      <c r="I418" s="119">
        <v>5200</v>
      </c>
      <c r="J418" s="119">
        <v>523</v>
      </c>
      <c r="K418" s="119"/>
      <c r="L418" s="119">
        <v>6</v>
      </c>
      <c r="M418" s="95" t="s">
        <v>119</v>
      </c>
      <c r="N418" s="96">
        <f>SUM(N419)</f>
        <v>0</v>
      </c>
      <c r="O418" s="153"/>
      <c r="P418" s="153"/>
      <c r="Q418" s="153"/>
      <c r="R418" s="96">
        <f>SUM(R419)</f>
        <v>0</v>
      </c>
      <c r="S418" s="96">
        <f>SUM(S419)</f>
        <v>0</v>
      </c>
      <c r="T418" s="96">
        <f>SUM(T419)</f>
        <v>0</v>
      </c>
      <c r="U418" s="96">
        <f>SUM(U419)</f>
        <v>0</v>
      </c>
      <c r="V418" s="96">
        <f>SUM(V419)</f>
        <v>0</v>
      </c>
      <c r="W418" s="96"/>
      <c r="X418" s="96"/>
      <c r="Y418" s="96"/>
      <c r="Z418" s="96"/>
      <c r="AA418" s="96"/>
      <c r="AB418" s="96"/>
    </row>
    <row r="419" spans="1:28" ht="46.5" hidden="1">
      <c r="A419" s="1"/>
      <c r="B419" s="61" t="str">
        <f t="shared" si="125"/>
        <v>1355000520052316</v>
      </c>
      <c r="C419" s="166">
        <v>2023</v>
      </c>
      <c r="D419" s="25">
        <v>20</v>
      </c>
      <c r="E419" s="25">
        <v>1</v>
      </c>
      <c r="F419" s="25">
        <v>3</v>
      </c>
      <c r="G419" s="25">
        <v>5</v>
      </c>
      <c r="H419" s="166">
        <v>5000</v>
      </c>
      <c r="I419" s="166">
        <v>5200</v>
      </c>
      <c r="J419" s="166">
        <v>523</v>
      </c>
      <c r="K419" s="100">
        <v>1</v>
      </c>
      <c r="L419" s="100">
        <v>6</v>
      </c>
      <c r="M419" s="123" t="s">
        <v>253</v>
      </c>
      <c r="N419" s="102">
        <v>0</v>
      </c>
      <c r="O419" s="124" t="s">
        <v>190</v>
      </c>
      <c r="P419" s="104">
        <v>0</v>
      </c>
      <c r="Q419" s="104">
        <v>0</v>
      </c>
      <c r="R419" s="102">
        <v>0</v>
      </c>
      <c r="S419" s="102">
        <v>0</v>
      </c>
      <c r="T419" s="102">
        <v>0</v>
      </c>
      <c r="U419" s="102">
        <v>0</v>
      </c>
      <c r="V419" s="102">
        <f>N419-R419-S419-T419-U419</f>
        <v>0</v>
      </c>
      <c r="W419" s="102">
        <v>0</v>
      </c>
      <c r="X419" s="102">
        <v>0</v>
      </c>
      <c r="Y419" s="102">
        <v>0</v>
      </c>
      <c r="Z419" s="102">
        <v>0</v>
      </c>
      <c r="AA419" s="102">
        <f>W419-Y419</f>
        <v>0</v>
      </c>
      <c r="AB419" s="102">
        <f>X419-Z419</f>
        <v>0</v>
      </c>
    </row>
    <row r="420" spans="1:28" ht="24.75">
      <c r="A420" s="1"/>
      <c r="B420" s="61" t="str">
        <f t="shared" si="125"/>
        <v>135500059006</v>
      </c>
      <c r="C420" s="161">
        <v>2023</v>
      </c>
      <c r="D420" s="161">
        <v>20</v>
      </c>
      <c r="E420" s="161">
        <v>1</v>
      </c>
      <c r="F420" s="161">
        <v>3</v>
      </c>
      <c r="G420" s="161">
        <v>5</v>
      </c>
      <c r="H420" s="161">
        <v>5000</v>
      </c>
      <c r="I420" s="161">
        <v>5900</v>
      </c>
      <c r="J420" s="161"/>
      <c r="K420" s="161"/>
      <c r="L420" s="161">
        <v>6</v>
      </c>
      <c r="M420" s="163" t="s">
        <v>225</v>
      </c>
      <c r="N420" s="164">
        <f>+N421</f>
        <v>32000000</v>
      </c>
      <c r="O420" s="171" t="s">
        <v>29</v>
      </c>
      <c r="P420" s="172"/>
      <c r="Q420" s="172"/>
      <c r="R420" s="164">
        <f>+R421</f>
        <v>31999990</v>
      </c>
      <c r="S420" s="164">
        <f>+S421</f>
        <v>0</v>
      </c>
      <c r="T420" s="164">
        <f>+T421</f>
        <v>0</v>
      </c>
      <c r="U420" s="164">
        <f>+U421</f>
        <v>0</v>
      </c>
      <c r="V420" s="164">
        <f>+V421</f>
        <v>10</v>
      </c>
      <c r="W420" s="164"/>
      <c r="X420" s="164"/>
      <c r="Y420" s="164"/>
      <c r="Z420" s="164"/>
      <c r="AA420" s="164"/>
      <c r="AB420" s="164"/>
    </row>
    <row r="421" spans="1:28" ht="24.75">
      <c r="A421" s="1"/>
      <c r="B421" s="61" t="str">
        <f t="shared" si="125"/>
        <v>135500059005916</v>
      </c>
      <c r="C421" s="119">
        <v>2023</v>
      </c>
      <c r="D421" s="119">
        <v>20</v>
      </c>
      <c r="E421" s="119">
        <v>1</v>
      </c>
      <c r="F421" s="119">
        <v>3</v>
      </c>
      <c r="G421" s="119">
        <v>5</v>
      </c>
      <c r="H421" s="119">
        <v>5000</v>
      </c>
      <c r="I421" s="119">
        <v>5900</v>
      </c>
      <c r="J421" s="119">
        <v>591</v>
      </c>
      <c r="K421" s="119"/>
      <c r="L421" s="119">
        <v>6</v>
      </c>
      <c r="M421" s="95" t="s">
        <v>226</v>
      </c>
      <c r="N421" s="96">
        <f>SUM(N422)</f>
        <v>32000000</v>
      </c>
      <c r="O421" s="153"/>
      <c r="P421" s="153"/>
      <c r="Q421" s="153"/>
      <c r="R421" s="96">
        <f>SUM(R422)</f>
        <v>31999990</v>
      </c>
      <c r="S421" s="96">
        <f>SUM(S422)</f>
        <v>0</v>
      </c>
      <c r="T421" s="96">
        <f>SUM(T422)</f>
        <v>0</v>
      </c>
      <c r="U421" s="96">
        <f>SUM(U422)</f>
        <v>0</v>
      </c>
      <c r="V421" s="96">
        <f>SUM(V422)</f>
        <v>10</v>
      </c>
      <c r="W421" s="96"/>
      <c r="X421" s="96"/>
      <c r="Y421" s="96"/>
      <c r="Z421" s="96"/>
      <c r="AA421" s="96"/>
      <c r="AB421" s="96"/>
    </row>
    <row r="422" spans="1:28" ht="24.75">
      <c r="A422" s="1"/>
      <c r="B422" s="61" t="str">
        <f t="shared" si="125"/>
        <v>1355000590059116</v>
      </c>
      <c r="C422" s="166">
        <v>2023</v>
      </c>
      <c r="D422" s="25">
        <v>20</v>
      </c>
      <c r="E422" s="25">
        <v>1</v>
      </c>
      <c r="F422" s="25">
        <v>3</v>
      </c>
      <c r="G422" s="25">
        <v>5</v>
      </c>
      <c r="H422" s="166">
        <v>5000</v>
      </c>
      <c r="I422" s="166">
        <v>5900</v>
      </c>
      <c r="J422" s="166">
        <v>591</v>
      </c>
      <c r="K422" s="100">
        <v>1</v>
      </c>
      <c r="L422" s="100">
        <v>6</v>
      </c>
      <c r="M422" s="123" t="s">
        <v>698</v>
      </c>
      <c r="N422" s="102">
        <v>32000000</v>
      </c>
      <c r="O422" s="124" t="s">
        <v>228</v>
      </c>
      <c r="P422" s="104">
        <v>1</v>
      </c>
      <c r="Q422" s="104">
        <v>25</v>
      </c>
      <c r="R422" s="102">
        <v>31999990</v>
      </c>
      <c r="S422" s="102">
        <v>0</v>
      </c>
      <c r="T422" s="102">
        <v>0</v>
      </c>
      <c r="U422" s="102">
        <v>0</v>
      </c>
      <c r="V422" s="102">
        <f>N422-R422-S422-T422-U422</f>
        <v>10</v>
      </c>
      <c r="W422" s="102">
        <v>1</v>
      </c>
      <c r="X422" s="102">
        <v>0</v>
      </c>
      <c r="Y422" s="102">
        <v>0</v>
      </c>
      <c r="Z422" s="102">
        <v>0</v>
      </c>
      <c r="AA422" s="102">
        <f>W422-Y422</f>
        <v>1</v>
      </c>
      <c r="AB422" s="102">
        <f>X422-Z422</f>
        <v>0</v>
      </c>
    </row>
    <row r="423" spans="1:28" ht="48" hidden="1">
      <c r="A423" s="1"/>
      <c r="B423" s="61" t="str">
        <f t="shared" si="125"/>
        <v>136</v>
      </c>
      <c r="C423" s="125">
        <v>2023</v>
      </c>
      <c r="D423" s="125">
        <v>20</v>
      </c>
      <c r="E423" s="125">
        <v>1</v>
      </c>
      <c r="F423" s="125">
        <v>3</v>
      </c>
      <c r="G423" s="125">
        <v>6</v>
      </c>
      <c r="H423" s="125"/>
      <c r="I423" s="125"/>
      <c r="J423" s="125"/>
      <c r="K423" s="125"/>
      <c r="L423" s="125"/>
      <c r="M423" s="173" t="s">
        <v>312</v>
      </c>
      <c r="N423" s="174">
        <f>+N424+N429+N439</f>
        <v>0</v>
      </c>
      <c r="O423" s="113"/>
      <c r="P423" s="175"/>
      <c r="Q423" s="175"/>
      <c r="R423" s="174">
        <f>+R424+R429+R439</f>
        <v>0</v>
      </c>
      <c r="S423" s="174">
        <f>+S424+S429+S439</f>
        <v>0</v>
      </c>
      <c r="T423" s="174">
        <f>+T424+T429+T439</f>
        <v>0</v>
      </c>
      <c r="U423" s="174">
        <f>+U424+U429+U439</f>
        <v>0</v>
      </c>
      <c r="V423" s="174">
        <f>+V424+V429+V439</f>
        <v>0</v>
      </c>
      <c r="W423" s="174"/>
      <c r="X423" s="174"/>
      <c r="Y423" s="174"/>
      <c r="Z423" s="174"/>
      <c r="AA423" s="174"/>
      <c r="AB423" s="174"/>
    </row>
    <row r="424" spans="1:28" ht="24.75" hidden="1">
      <c r="A424" s="1"/>
      <c r="B424" s="61" t="str">
        <f t="shared" si="125"/>
        <v>1362000</v>
      </c>
      <c r="C424" s="115">
        <v>2023</v>
      </c>
      <c r="D424" s="115">
        <v>20</v>
      </c>
      <c r="E424" s="115">
        <v>1</v>
      </c>
      <c r="F424" s="115">
        <v>3</v>
      </c>
      <c r="G424" s="115">
        <v>6</v>
      </c>
      <c r="H424" s="115">
        <v>2000</v>
      </c>
      <c r="I424" s="115"/>
      <c r="J424" s="115"/>
      <c r="K424" s="115"/>
      <c r="L424" s="115"/>
      <c r="M424" s="83" t="s">
        <v>39</v>
      </c>
      <c r="N424" s="84">
        <f>+N425</f>
        <v>0</v>
      </c>
      <c r="O424" s="85"/>
      <c r="P424" s="85"/>
      <c r="Q424" s="85"/>
      <c r="R424" s="84">
        <f t="shared" ref="R424:V425" si="127">+R425</f>
        <v>0</v>
      </c>
      <c r="S424" s="84">
        <f t="shared" si="127"/>
        <v>0</v>
      </c>
      <c r="T424" s="84">
        <f t="shared" si="127"/>
        <v>0</v>
      </c>
      <c r="U424" s="84">
        <f t="shared" si="127"/>
        <v>0</v>
      </c>
      <c r="V424" s="84">
        <f t="shared" si="127"/>
        <v>0</v>
      </c>
      <c r="W424" s="84"/>
      <c r="X424" s="84"/>
      <c r="Y424" s="84"/>
      <c r="Z424" s="84"/>
      <c r="AA424" s="84"/>
      <c r="AB424" s="84"/>
    </row>
    <row r="425" spans="1:28" ht="48" hidden="1">
      <c r="A425" s="1"/>
      <c r="B425" s="61" t="str">
        <f t="shared" si="125"/>
        <v>13620002700</v>
      </c>
      <c r="C425" s="116">
        <v>2023</v>
      </c>
      <c r="D425" s="116">
        <v>20</v>
      </c>
      <c r="E425" s="116">
        <v>1</v>
      </c>
      <c r="F425" s="116">
        <v>3</v>
      </c>
      <c r="G425" s="116">
        <v>6</v>
      </c>
      <c r="H425" s="116">
        <v>2000</v>
      </c>
      <c r="I425" s="116">
        <v>2700</v>
      </c>
      <c r="J425" s="116"/>
      <c r="K425" s="116"/>
      <c r="L425" s="116"/>
      <c r="M425" s="89" t="s">
        <v>313</v>
      </c>
      <c r="N425" s="90">
        <f>+N426</f>
        <v>0</v>
      </c>
      <c r="O425" s="151"/>
      <c r="P425" s="151"/>
      <c r="Q425" s="151"/>
      <c r="R425" s="90">
        <f t="shared" si="127"/>
        <v>0</v>
      </c>
      <c r="S425" s="90">
        <f t="shared" si="127"/>
        <v>0</v>
      </c>
      <c r="T425" s="90">
        <f t="shared" si="127"/>
        <v>0</v>
      </c>
      <c r="U425" s="90">
        <f t="shared" si="127"/>
        <v>0</v>
      </c>
      <c r="V425" s="90">
        <f t="shared" si="127"/>
        <v>0</v>
      </c>
      <c r="W425" s="90"/>
      <c r="X425" s="90"/>
      <c r="Y425" s="90"/>
      <c r="Z425" s="90"/>
      <c r="AA425" s="90"/>
      <c r="AB425" s="90"/>
    </row>
    <row r="426" spans="1:28" ht="24.75" hidden="1">
      <c r="A426" s="1"/>
      <c r="B426" s="61" t="str">
        <f t="shared" si="125"/>
        <v>13620002700272</v>
      </c>
      <c r="C426" s="119">
        <v>2023</v>
      </c>
      <c r="D426" s="119">
        <v>20</v>
      </c>
      <c r="E426" s="119">
        <v>1</v>
      </c>
      <c r="F426" s="119">
        <v>3</v>
      </c>
      <c r="G426" s="119">
        <v>6</v>
      </c>
      <c r="H426" s="119">
        <v>2000</v>
      </c>
      <c r="I426" s="119">
        <v>2700</v>
      </c>
      <c r="J426" s="119">
        <v>272</v>
      </c>
      <c r="K426" s="119"/>
      <c r="L426" s="119"/>
      <c r="M426" s="95" t="s">
        <v>314</v>
      </c>
      <c r="N426" s="96">
        <f>SUM(N427:N428)</f>
        <v>0</v>
      </c>
      <c r="O426" s="97"/>
      <c r="P426" s="97"/>
      <c r="Q426" s="97"/>
      <c r="R426" s="96">
        <f>SUM(R427:R428)</f>
        <v>0</v>
      </c>
      <c r="S426" s="96">
        <f>SUM(S427:S428)</f>
        <v>0</v>
      </c>
      <c r="T426" s="96">
        <f>SUM(T427:T428)</f>
        <v>0</v>
      </c>
      <c r="U426" s="96">
        <f>SUM(U427:U428)</f>
        <v>0</v>
      </c>
      <c r="V426" s="96">
        <f>SUM(V427:V428)</f>
        <v>0</v>
      </c>
      <c r="W426" s="96"/>
      <c r="X426" s="96"/>
      <c r="Y426" s="96"/>
      <c r="Z426" s="96"/>
      <c r="AA426" s="96"/>
      <c r="AB426" s="96"/>
    </row>
    <row r="427" spans="1:28" ht="24.75" hidden="1">
      <c r="A427" s="1"/>
      <c r="B427" s="61" t="str">
        <f t="shared" si="125"/>
        <v>136200027002721</v>
      </c>
      <c r="C427" s="147">
        <v>2023</v>
      </c>
      <c r="D427" s="99">
        <v>20</v>
      </c>
      <c r="E427" s="25">
        <v>1</v>
      </c>
      <c r="F427" s="25">
        <v>3</v>
      </c>
      <c r="G427" s="25">
        <v>6</v>
      </c>
      <c r="H427" s="25">
        <v>2000</v>
      </c>
      <c r="I427" s="25">
        <v>2700</v>
      </c>
      <c r="J427" s="25">
        <v>272</v>
      </c>
      <c r="K427" s="122">
        <v>1</v>
      </c>
      <c r="L427" s="122"/>
      <c r="M427" s="101" t="s">
        <v>315</v>
      </c>
      <c r="N427" s="102">
        <v>0</v>
      </c>
      <c r="O427" s="103" t="s">
        <v>43</v>
      </c>
      <c r="P427" s="104">
        <v>0</v>
      </c>
      <c r="Q427" s="104">
        <v>0</v>
      </c>
      <c r="R427" s="102">
        <v>0</v>
      </c>
      <c r="S427" s="102">
        <v>0</v>
      </c>
      <c r="T427" s="102">
        <v>0</v>
      </c>
      <c r="U427" s="102">
        <v>0</v>
      </c>
      <c r="V427" s="102">
        <f>N427-R427-S427-T427-U427</f>
        <v>0</v>
      </c>
      <c r="W427" s="102">
        <v>0</v>
      </c>
      <c r="X427" s="102">
        <v>0</v>
      </c>
      <c r="Y427" s="102">
        <v>0</v>
      </c>
      <c r="Z427" s="102">
        <v>0</v>
      </c>
      <c r="AA427" s="102">
        <f t="shared" ref="AA427:AB428" si="128">W427-Y427</f>
        <v>0</v>
      </c>
      <c r="AB427" s="102">
        <f t="shared" si="128"/>
        <v>0</v>
      </c>
    </row>
    <row r="428" spans="1:28" ht="24.75" hidden="1">
      <c r="A428" s="1"/>
      <c r="B428" s="61" t="str">
        <f t="shared" si="125"/>
        <v>136200027002722</v>
      </c>
      <c r="C428" s="147">
        <v>2023</v>
      </c>
      <c r="D428" s="99">
        <v>20</v>
      </c>
      <c r="E428" s="25">
        <v>1</v>
      </c>
      <c r="F428" s="25">
        <v>3</v>
      </c>
      <c r="G428" s="25">
        <v>6</v>
      </c>
      <c r="H428" s="25">
        <v>2000</v>
      </c>
      <c r="I428" s="25">
        <v>2700</v>
      </c>
      <c r="J428" s="25">
        <v>272</v>
      </c>
      <c r="K428" s="122">
        <v>2</v>
      </c>
      <c r="L428" s="122"/>
      <c r="M428" s="101" t="s">
        <v>316</v>
      </c>
      <c r="N428" s="102">
        <v>0</v>
      </c>
      <c r="O428" s="103" t="s">
        <v>43</v>
      </c>
      <c r="P428" s="104">
        <v>0</v>
      </c>
      <c r="Q428" s="104">
        <v>0</v>
      </c>
      <c r="R428" s="102">
        <v>0</v>
      </c>
      <c r="S428" s="102">
        <v>0</v>
      </c>
      <c r="T428" s="102">
        <v>0</v>
      </c>
      <c r="U428" s="102">
        <v>0</v>
      </c>
      <c r="V428" s="102">
        <f>N428-R428-S428-T428-U428</f>
        <v>0</v>
      </c>
      <c r="W428" s="102">
        <v>0</v>
      </c>
      <c r="X428" s="102">
        <v>0</v>
      </c>
      <c r="Y428" s="102">
        <v>0</v>
      </c>
      <c r="Z428" s="102">
        <v>0</v>
      </c>
      <c r="AA428" s="102">
        <f t="shared" si="128"/>
        <v>0</v>
      </c>
      <c r="AB428" s="102">
        <f t="shared" si="128"/>
        <v>0</v>
      </c>
    </row>
    <row r="429" spans="1:28" ht="24.75" hidden="1">
      <c r="A429" s="1"/>
      <c r="B429" s="61" t="str">
        <f t="shared" si="125"/>
        <v>1363000</v>
      </c>
      <c r="C429" s="115">
        <v>2023</v>
      </c>
      <c r="D429" s="115">
        <v>20</v>
      </c>
      <c r="E429" s="115">
        <v>1</v>
      </c>
      <c r="F429" s="115">
        <v>3</v>
      </c>
      <c r="G429" s="115">
        <v>6</v>
      </c>
      <c r="H429" s="115">
        <v>3000</v>
      </c>
      <c r="I429" s="115"/>
      <c r="J429" s="115"/>
      <c r="K429" s="115"/>
      <c r="L429" s="115"/>
      <c r="M429" s="83" t="s">
        <v>55</v>
      </c>
      <c r="N429" s="84">
        <f>+N430+N433</f>
        <v>0</v>
      </c>
      <c r="O429" s="85"/>
      <c r="P429" s="85"/>
      <c r="Q429" s="85"/>
      <c r="R429" s="84">
        <f>+R430+R433</f>
        <v>0</v>
      </c>
      <c r="S429" s="84">
        <f>+S430+S433</f>
        <v>0</v>
      </c>
      <c r="T429" s="84">
        <f>+T430+T433</f>
        <v>0</v>
      </c>
      <c r="U429" s="84">
        <f>+U430+U433</f>
        <v>0</v>
      </c>
      <c r="V429" s="84">
        <f>+V430+V433</f>
        <v>0</v>
      </c>
      <c r="W429" s="84"/>
      <c r="X429" s="84"/>
      <c r="Y429" s="84"/>
      <c r="Z429" s="84"/>
      <c r="AA429" s="84"/>
      <c r="AB429" s="84"/>
    </row>
    <row r="430" spans="1:28" ht="24.75" hidden="1">
      <c r="A430" s="1"/>
      <c r="B430" s="61" t="str">
        <f t="shared" si="125"/>
        <v>13630003100</v>
      </c>
      <c r="C430" s="116">
        <v>2023</v>
      </c>
      <c r="D430" s="116">
        <v>20</v>
      </c>
      <c r="E430" s="116">
        <v>1</v>
      </c>
      <c r="F430" s="116">
        <v>3</v>
      </c>
      <c r="G430" s="116">
        <v>6</v>
      </c>
      <c r="H430" s="116">
        <v>3000</v>
      </c>
      <c r="I430" s="116">
        <v>3100</v>
      </c>
      <c r="J430" s="116"/>
      <c r="K430" s="151"/>
      <c r="L430" s="151"/>
      <c r="M430" s="89" t="s">
        <v>151</v>
      </c>
      <c r="N430" s="90">
        <f>+N431</f>
        <v>0</v>
      </c>
      <c r="O430" s="151"/>
      <c r="P430" s="151"/>
      <c r="Q430" s="151"/>
      <c r="R430" s="90">
        <f t="shared" ref="R430:V431" si="129">+R431</f>
        <v>0</v>
      </c>
      <c r="S430" s="90">
        <f t="shared" si="129"/>
        <v>0</v>
      </c>
      <c r="T430" s="90">
        <f t="shared" si="129"/>
        <v>0</v>
      </c>
      <c r="U430" s="90">
        <f t="shared" si="129"/>
        <v>0</v>
      </c>
      <c r="V430" s="90">
        <f t="shared" si="129"/>
        <v>0</v>
      </c>
      <c r="W430" s="90"/>
      <c r="X430" s="90"/>
      <c r="Y430" s="90"/>
      <c r="Z430" s="90"/>
      <c r="AA430" s="90"/>
      <c r="AB430" s="90"/>
    </row>
    <row r="431" spans="1:28" ht="48" hidden="1">
      <c r="A431" s="1"/>
      <c r="B431" s="61" t="str">
        <f t="shared" si="125"/>
        <v>13630003100317</v>
      </c>
      <c r="C431" s="119">
        <v>2023</v>
      </c>
      <c r="D431" s="119">
        <v>20</v>
      </c>
      <c r="E431" s="119">
        <v>1</v>
      </c>
      <c r="F431" s="119">
        <v>3</v>
      </c>
      <c r="G431" s="119">
        <v>6</v>
      </c>
      <c r="H431" s="119">
        <v>3000</v>
      </c>
      <c r="I431" s="119">
        <v>3100</v>
      </c>
      <c r="J431" s="119">
        <v>317</v>
      </c>
      <c r="K431" s="119"/>
      <c r="L431" s="119"/>
      <c r="M431" s="95" t="s">
        <v>317</v>
      </c>
      <c r="N431" s="96">
        <f>+N432</f>
        <v>0</v>
      </c>
      <c r="O431" s="97"/>
      <c r="P431" s="97"/>
      <c r="Q431" s="97"/>
      <c r="R431" s="96">
        <f t="shared" si="129"/>
        <v>0</v>
      </c>
      <c r="S431" s="96">
        <f t="shared" si="129"/>
        <v>0</v>
      </c>
      <c r="T431" s="96">
        <f t="shared" si="129"/>
        <v>0</v>
      </c>
      <c r="U431" s="96">
        <f t="shared" si="129"/>
        <v>0</v>
      </c>
      <c r="V431" s="96">
        <f t="shared" si="129"/>
        <v>0</v>
      </c>
      <c r="W431" s="96"/>
      <c r="X431" s="96"/>
      <c r="Y431" s="96"/>
      <c r="Z431" s="96"/>
      <c r="AA431" s="96"/>
      <c r="AB431" s="96"/>
    </row>
    <row r="432" spans="1:28" ht="24.75" hidden="1">
      <c r="A432" s="1"/>
      <c r="B432" s="61" t="str">
        <f t="shared" si="125"/>
        <v>136300031003171</v>
      </c>
      <c r="C432" s="147">
        <v>2023</v>
      </c>
      <c r="D432" s="99">
        <v>20</v>
      </c>
      <c r="E432" s="25">
        <v>1</v>
      </c>
      <c r="F432" s="25">
        <v>3</v>
      </c>
      <c r="G432" s="25">
        <v>6</v>
      </c>
      <c r="H432" s="25">
        <v>3000</v>
      </c>
      <c r="I432" s="25">
        <v>3100</v>
      </c>
      <c r="J432" s="25">
        <v>317</v>
      </c>
      <c r="K432" s="122">
        <v>1</v>
      </c>
      <c r="L432" s="122"/>
      <c r="M432" s="101" t="s">
        <v>153</v>
      </c>
      <c r="N432" s="102">
        <v>0</v>
      </c>
      <c r="O432" s="103" t="s">
        <v>64</v>
      </c>
      <c r="P432" s="104">
        <v>0</v>
      </c>
      <c r="Q432" s="104">
        <v>0</v>
      </c>
      <c r="R432" s="102">
        <v>0</v>
      </c>
      <c r="S432" s="102">
        <v>0</v>
      </c>
      <c r="T432" s="102">
        <v>0</v>
      </c>
      <c r="U432" s="102">
        <v>0</v>
      </c>
      <c r="V432" s="102">
        <f>N432-R432-S432-T432-U432</f>
        <v>0</v>
      </c>
      <c r="W432" s="102">
        <v>0</v>
      </c>
      <c r="X432" s="102">
        <v>0</v>
      </c>
      <c r="Y432" s="102">
        <v>0</v>
      </c>
      <c r="Z432" s="102">
        <v>0</v>
      </c>
      <c r="AA432" s="102">
        <f>W432-Y432</f>
        <v>0</v>
      </c>
      <c r="AB432" s="102">
        <f>X432-Z432</f>
        <v>0</v>
      </c>
    </row>
    <row r="433" spans="1:28" ht="48" hidden="1">
      <c r="A433" s="1"/>
      <c r="B433" s="61" t="str">
        <f t="shared" si="125"/>
        <v>13630003300</v>
      </c>
      <c r="C433" s="116">
        <v>2023</v>
      </c>
      <c r="D433" s="116">
        <v>20</v>
      </c>
      <c r="E433" s="116">
        <v>1</v>
      </c>
      <c r="F433" s="116">
        <v>3</v>
      </c>
      <c r="G433" s="116">
        <v>6</v>
      </c>
      <c r="H433" s="116">
        <v>3000</v>
      </c>
      <c r="I433" s="116">
        <v>3300</v>
      </c>
      <c r="J433" s="116"/>
      <c r="K433" s="151"/>
      <c r="L433" s="151"/>
      <c r="M433" s="89" t="s">
        <v>56</v>
      </c>
      <c r="N433" s="90">
        <f>+N434</f>
        <v>0</v>
      </c>
      <c r="O433" s="151"/>
      <c r="P433" s="151"/>
      <c r="Q433" s="151"/>
      <c r="R433" s="90">
        <f>+R434</f>
        <v>0</v>
      </c>
      <c r="S433" s="90">
        <f>+S434</f>
        <v>0</v>
      </c>
      <c r="T433" s="90">
        <f>+T434</f>
        <v>0</v>
      </c>
      <c r="U433" s="90">
        <f>+U434</f>
        <v>0</v>
      </c>
      <c r="V433" s="90">
        <f>+V434</f>
        <v>0</v>
      </c>
      <c r="W433" s="90"/>
      <c r="X433" s="90"/>
      <c r="Y433" s="90"/>
      <c r="Z433" s="90"/>
      <c r="AA433" s="90"/>
      <c r="AB433" s="90"/>
    </row>
    <row r="434" spans="1:28" ht="48" hidden="1">
      <c r="A434" s="1"/>
      <c r="B434" s="61" t="str">
        <f t="shared" si="125"/>
        <v>13630003300333</v>
      </c>
      <c r="C434" s="119">
        <v>2023</v>
      </c>
      <c r="D434" s="119">
        <v>20</v>
      </c>
      <c r="E434" s="119">
        <v>1</v>
      </c>
      <c r="F434" s="119">
        <v>3</v>
      </c>
      <c r="G434" s="119">
        <v>6</v>
      </c>
      <c r="H434" s="119">
        <v>3000</v>
      </c>
      <c r="I434" s="119">
        <v>3300</v>
      </c>
      <c r="J434" s="119">
        <v>333</v>
      </c>
      <c r="K434" s="119"/>
      <c r="L434" s="119"/>
      <c r="M434" s="95" t="s">
        <v>318</v>
      </c>
      <c r="N434" s="96">
        <f>SUM(N435:N438)</f>
        <v>0</v>
      </c>
      <c r="O434" s="97"/>
      <c r="P434" s="97"/>
      <c r="Q434" s="97"/>
      <c r="R434" s="96">
        <f>SUM(R435:R438)</f>
        <v>0</v>
      </c>
      <c r="S434" s="96">
        <f>SUM(S435:S438)</f>
        <v>0</v>
      </c>
      <c r="T434" s="96">
        <f>SUM(T435:T438)</f>
        <v>0</v>
      </c>
      <c r="U434" s="96">
        <f>SUM(U435:U438)</f>
        <v>0</v>
      </c>
      <c r="V434" s="96">
        <f>SUM(V435:V438)</f>
        <v>0</v>
      </c>
      <c r="W434" s="96"/>
      <c r="X434" s="96"/>
      <c r="Y434" s="96"/>
      <c r="Z434" s="96"/>
      <c r="AA434" s="96"/>
      <c r="AB434" s="96"/>
    </row>
    <row r="435" spans="1:28" ht="24.75" hidden="1">
      <c r="A435" s="1"/>
      <c r="B435" s="61" t="str">
        <f t="shared" si="125"/>
        <v>136300033003331</v>
      </c>
      <c r="C435" s="147">
        <v>2023</v>
      </c>
      <c r="D435" s="99">
        <v>20</v>
      </c>
      <c r="E435" s="25">
        <v>1</v>
      </c>
      <c r="F435" s="25">
        <v>3</v>
      </c>
      <c r="G435" s="25">
        <v>6</v>
      </c>
      <c r="H435" s="25">
        <v>3000</v>
      </c>
      <c r="I435" s="25">
        <v>3300</v>
      </c>
      <c r="J435" s="25">
        <v>333</v>
      </c>
      <c r="K435" s="122">
        <v>1</v>
      </c>
      <c r="L435" s="122"/>
      <c r="M435" s="101" t="s">
        <v>319</v>
      </c>
      <c r="N435" s="102">
        <v>0</v>
      </c>
      <c r="O435" s="103" t="s">
        <v>160</v>
      </c>
      <c r="P435" s="104">
        <v>0</v>
      </c>
      <c r="Q435" s="104">
        <v>0</v>
      </c>
      <c r="R435" s="102">
        <v>0</v>
      </c>
      <c r="S435" s="102">
        <v>0</v>
      </c>
      <c r="T435" s="102">
        <v>0</v>
      </c>
      <c r="U435" s="102">
        <v>0</v>
      </c>
      <c r="V435" s="102">
        <f>N435-R435-S435-T435-U435</f>
        <v>0</v>
      </c>
      <c r="W435" s="102">
        <v>0</v>
      </c>
      <c r="X435" s="102">
        <v>0</v>
      </c>
      <c r="Y435" s="102">
        <v>0</v>
      </c>
      <c r="Z435" s="102">
        <v>0</v>
      </c>
      <c r="AA435" s="102">
        <f t="shared" ref="AA435:AB438" si="130">W435-Y435</f>
        <v>0</v>
      </c>
      <c r="AB435" s="102">
        <f t="shared" si="130"/>
        <v>0</v>
      </c>
    </row>
    <row r="436" spans="1:28" ht="69.75" hidden="1">
      <c r="A436" s="1"/>
      <c r="B436" s="61" t="str">
        <f t="shared" si="125"/>
        <v>136300033003332</v>
      </c>
      <c r="C436" s="147">
        <v>2023</v>
      </c>
      <c r="D436" s="99">
        <v>20</v>
      </c>
      <c r="E436" s="25">
        <v>1</v>
      </c>
      <c r="F436" s="25">
        <v>3</v>
      </c>
      <c r="G436" s="25">
        <v>6</v>
      </c>
      <c r="H436" s="25">
        <v>3000</v>
      </c>
      <c r="I436" s="25">
        <v>3300</v>
      </c>
      <c r="J436" s="25">
        <v>333</v>
      </c>
      <c r="K436" s="122">
        <v>2</v>
      </c>
      <c r="L436" s="122"/>
      <c r="M436" s="101" t="s">
        <v>320</v>
      </c>
      <c r="N436" s="102">
        <v>0</v>
      </c>
      <c r="O436" s="103" t="s">
        <v>160</v>
      </c>
      <c r="P436" s="104">
        <v>0</v>
      </c>
      <c r="Q436" s="104">
        <v>0</v>
      </c>
      <c r="R436" s="102">
        <v>0</v>
      </c>
      <c r="S436" s="102">
        <v>0</v>
      </c>
      <c r="T436" s="102">
        <v>0</v>
      </c>
      <c r="U436" s="102">
        <v>0</v>
      </c>
      <c r="V436" s="102">
        <f>N436-R436-S436-T436-U436</f>
        <v>0</v>
      </c>
      <c r="W436" s="102">
        <v>0</v>
      </c>
      <c r="X436" s="102">
        <v>0</v>
      </c>
      <c r="Y436" s="102">
        <v>0</v>
      </c>
      <c r="Z436" s="102">
        <v>0</v>
      </c>
      <c r="AA436" s="102">
        <f t="shared" si="130"/>
        <v>0</v>
      </c>
      <c r="AB436" s="102">
        <f t="shared" si="130"/>
        <v>0</v>
      </c>
    </row>
    <row r="437" spans="1:28" ht="24.75" hidden="1">
      <c r="A437" s="1"/>
      <c r="B437" s="61" t="str">
        <f t="shared" si="125"/>
        <v>136300033003333</v>
      </c>
      <c r="C437" s="147">
        <v>2023</v>
      </c>
      <c r="D437" s="99">
        <v>20</v>
      </c>
      <c r="E437" s="25">
        <v>1</v>
      </c>
      <c r="F437" s="25">
        <v>3</v>
      </c>
      <c r="G437" s="25">
        <v>6</v>
      </c>
      <c r="H437" s="25">
        <v>3000</v>
      </c>
      <c r="I437" s="25">
        <v>3300</v>
      </c>
      <c r="J437" s="25">
        <v>333</v>
      </c>
      <c r="K437" s="122">
        <v>3</v>
      </c>
      <c r="L437" s="122"/>
      <c r="M437" s="101" t="s">
        <v>321</v>
      </c>
      <c r="N437" s="102">
        <v>0</v>
      </c>
      <c r="O437" s="103" t="s">
        <v>160</v>
      </c>
      <c r="P437" s="104">
        <v>0</v>
      </c>
      <c r="Q437" s="104">
        <v>0</v>
      </c>
      <c r="R437" s="102">
        <v>0</v>
      </c>
      <c r="S437" s="102">
        <v>0</v>
      </c>
      <c r="T437" s="102">
        <v>0</v>
      </c>
      <c r="U437" s="102">
        <v>0</v>
      </c>
      <c r="V437" s="102">
        <f>N437-R437-S437-T437-U437</f>
        <v>0</v>
      </c>
      <c r="W437" s="102">
        <v>0</v>
      </c>
      <c r="X437" s="102">
        <v>0</v>
      </c>
      <c r="Y437" s="102">
        <v>0</v>
      </c>
      <c r="Z437" s="102">
        <v>0</v>
      </c>
      <c r="AA437" s="102">
        <f t="shared" si="130"/>
        <v>0</v>
      </c>
      <c r="AB437" s="102">
        <f t="shared" si="130"/>
        <v>0</v>
      </c>
    </row>
    <row r="438" spans="1:28" ht="46.5" hidden="1">
      <c r="A438" s="1"/>
      <c r="B438" s="61" t="str">
        <f t="shared" si="125"/>
        <v>136300033003334</v>
      </c>
      <c r="C438" s="147">
        <v>2023</v>
      </c>
      <c r="D438" s="99">
        <v>20</v>
      </c>
      <c r="E438" s="25">
        <v>1</v>
      </c>
      <c r="F438" s="25">
        <v>3</v>
      </c>
      <c r="G438" s="25">
        <v>6</v>
      </c>
      <c r="H438" s="25">
        <v>3000</v>
      </c>
      <c r="I438" s="25">
        <v>3300</v>
      </c>
      <c r="J438" s="25">
        <v>333</v>
      </c>
      <c r="K438" s="122">
        <v>4</v>
      </c>
      <c r="L438" s="122"/>
      <c r="M438" s="101" t="s">
        <v>322</v>
      </c>
      <c r="N438" s="102">
        <v>0</v>
      </c>
      <c r="O438" s="103" t="s">
        <v>160</v>
      </c>
      <c r="P438" s="104">
        <v>0</v>
      </c>
      <c r="Q438" s="104">
        <v>0</v>
      </c>
      <c r="R438" s="102">
        <v>0</v>
      </c>
      <c r="S438" s="102">
        <v>0</v>
      </c>
      <c r="T438" s="102">
        <v>0</v>
      </c>
      <c r="U438" s="102">
        <v>0</v>
      </c>
      <c r="V438" s="102">
        <f>N438-R438-S438-T438-U438</f>
        <v>0</v>
      </c>
      <c r="W438" s="102">
        <v>0</v>
      </c>
      <c r="X438" s="102">
        <v>0</v>
      </c>
      <c r="Y438" s="102">
        <v>0</v>
      </c>
      <c r="Z438" s="102">
        <v>0</v>
      </c>
      <c r="AA438" s="102">
        <f t="shared" si="130"/>
        <v>0</v>
      </c>
      <c r="AB438" s="102">
        <f t="shared" si="130"/>
        <v>0</v>
      </c>
    </row>
    <row r="439" spans="1:28" ht="24.75" hidden="1">
      <c r="A439" s="1"/>
      <c r="B439" s="61" t="str">
        <f t="shared" si="125"/>
        <v>1365000</v>
      </c>
      <c r="C439" s="115">
        <v>2023</v>
      </c>
      <c r="D439" s="115">
        <v>20</v>
      </c>
      <c r="E439" s="115">
        <v>1</v>
      </c>
      <c r="F439" s="115">
        <v>3</v>
      </c>
      <c r="G439" s="115">
        <v>6</v>
      </c>
      <c r="H439" s="115">
        <v>5000</v>
      </c>
      <c r="I439" s="115"/>
      <c r="J439" s="115"/>
      <c r="K439" s="115"/>
      <c r="L439" s="115"/>
      <c r="M439" s="83" t="s">
        <v>114</v>
      </c>
      <c r="N439" s="84">
        <f>+N440+N449+N455+N597</f>
        <v>0</v>
      </c>
      <c r="O439" s="85"/>
      <c r="P439" s="85"/>
      <c r="Q439" s="85"/>
      <c r="R439" s="84">
        <f>+R440+R449+R455+R597</f>
        <v>0</v>
      </c>
      <c r="S439" s="84">
        <f>+S440+S449+S455+S597</f>
        <v>0</v>
      </c>
      <c r="T439" s="84">
        <f>+T440+T449+T455+T597</f>
        <v>0</v>
      </c>
      <c r="U439" s="84">
        <f>+U440+U449+U455+U597</f>
        <v>0</v>
      </c>
      <c r="V439" s="84">
        <f>+V440+V449+V455+V597</f>
        <v>0</v>
      </c>
      <c r="W439" s="84"/>
      <c r="X439" s="84"/>
      <c r="Y439" s="84"/>
      <c r="Z439" s="84"/>
      <c r="AA439" s="84"/>
      <c r="AB439" s="84"/>
    </row>
    <row r="440" spans="1:28" ht="24.75" hidden="1">
      <c r="A440" s="1"/>
      <c r="B440" s="61" t="str">
        <f t="shared" si="125"/>
        <v>13650005100</v>
      </c>
      <c r="C440" s="116">
        <v>2023</v>
      </c>
      <c r="D440" s="116">
        <v>20</v>
      </c>
      <c r="E440" s="116">
        <v>1</v>
      </c>
      <c r="F440" s="116">
        <v>3</v>
      </c>
      <c r="G440" s="116">
        <v>6</v>
      </c>
      <c r="H440" s="116">
        <v>5000</v>
      </c>
      <c r="I440" s="116">
        <v>5100</v>
      </c>
      <c r="J440" s="116"/>
      <c r="K440" s="151"/>
      <c r="L440" s="151"/>
      <c r="M440" s="89" t="s">
        <v>115</v>
      </c>
      <c r="N440" s="90">
        <f>+N441</f>
        <v>0</v>
      </c>
      <c r="O440" s="151"/>
      <c r="P440" s="151"/>
      <c r="Q440" s="151"/>
      <c r="R440" s="90">
        <f>+R441</f>
        <v>0</v>
      </c>
      <c r="S440" s="90">
        <f>+S441</f>
        <v>0</v>
      </c>
      <c r="T440" s="90">
        <f>+T441</f>
        <v>0</v>
      </c>
      <c r="U440" s="90">
        <f>+U441</f>
        <v>0</v>
      </c>
      <c r="V440" s="90">
        <f>+V441</f>
        <v>0</v>
      </c>
      <c r="W440" s="90"/>
      <c r="X440" s="90"/>
      <c r="Y440" s="90"/>
      <c r="Z440" s="90"/>
      <c r="AA440" s="90"/>
      <c r="AB440" s="90"/>
    </row>
    <row r="441" spans="1:28" ht="24.75" hidden="1">
      <c r="A441" s="1"/>
      <c r="B441" s="61" t="str">
        <f t="shared" si="125"/>
        <v>13650005100515</v>
      </c>
      <c r="C441" s="119">
        <v>2023</v>
      </c>
      <c r="D441" s="119">
        <v>20</v>
      </c>
      <c r="E441" s="119">
        <v>1</v>
      </c>
      <c r="F441" s="119">
        <v>3</v>
      </c>
      <c r="G441" s="119">
        <v>6</v>
      </c>
      <c r="H441" s="119">
        <v>5000</v>
      </c>
      <c r="I441" s="119">
        <v>5100</v>
      </c>
      <c r="J441" s="119">
        <v>515</v>
      </c>
      <c r="K441" s="119"/>
      <c r="L441" s="119"/>
      <c r="M441" s="95" t="s">
        <v>323</v>
      </c>
      <c r="N441" s="96">
        <f>SUM(N442:N448)</f>
        <v>0</v>
      </c>
      <c r="O441" s="97"/>
      <c r="P441" s="97"/>
      <c r="Q441" s="97"/>
      <c r="R441" s="96">
        <f>SUM(R442:R448)</f>
        <v>0</v>
      </c>
      <c r="S441" s="96">
        <f>SUM(S442:S448)</f>
        <v>0</v>
      </c>
      <c r="T441" s="96">
        <f>SUM(T442:T448)</f>
        <v>0</v>
      </c>
      <c r="U441" s="96">
        <f>SUM(U442:U448)</f>
        <v>0</v>
      </c>
      <c r="V441" s="96">
        <f>SUM(V442:V448)</f>
        <v>0</v>
      </c>
      <c r="W441" s="96"/>
      <c r="X441" s="96"/>
      <c r="Y441" s="96"/>
      <c r="Z441" s="96"/>
      <c r="AA441" s="96"/>
      <c r="AB441" s="96"/>
    </row>
    <row r="442" spans="1:28" ht="24.75" hidden="1">
      <c r="A442" s="1"/>
      <c r="B442" s="61" t="str">
        <f t="shared" si="125"/>
        <v>136500051005151</v>
      </c>
      <c r="C442" s="147">
        <v>2023</v>
      </c>
      <c r="D442" s="99">
        <v>20</v>
      </c>
      <c r="E442" s="25">
        <v>1</v>
      </c>
      <c r="F442" s="25">
        <v>3</v>
      </c>
      <c r="G442" s="25">
        <v>6</v>
      </c>
      <c r="H442" s="25">
        <v>5000</v>
      </c>
      <c r="I442" s="25">
        <v>5100</v>
      </c>
      <c r="J442" s="25">
        <v>515</v>
      </c>
      <c r="K442" s="122">
        <v>1</v>
      </c>
      <c r="L442" s="122"/>
      <c r="M442" s="101" t="s">
        <v>163</v>
      </c>
      <c r="N442" s="102">
        <v>0</v>
      </c>
      <c r="O442" s="103" t="s">
        <v>43</v>
      </c>
      <c r="P442" s="104">
        <v>0</v>
      </c>
      <c r="Q442" s="104">
        <v>0</v>
      </c>
      <c r="R442" s="102">
        <v>0</v>
      </c>
      <c r="S442" s="102">
        <v>0</v>
      </c>
      <c r="T442" s="102">
        <v>0</v>
      </c>
      <c r="U442" s="102">
        <v>0</v>
      </c>
      <c r="V442" s="102">
        <f t="shared" ref="V442:V448" si="131">N442-R442-S442-T442-U442</f>
        <v>0</v>
      </c>
      <c r="W442" s="102">
        <v>0</v>
      </c>
      <c r="X442" s="102">
        <v>0</v>
      </c>
      <c r="Y442" s="102">
        <v>0</v>
      </c>
      <c r="Z442" s="102">
        <v>0</v>
      </c>
      <c r="AA442" s="102">
        <f t="shared" ref="AA442:AB448" si="132">W442-Y442</f>
        <v>0</v>
      </c>
      <c r="AB442" s="102">
        <f t="shared" si="132"/>
        <v>0</v>
      </c>
    </row>
    <row r="443" spans="1:28" ht="24.75" hidden="1">
      <c r="A443" s="1"/>
      <c r="B443" s="61" t="str">
        <f t="shared" si="125"/>
        <v>136500051005152</v>
      </c>
      <c r="C443" s="147">
        <v>2023</v>
      </c>
      <c r="D443" s="99">
        <v>20</v>
      </c>
      <c r="E443" s="25">
        <v>1</v>
      </c>
      <c r="F443" s="25">
        <v>3</v>
      </c>
      <c r="G443" s="25">
        <v>6</v>
      </c>
      <c r="H443" s="25">
        <v>5000</v>
      </c>
      <c r="I443" s="25">
        <v>5100</v>
      </c>
      <c r="J443" s="25">
        <v>515</v>
      </c>
      <c r="K443" s="122">
        <v>2</v>
      </c>
      <c r="L443" s="122"/>
      <c r="M443" s="101" t="s">
        <v>273</v>
      </c>
      <c r="N443" s="102">
        <v>0</v>
      </c>
      <c r="O443" s="103" t="s">
        <v>43</v>
      </c>
      <c r="P443" s="104">
        <v>0</v>
      </c>
      <c r="Q443" s="104">
        <v>0</v>
      </c>
      <c r="R443" s="102">
        <v>0</v>
      </c>
      <c r="S443" s="102">
        <v>0</v>
      </c>
      <c r="T443" s="102">
        <v>0</v>
      </c>
      <c r="U443" s="102">
        <v>0</v>
      </c>
      <c r="V443" s="102">
        <f t="shared" si="131"/>
        <v>0</v>
      </c>
      <c r="W443" s="102">
        <v>0</v>
      </c>
      <c r="X443" s="102">
        <v>0</v>
      </c>
      <c r="Y443" s="102">
        <v>0</v>
      </c>
      <c r="Z443" s="102">
        <v>0</v>
      </c>
      <c r="AA443" s="102">
        <f t="shared" si="132"/>
        <v>0</v>
      </c>
      <c r="AB443" s="102">
        <f t="shared" si="132"/>
        <v>0</v>
      </c>
    </row>
    <row r="444" spans="1:28" ht="24.75" hidden="1">
      <c r="A444" s="1"/>
      <c r="B444" s="61" t="str">
        <f t="shared" si="125"/>
        <v>136500051005153</v>
      </c>
      <c r="C444" s="147">
        <v>2023</v>
      </c>
      <c r="D444" s="99">
        <v>20</v>
      </c>
      <c r="E444" s="25">
        <v>1</v>
      </c>
      <c r="F444" s="25">
        <v>3</v>
      </c>
      <c r="G444" s="25">
        <v>6</v>
      </c>
      <c r="H444" s="25">
        <v>5000</v>
      </c>
      <c r="I444" s="25">
        <v>5100</v>
      </c>
      <c r="J444" s="25">
        <v>515</v>
      </c>
      <c r="K444" s="122">
        <v>3</v>
      </c>
      <c r="L444" s="122"/>
      <c r="M444" s="101" t="s">
        <v>165</v>
      </c>
      <c r="N444" s="102">
        <v>0</v>
      </c>
      <c r="O444" s="103" t="s">
        <v>43</v>
      </c>
      <c r="P444" s="104">
        <v>0</v>
      </c>
      <c r="Q444" s="104">
        <v>0</v>
      </c>
      <c r="R444" s="102">
        <v>0</v>
      </c>
      <c r="S444" s="102">
        <v>0</v>
      </c>
      <c r="T444" s="102">
        <v>0</v>
      </c>
      <c r="U444" s="102">
        <v>0</v>
      </c>
      <c r="V444" s="102">
        <f t="shared" si="131"/>
        <v>0</v>
      </c>
      <c r="W444" s="102">
        <v>0</v>
      </c>
      <c r="X444" s="102">
        <v>0</v>
      </c>
      <c r="Y444" s="102">
        <v>0</v>
      </c>
      <c r="Z444" s="102">
        <v>0</v>
      </c>
      <c r="AA444" s="102">
        <f t="shared" si="132"/>
        <v>0</v>
      </c>
      <c r="AB444" s="102">
        <f t="shared" si="132"/>
        <v>0</v>
      </c>
    </row>
    <row r="445" spans="1:28" ht="24.75" hidden="1">
      <c r="A445" s="1"/>
      <c r="B445" s="61" t="str">
        <f t="shared" si="125"/>
        <v>136500051005154</v>
      </c>
      <c r="C445" s="147">
        <v>2023</v>
      </c>
      <c r="D445" s="99">
        <v>20</v>
      </c>
      <c r="E445" s="25">
        <v>1</v>
      </c>
      <c r="F445" s="25">
        <v>3</v>
      </c>
      <c r="G445" s="25">
        <v>6</v>
      </c>
      <c r="H445" s="25">
        <v>5000</v>
      </c>
      <c r="I445" s="25">
        <v>5100</v>
      </c>
      <c r="J445" s="25">
        <v>515</v>
      </c>
      <c r="K445" s="122">
        <v>4</v>
      </c>
      <c r="L445" s="122"/>
      <c r="M445" s="101" t="s">
        <v>324</v>
      </c>
      <c r="N445" s="102">
        <v>0</v>
      </c>
      <c r="O445" s="103" t="s">
        <v>43</v>
      </c>
      <c r="P445" s="104">
        <v>0</v>
      </c>
      <c r="Q445" s="104">
        <v>0</v>
      </c>
      <c r="R445" s="102">
        <v>0</v>
      </c>
      <c r="S445" s="102">
        <v>0</v>
      </c>
      <c r="T445" s="102">
        <v>0</v>
      </c>
      <c r="U445" s="102">
        <v>0</v>
      </c>
      <c r="V445" s="102">
        <f t="shared" si="131"/>
        <v>0</v>
      </c>
      <c r="W445" s="102">
        <v>0</v>
      </c>
      <c r="X445" s="102">
        <v>0</v>
      </c>
      <c r="Y445" s="102">
        <v>0</v>
      </c>
      <c r="Z445" s="102">
        <v>0</v>
      </c>
      <c r="AA445" s="102">
        <f t="shared" si="132"/>
        <v>0</v>
      </c>
      <c r="AB445" s="102">
        <f t="shared" si="132"/>
        <v>0</v>
      </c>
    </row>
    <row r="446" spans="1:28" ht="24.75" hidden="1">
      <c r="A446" s="1"/>
      <c r="B446" s="61" t="str">
        <f t="shared" si="125"/>
        <v>136500051005155</v>
      </c>
      <c r="C446" s="147">
        <v>2023</v>
      </c>
      <c r="D446" s="99">
        <v>20</v>
      </c>
      <c r="E446" s="25">
        <v>1</v>
      </c>
      <c r="F446" s="25">
        <v>3</v>
      </c>
      <c r="G446" s="25">
        <v>6</v>
      </c>
      <c r="H446" s="25">
        <v>5000</v>
      </c>
      <c r="I446" s="25">
        <v>5100</v>
      </c>
      <c r="J446" s="25">
        <v>515</v>
      </c>
      <c r="K446" s="122">
        <v>5</v>
      </c>
      <c r="L446" s="122"/>
      <c r="M446" s="101" t="s">
        <v>325</v>
      </c>
      <c r="N446" s="102">
        <v>0</v>
      </c>
      <c r="O446" s="103" t="s">
        <v>43</v>
      </c>
      <c r="P446" s="104">
        <v>0</v>
      </c>
      <c r="Q446" s="104">
        <v>0</v>
      </c>
      <c r="R446" s="102">
        <v>0</v>
      </c>
      <c r="S446" s="102">
        <v>0</v>
      </c>
      <c r="T446" s="102">
        <v>0</v>
      </c>
      <c r="U446" s="102">
        <v>0</v>
      </c>
      <c r="V446" s="102">
        <f t="shared" si="131"/>
        <v>0</v>
      </c>
      <c r="W446" s="102">
        <v>0</v>
      </c>
      <c r="X446" s="102">
        <v>0</v>
      </c>
      <c r="Y446" s="102">
        <v>0</v>
      </c>
      <c r="Z446" s="102">
        <v>0</v>
      </c>
      <c r="AA446" s="102">
        <f t="shared" si="132"/>
        <v>0</v>
      </c>
      <c r="AB446" s="102">
        <f t="shared" si="132"/>
        <v>0</v>
      </c>
    </row>
    <row r="447" spans="1:28" ht="24.75" hidden="1">
      <c r="A447" s="1"/>
      <c r="B447" s="61" t="str">
        <f t="shared" si="125"/>
        <v>136500051005156</v>
      </c>
      <c r="C447" s="147">
        <v>2023</v>
      </c>
      <c r="D447" s="99">
        <v>20</v>
      </c>
      <c r="E447" s="25">
        <v>1</v>
      </c>
      <c r="F447" s="25">
        <v>3</v>
      </c>
      <c r="G447" s="25">
        <v>6</v>
      </c>
      <c r="H447" s="25">
        <v>5000</v>
      </c>
      <c r="I447" s="25">
        <v>5100</v>
      </c>
      <c r="J447" s="25">
        <v>515</v>
      </c>
      <c r="K447" s="122">
        <v>6</v>
      </c>
      <c r="L447" s="122"/>
      <c r="M447" s="101" t="s">
        <v>176</v>
      </c>
      <c r="N447" s="102">
        <v>0</v>
      </c>
      <c r="O447" s="103" t="s">
        <v>43</v>
      </c>
      <c r="P447" s="104">
        <v>0</v>
      </c>
      <c r="Q447" s="104">
        <v>0</v>
      </c>
      <c r="R447" s="102">
        <v>0</v>
      </c>
      <c r="S447" s="102">
        <v>0</v>
      </c>
      <c r="T447" s="102">
        <v>0</v>
      </c>
      <c r="U447" s="102">
        <v>0</v>
      </c>
      <c r="V447" s="102">
        <f t="shared" si="131"/>
        <v>0</v>
      </c>
      <c r="W447" s="102">
        <v>0</v>
      </c>
      <c r="X447" s="102">
        <v>0</v>
      </c>
      <c r="Y447" s="102">
        <v>0</v>
      </c>
      <c r="Z447" s="102">
        <v>0</v>
      </c>
      <c r="AA447" s="102">
        <f t="shared" si="132"/>
        <v>0</v>
      </c>
      <c r="AB447" s="102">
        <f t="shared" si="132"/>
        <v>0</v>
      </c>
    </row>
    <row r="448" spans="1:28" ht="24.75" hidden="1">
      <c r="A448" s="1"/>
      <c r="B448" s="61" t="str">
        <f t="shared" si="125"/>
        <v>136500051005157</v>
      </c>
      <c r="C448" s="147">
        <v>2023</v>
      </c>
      <c r="D448" s="99">
        <v>20</v>
      </c>
      <c r="E448" s="25">
        <v>1</v>
      </c>
      <c r="F448" s="25">
        <v>3</v>
      </c>
      <c r="G448" s="25">
        <v>6</v>
      </c>
      <c r="H448" s="25">
        <v>5000</v>
      </c>
      <c r="I448" s="25">
        <v>5100</v>
      </c>
      <c r="J448" s="25">
        <v>515</v>
      </c>
      <c r="K448" s="122">
        <v>7</v>
      </c>
      <c r="L448" s="122"/>
      <c r="M448" s="101" t="s">
        <v>326</v>
      </c>
      <c r="N448" s="102">
        <v>0</v>
      </c>
      <c r="O448" s="103" t="s">
        <v>43</v>
      </c>
      <c r="P448" s="104">
        <v>0</v>
      </c>
      <c r="Q448" s="104">
        <v>0</v>
      </c>
      <c r="R448" s="102">
        <v>0</v>
      </c>
      <c r="S448" s="102">
        <v>0</v>
      </c>
      <c r="T448" s="102">
        <v>0</v>
      </c>
      <c r="U448" s="102">
        <v>0</v>
      </c>
      <c r="V448" s="102">
        <f t="shared" si="131"/>
        <v>0</v>
      </c>
      <c r="W448" s="102">
        <v>0</v>
      </c>
      <c r="X448" s="102">
        <v>0</v>
      </c>
      <c r="Y448" s="102">
        <v>0</v>
      </c>
      <c r="Z448" s="102">
        <v>0</v>
      </c>
      <c r="AA448" s="102">
        <f t="shared" si="132"/>
        <v>0</v>
      </c>
      <c r="AB448" s="102">
        <f t="shared" si="132"/>
        <v>0</v>
      </c>
    </row>
    <row r="449" spans="1:28" ht="24.75" hidden="1">
      <c r="A449" s="1"/>
      <c r="B449" s="61" t="str">
        <f t="shared" si="125"/>
        <v>13650005200</v>
      </c>
      <c r="C449" s="116">
        <v>2023</v>
      </c>
      <c r="D449" s="116">
        <v>20</v>
      </c>
      <c r="E449" s="116">
        <v>1</v>
      </c>
      <c r="F449" s="116">
        <v>3</v>
      </c>
      <c r="G449" s="116">
        <v>6</v>
      </c>
      <c r="H449" s="116">
        <v>5000</v>
      </c>
      <c r="I449" s="116">
        <v>5200</v>
      </c>
      <c r="J449" s="116"/>
      <c r="K449" s="151"/>
      <c r="L449" s="151"/>
      <c r="M449" s="89" t="s">
        <v>118</v>
      </c>
      <c r="N449" s="90">
        <f>+N450</f>
        <v>0</v>
      </c>
      <c r="O449" s="151"/>
      <c r="P449" s="151"/>
      <c r="Q449" s="151"/>
      <c r="R449" s="90">
        <f>+R450</f>
        <v>0</v>
      </c>
      <c r="S449" s="90">
        <f>+S450</f>
        <v>0</v>
      </c>
      <c r="T449" s="90">
        <f>+T450</f>
        <v>0</v>
      </c>
      <c r="U449" s="90">
        <f>+U450</f>
        <v>0</v>
      </c>
      <c r="V449" s="90">
        <f>+V450</f>
        <v>0</v>
      </c>
      <c r="W449" s="90"/>
      <c r="X449" s="90"/>
      <c r="Y449" s="90"/>
      <c r="Z449" s="90"/>
      <c r="AA449" s="90"/>
      <c r="AB449" s="90"/>
    </row>
    <row r="450" spans="1:28" ht="24.75" hidden="1">
      <c r="A450" s="1"/>
      <c r="B450" s="61" t="str">
        <f t="shared" si="125"/>
        <v>13650005200523</v>
      </c>
      <c r="C450" s="119">
        <v>2023</v>
      </c>
      <c r="D450" s="119">
        <v>20</v>
      </c>
      <c r="E450" s="119">
        <v>1</v>
      </c>
      <c r="F450" s="119">
        <v>3</v>
      </c>
      <c r="G450" s="119">
        <v>6</v>
      </c>
      <c r="H450" s="119">
        <v>5000</v>
      </c>
      <c r="I450" s="119">
        <v>5200</v>
      </c>
      <c r="J450" s="119">
        <v>523</v>
      </c>
      <c r="K450" s="119"/>
      <c r="L450" s="119"/>
      <c r="M450" s="95" t="s">
        <v>119</v>
      </c>
      <c r="N450" s="96">
        <f>SUM(N451:N454)</f>
        <v>0</v>
      </c>
      <c r="O450" s="97"/>
      <c r="P450" s="97"/>
      <c r="Q450" s="97"/>
      <c r="R450" s="96">
        <f>SUM(R451:R454)</f>
        <v>0</v>
      </c>
      <c r="S450" s="96">
        <f>SUM(S451:S454)</f>
        <v>0</v>
      </c>
      <c r="T450" s="96">
        <f>SUM(T451:T454)</f>
        <v>0</v>
      </c>
      <c r="U450" s="96">
        <f>SUM(U451:U454)</f>
        <v>0</v>
      </c>
      <c r="V450" s="96">
        <f>SUM(V451:V454)</f>
        <v>0</v>
      </c>
      <c r="W450" s="96"/>
      <c r="X450" s="96"/>
      <c r="Y450" s="96"/>
      <c r="Z450" s="96"/>
      <c r="AA450" s="96"/>
      <c r="AB450" s="96"/>
    </row>
    <row r="451" spans="1:28" ht="24.75" hidden="1">
      <c r="A451" s="1"/>
      <c r="B451" s="61" t="str">
        <f t="shared" si="125"/>
        <v>136500052005231</v>
      </c>
      <c r="C451" s="147">
        <v>2023</v>
      </c>
      <c r="D451" s="99">
        <v>20</v>
      </c>
      <c r="E451" s="25">
        <v>1</v>
      </c>
      <c r="F451" s="25">
        <v>3</v>
      </c>
      <c r="G451" s="25">
        <v>6</v>
      </c>
      <c r="H451" s="25">
        <v>5000</v>
      </c>
      <c r="I451" s="25">
        <v>5200</v>
      </c>
      <c r="J451" s="25">
        <v>523</v>
      </c>
      <c r="K451" s="122">
        <v>1</v>
      </c>
      <c r="L451" s="122"/>
      <c r="M451" s="101" t="s">
        <v>327</v>
      </c>
      <c r="N451" s="102">
        <v>0</v>
      </c>
      <c r="O451" s="124" t="s">
        <v>43</v>
      </c>
      <c r="P451" s="104">
        <v>0</v>
      </c>
      <c r="Q451" s="104">
        <v>0</v>
      </c>
      <c r="R451" s="102">
        <v>0</v>
      </c>
      <c r="S451" s="102">
        <v>0</v>
      </c>
      <c r="T451" s="102">
        <v>0</v>
      </c>
      <c r="U451" s="102">
        <v>0</v>
      </c>
      <c r="V451" s="102">
        <f>N451-R451-S451-T451-U451</f>
        <v>0</v>
      </c>
      <c r="W451" s="102">
        <v>0</v>
      </c>
      <c r="X451" s="102">
        <v>0</v>
      </c>
      <c r="Y451" s="102">
        <v>0</v>
      </c>
      <c r="Z451" s="102">
        <v>0</v>
      </c>
      <c r="AA451" s="102">
        <f t="shared" ref="AA451:AB454" si="133">W451-Y451</f>
        <v>0</v>
      </c>
      <c r="AB451" s="102">
        <f t="shared" si="133"/>
        <v>0</v>
      </c>
    </row>
    <row r="452" spans="1:28" ht="24.75" hidden="1">
      <c r="A452" s="1"/>
      <c r="B452" s="61" t="str">
        <f t="shared" si="125"/>
        <v>136500052005232</v>
      </c>
      <c r="C452" s="147">
        <v>2023</v>
      </c>
      <c r="D452" s="99">
        <v>20</v>
      </c>
      <c r="E452" s="25">
        <v>1</v>
      </c>
      <c r="F452" s="25">
        <v>3</v>
      </c>
      <c r="G452" s="25">
        <v>6</v>
      </c>
      <c r="H452" s="25">
        <v>5000</v>
      </c>
      <c r="I452" s="25">
        <v>5200</v>
      </c>
      <c r="J452" s="25">
        <v>523</v>
      </c>
      <c r="K452" s="122">
        <v>2</v>
      </c>
      <c r="L452" s="122"/>
      <c r="M452" s="101" t="s">
        <v>328</v>
      </c>
      <c r="N452" s="102">
        <v>0</v>
      </c>
      <c r="O452" s="124" t="s">
        <v>43</v>
      </c>
      <c r="P452" s="104">
        <v>0</v>
      </c>
      <c r="Q452" s="104">
        <v>0</v>
      </c>
      <c r="R452" s="102">
        <v>0</v>
      </c>
      <c r="S452" s="102">
        <v>0</v>
      </c>
      <c r="T452" s="102">
        <v>0</v>
      </c>
      <c r="U452" s="102">
        <v>0</v>
      </c>
      <c r="V452" s="102">
        <f>N452-R452-S452-T452-U452</f>
        <v>0</v>
      </c>
      <c r="W452" s="102">
        <v>0</v>
      </c>
      <c r="X452" s="102">
        <v>0</v>
      </c>
      <c r="Y452" s="102">
        <v>0</v>
      </c>
      <c r="Z452" s="102">
        <v>0</v>
      </c>
      <c r="AA452" s="102">
        <f t="shared" si="133"/>
        <v>0</v>
      </c>
      <c r="AB452" s="102">
        <f t="shared" si="133"/>
        <v>0</v>
      </c>
    </row>
    <row r="453" spans="1:28" ht="24.75" hidden="1">
      <c r="A453" s="1"/>
      <c r="B453" s="61" t="str">
        <f t="shared" si="125"/>
        <v>136500052005233</v>
      </c>
      <c r="C453" s="147">
        <v>2023</v>
      </c>
      <c r="D453" s="99">
        <v>20</v>
      </c>
      <c r="E453" s="25">
        <v>1</v>
      </c>
      <c r="F453" s="25">
        <v>3</v>
      </c>
      <c r="G453" s="25">
        <v>6</v>
      </c>
      <c r="H453" s="25">
        <v>5000</v>
      </c>
      <c r="I453" s="25">
        <v>5200</v>
      </c>
      <c r="J453" s="25">
        <v>523</v>
      </c>
      <c r="K453" s="122">
        <v>3</v>
      </c>
      <c r="L453" s="122"/>
      <c r="M453" s="101" t="s">
        <v>329</v>
      </c>
      <c r="N453" s="102">
        <v>0</v>
      </c>
      <c r="O453" s="124" t="s">
        <v>43</v>
      </c>
      <c r="P453" s="104">
        <v>0</v>
      </c>
      <c r="Q453" s="104">
        <v>0</v>
      </c>
      <c r="R453" s="102">
        <v>0</v>
      </c>
      <c r="S453" s="102">
        <v>0</v>
      </c>
      <c r="T453" s="102">
        <v>0</v>
      </c>
      <c r="U453" s="102">
        <v>0</v>
      </c>
      <c r="V453" s="102">
        <f>N453-R453-S453-T453-U453</f>
        <v>0</v>
      </c>
      <c r="W453" s="102">
        <v>0</v>
      </c>
      <c r="X453" s="102">
        <v>0</v>
      </c>
      <c r="Y453" s="102">
        <v>0</v>
      </c>
      <c r="Z453" s="102">
        <v>0</v>
      </c>
      <c r="AA453" s="102">
        <f t="shared" si="133"/>
        <v>0</v>
      </c>
      <c r="AB453" s="102">
        <f t="shared" si="133"/>
        <v>0</v>
      </c>
    </row>
    <row r="454" spans="1:28" ht="24.75" hidden="1">
      <c r="A454" s="1"/>
      <c r="B454" s="61" t="str">
        <f t="shared" si="125"/>
        <v>136500052005234</v>
      </c>
      <c r="C454" s="147">
        <v>2023</v>
      </c>
      <c r="D454" s="99">
        <v>20</v>
      </c>
      <c r="E454" s="25">
        <v>1</v>
      </c>
      <c r="F454" s="25">
        <v>3</v>
      </c>
      <c r="G454" s="25">
        <v>6</v>
      </c>
      <c r="H454" s="25">
        <v>5000</v>
      </c>
      <c r="I454" s="25">
        <v>5200</v>
      </c>
      <c r="J454" s="25">
        <v>523</v>
      </c>
      <c r="K454" s="122">
        <v>4</v>
      </c>
      <c r="L454" s="122"/>
      <c r="M454" s="101" t="s">
        <v>330</v>
      </c>
      <c r="N454" s="102">
        <v>0</v>
      </c>
      <c r="O454" s="124" t="s">
        <v>43</v>
      </c>
      <c r="P454" s="104">
        <v>0</v>
      </c>
      <c r="Q454" s="104">
        <v>0</v>
      </c>
      <c r="R454" s="102">
        <v>0</v>
      </c>
      <c r="S454" s="102">
        <v>0</v>
      </c>
      <c r="T454" s="102">
        <v>0</v>
      </c>
      <c r="U454" s="102">
        <v>0</v>
      </c>
      <c r="V454" s="102">
        <f>N454-R454-S454-T454-U454</f>
        <v>0</v>
      </c>
      <c r="W454" s="102">
        <v>0</v>
      </c>
      <c r="X454" s="102">
        <v>0</v>
      </c>
      <c r="Y454" s="102">
        <v>0</v>
      </c>
      <c r="Z454" s="102">
        <v>0</v>
      </c>
      <c r="AA454" s="102">
        <f t="shared" si="133"/>
        <v>0</v>
      </c>
      <c r="AB454" s="102">
        <f t="shared" si="133"/>
        <v>0</v>
      </c>
    </row>
    <row r="455" spans="1:28" ht="24.75" hidden="1">
      <c r="A455" s="1"/>
      <c r="B455" s="61" t="str">
        <f t="shared" si="125"/>
        <v>13650005300</v>
      </c>
      <c r="C455" s="116">
        <v>2023</v>
      </c>
      <c r="D455" s="116">
        <v>20</v>
      </c>
      <c r="E455" s="116">
        <v>1</v>
      </c>
      <c r="F455" s="116">
        <v>3</v>
      </c>
      <c r="G455" s="116">
        <v>6</v>
      </c>
      <c r="H455" s="116">
        <v>5000</v>
      </c>
      <c r="I455" s="116">
        <v>5300</v>
      </c>
      <c r="J455" s="116"/>
      <c r="K455" s="151"/>
      <c r="L455" s="151"/>
      <c r="M455" s="89" t="s">
        <v>331</v>
      </c>
      <c r="N455" s="90">
        <f>+N456</f>
        <v>0</v>
      </c>
      <c r="O455" s="151"/>
      <c r="P455" s="151"/>
      <c r="Q455" s="151"/>
      <c r="R455" s="90">
        <f>+R456</f>
        <v>0</v>
      </c>
      <c r="S455" s="90">
        <f>+S456</f>
        <v>0</v>
      </c>
      <c r="T455" s="90">
        <f>+T456</f>
        <v>0</v>
      </c>
      <c r="U455" s="90">
        <f>+U456</f>
        <v>0</v>
      </c>
      <c r="V455" s="90">
        <f>+V456</f>
        <v>0</v>
      </c>
      <c r="W455" s="90"/>
      <c r="X455" s="90"/>
      <c r="Y455" s="90"/>
      <c r="Z455" s="90"/>
      <c r="AA455" s="90"/>
      <c r="AB455" s="90"/>
    </row>
    <row r="456" spans="1:28" ht="24.75" hidden="1">
      <c r="A456" s="1"/>
      <c r="B456" s="61" t="str">
        <f t="shared" si="125"/>
        <v>13650005300531</v>
      </c>
      <c r="C456" s="119">
        <v>2023</v>
      </c>
      <c r="D456" s="119">
        <v>20</v>
      </c>
      <c r="E456" s="119">
        <v>1</v>
      </c>
      <c r="F456" s="119">
        <v>3</v>
      </c>
      <c r="G456" s="119">
        <v>6</v>
      </c>
      <c r="H456" s="119">
        <v>5000</v>
      </c>
      <c r="I456" s="119">
        <v>5300</v>
      </c>
      <c r="J456" s="119">
        <v>531</v>
      </c>
      <c r="K456" s="119"/>
      <c r="L456" s="119"/>
      <c r="M456" s="95" t="s">
        <v>332</v>
      </c>
      <c r="N456" s="96">
        <f>SUM(N457:N596)</f>
        <v>0</v>
      </c>
      <c r="O456" s="97"/>
      <c r="P456" s="97"/>
      <c r="Q456" s="97"/>
      <c r="R456" s="96">
        <f>SUM(R457:R596)</f>
        <v>0</v>
      </c>
      <c r="S456" s="96">
        <f>SUM(S457:S596)</f>
        <v>0</v>
      </c>
      <c r="T456" s="96">
        <f>SUM(T457:T596)</f>
        <v>0</v>
      </c>
      <c r="U456" s="96">
        <f>SUM(U457:U596)</f>
        <v>0</v>
      </c>
      <c r="V456" s="96">
        <f>SUM(V457:V596)</f>
        <v>0</v>
      </c>
      <c r="W456" s="96"/>
      <c r="X456" s="96"/>
      <c r="Y456" s="96"/>
      <c r="Z456" s="96"/>
      <c r="AA456" s="96"/>
      <c r="AB456" s="96"/>
    </row>
    <row r="457" spans="1:28" ht="24.75" hidden="1">
      <c r="A457" s="1"/>
      <c r="B457" s="61" t="str">
        <f t="shared" si="125"/>
        <v>136500053005311</v>
      </c>
      <c r="C457" s="147">
        <v>2023</v>
      </c>
      <c r="D457" s="99">
        <v>20</v>
      </c>
      <c r="E457" s="25">
        <v>1</v>
      </c>
      <c r="F457" s="25">
        <v>3</v>
      </c>
      <c r="G457" s="25">
        <v>6</v>
      </c>
      <c r="H457" s="25">
        <v>5000</v>
      </c>
      <c r="I457" s="25">
        <v>5300</v>
      </c>
      <c r="J457" s="25">
        <v>531</v>
      </c>
      <c r="K457" s="122">
        <v>1</v>
      </c>
      <c r="L457" s="122"/>
      <c r="M457" s="101" t="s">
        <v>333</v>
      </c>
      <c r="N457" s="102">
        <v>0</v>
      </c>
      <c r="O457" s="103" t="s">
        <v>43</v>
      </c>
      <c r="P457" s="104">
        <v>0</v>
      </c>
      <c r="Q457" s="104">
        <v>0</v>
      </c>
      <c r="R457" s="102">
        <v>0</v>
      </c>
      <c r="S457" s="102">
        <v>0</v>
      </c>
      <c r="T457" s="102">
        <v>0</v>
      </c>
      <c r="U457" s="102">
        <v>0</v>
      </c>
      <c r="V457" s="102">
        <f t="shared" ref="V457:V488" si="134">N457-R457-S457-T457-U457</f>
        <v>0</v>
      </c>
      <c r="W457" s="102">
        <v>0</v>
      </c>
      <c r="X457" s="102">
        <v>0</v>
      </c>
      <c r="Y457" s="102">
        <v>0</v>
      </c>
      <c r="Z457" s="102">
        <v>0</v>
      </c>
      <c r="AA457" s="102">
        <f t="shared" ref="AA457:AB520" si="135">W457-Y457</f>
        <v>0</v>
      </c>
      <c r="AB457" s="102">
        <f t="shared" si="135"/>
        <v>0</v>
      </c>
    </row>
    <row r="458" spans="1:28" ht="24.75" hidden="1">
      <c r="A458" s="1"/>
      <c r="B458" s="61" t="str">
        <f t="shared" si="125"/>
        <v>136500053005312</v>
      </c>
      <c r="C458" s="147">
        <v>2023</v>
      </c>
      <c r="D458" s="99">
        <v>20</v>
      </c>
      <c r="E458" s="25">
        <v>1</v>
      </c>
      <c r="F458" s="25">
        <v>3</v>
      </c>
      <c r="G458" s="25">
        <v>6</v>
      </c>
      <c r="H458" s="25">
        <v>5000</v>
      </c>
      <c r="I458" s="25">
        <v>5300</v>
      </c>
      <c r="J458" s="25">
        <v>531</v>
      </c>
      <c r="K458" s="122">
        <v>2</v>
      </c>
      <c r="L458" s="122"/>
      <c r="M458" s="101" t="s">
        <v>334</v>
      </c>
      <c r="N458" s="102">
        <v>0</v>
      </c>
      <c r="O458" s="103" t="s">
        <v>43</v>
      </c>
      <c r="P458" s="104">
        <v>0</v>
      </c>
      <c r="Q458" s="104">
        <v>0</v>
      </c>
      <c r="R458" s="102">
        <v>0</v>
      </c>
      <c r="S458" s="102">
        <v>0</v>
      </c>
      <c r="T458" s="102">
        <v>0</v>
      </c>
      <c r="U458" s="102">
        <v>0</v>
      </c>
      <c r="V458" s="102">
        <f t="shared" si="134"/>
        <v>0</v>
      </c>
      <c r="W458" s="102">
        <v>0</v>
      </c>
      <c r="X458" s="102">
        <v>0</v>
      </c>
      <c r="Y458" s="102">
        <v>0</v>
      </c>
      <c r="Z458" s="102">
        <v>0</v>
      </c>
      <c r="AA458" s="102">
        <f t="shared" si="135"/>
        <v>0</v>
      </c>
      <c r="AB458" s="102">
        <f t="shared" si="135"/>
        <v>0</v>
      </c>
    </row>
    <row r="459" spans="1:28" ht="24.75" hidden="1">
      <c r="A459" s="1"/>
      <c r="B459" s="61" t="str">
        <f t="shared" si="125"/>
        <v>136500053005313</v>
      </c>
      <c r="C459" s="147">
        <v>2023</v>
      </c>
      <c r="D459" s="99">
        <v>20</v>
      </c>
      <c r="E459" s="25">
        <v>1</v>
      </c>
      <c r="F459" s="25">
        <v>3</v>
      </c>
      <c r="G459" s="25">
        <v>6</v>
      </c>
      <c r="H459" s="25">
        <v>5000</v>
      </c>
      <c r="I459" s="25">
        <v>5300</v>
      </c>
      <c r="J459" s="25">
        <v>531</v>
      </c>
      <c r="K459" s="122">
        <v>3</v>
      </c>
      <c r="L459" s="122"/>
      <c r="M459" s="101" t="s">
        <v>335</v>
      </c>
      <c r="N459" s="102">
        <v>0</v>
      </c>
      <c r="O459" s="103" t="s">
        <v>43</v>
      </c>
      <c r="P459" s="104">
        <v>0</v>
      </c>
      <c r="Q459" s="104">
        <v>0</v>
      </c>
      <c r="R459" s="102">
        <v>0</v>
      </c>
      <c r="S459" s="102">
        <v>0</v>
      </c>
      <c r="T459" s="102">
        <v>0</v>
      </c>
      <c r="U459" s="102">
        <v>0</v>
      </c>
      <c r="V459" s="102">
        <f t="shared" si="134"/>
        <v>0</v>
      </c>
      <c r="W459" s="102">
        <v>0</v>
      </c>
      <c r="X459" s="102">
        <v>0</v>
      </c>
      <c r="Y459" s="102">
        <v>0</v>
      </c>
      <c r="Z459" s="102">
        <v>0</v>
      </c>
      <c r="AA459" s="102">
        <f t="shared" si="135"/>
        <v>0</v>
      </c>
      <c r="AB459" s="102">
        <f t="shared" si="135"/>
        <v>0</v>
      </c>
    </row>
    <row r="460" spans="1:28" ht="24.75" hidden="1">
      <c r="A460" s="1"/>
      <c r="B460" s="61" t="str">
        <f t="shared" si="125"/>
        <v>136500053005314</v>
      </c>
      <c r="C460" s="147">
        <v>2023</v>
      </c>
      <c r="D460" s="99">
        <v>20</v>
      </c>
      <c r="E460" s="25">
        <v>1</v>
      </c>
      <c r="F460" s="25">
        <v>3</v>
      </c>
      <c r="G460" s="25">
        <v>6</v>
      </c>
      <c r="H460" s="25">
        <v>5000</v>
      </c>
      <c r="I460" s="25">
        <v>5300</v>
      </c>
      <c r="J460" s="25">
        <v>531</v>
      </c>
      <c r="K460" s="122">
        <v>4</v>
      </c>
      <c r="L460" s="122"/>
      <c r="M460" s="101" t="s">
        <v>336</v>
      </c>
      <c r="N460" s="102">
        <v>0</v>
      </c>
      <c r="O460" s="103" t="s">
        <v>43</v>
      </c>
      <c r="P460" s="104">
        <v>0</v>
      </c>
      <c r="Q460" s="104">
        <v>0</v>
      </c>
      <c r="R460" s="102">
        <v>0</v>
      </c>
      <c r="S460" s="102">
        <v>0</v>
      </c>
      <c r="T460" s="102">
        <v>0</v>
      </c>
      <c r="U460" s="102">
        <v>0</v>
      </c>
      <c r="V460" s="102">
        <f t="shared" si="134"/>
        <v>0</v>
      </c>
      <c r="W460" s="102">
        <v>0</v>
      </c>
      <c r="X460" s="102">
        <v>0</v>
      </c>
      <c r="Y460" s="102">
        <v>0</v>
      </c>
      <c r="Z460" s="102">
        <v>0</v>
      </c>
      <c r="AA460" s="102">
        <f t="shared" si="135"/>
        <v>0</v>
      </c>
      <c r="AB460" s="102">
        <f t="shared" si="135"/>
        <v>0</v>
      </c>
    </row>
    <row r="461" spans="1:28" ht="24.75" hidden="1">
      <c r="A461" s="1"/>
      <c r="B461" s="61" t="str">
        <f t="shared" si="125"/>
        <v>136500053005315</v>
      </c>
      <c r="C461" s="147">
        <v>2023</v>
      </c>
      <c r="D461" s="99">
        <v>20</v>
      </c>
      <c r="E461" s="25">
        <v>1</v>
      </c>
      <c r="F461" s="25">
        <v>3</v>
      </c>
      <c r="G461" s="25">
        <v>6</v>
      </c>
      <c r="H461" s="25">
        <v>5000</v>
      </c>
      <c r="I461" s="25">
        <v>5300</v>
      </c>
      <c r="J461" s="25">
        <v>531</v>
      </c>
      <c r="K461" s="122">
        <v>5</v>
      </c>
      <c r="L461" s="122"/>
      <c r="M461" s="101" t="s">
        <v>337</v>
      </c>
      <c r="N461" s="102">
        <v>0</v>
      </c>
      <c r="O461" s="103" t="s">
        <v>43</v>
      </c>
      <c r="P461" s="104">
        <v>0</v>
      </c>
      <c r="Q461" s="104">
        <v>0</v>
      </c>
      <c r="R461" s="102">
        <v>0</v>
      </c>
      <c r="S461" s="102">
        <v>0</v>
      </c>
      <c r="T461" s="102">
        <v>0</v>
      </c>
      <c r="U461" s="102">
        <v>0</v>
      </c>
      <c r="V461" s="102">
        <f t="shared" si="134"/>
        <v>0</v>
      </c>
      <c r="W461" s="102">
        <v>0</v>
      </c>
      <c r="X461" s="102">
        <v>0</v>
      </c>
      <c r="Y461" s="102">
        <v>0</v>
      </c>
      <c r="Z461" s="102">
        <v>0</v>
      </c>
      <c r="AA461" s="102">
        <f t="shared" si="135"/>
        <v>0</v>
      </c>
      <c r="AB461" s="102">
        <f t="shared" si="135"/>
        <v>0</v>
      </c>
    </row>
    <row r="462" spans="1:28" ht="46.5" hidden="1">
      <c r="A462" s="1"/>
      <c r="B462" s="61" t="str">
        <f t="shared" si="125"/>
        <v>136500053005316</v>
      </c>
      <c r="C462" s="147">
        <v>2023</v>
      </c>
      <c r="D462" s="99">
        <v>20</v>
      </c>
      <c r="E462" s="25">
        <v>1</v>
      </c>
      <c r="F462" s="25">
        <v>3</v>
      </c>
      <c r="G462" s="25">
        <v>6</v>
      </c>
      <c r="H462" s="25">
        <v>5000</v>
      </c>
      <c r="I462" s="25">
        <v>5300</v>
      </c>
      <c r="J462" s="25">
        <v>531</v>
      </c>
      <c r="K462" s="122">
        <v>6</v>
      </c>
      <c r="L462" s="122"/>
      <c r="M462" s="101" t="s">
        <v>338</v>
      </c>
      <c r="N462" s="102">
        <v>0</v>
      </c>
      <c r="O462" s="103" t="s">
        <v>43</v>
      </c>
      <c r="P462" s="104">
        <v>0</v>
      </c>
      <c r="Q462" s="104">
        <v>0</v>
      </c>
      <c r="R462" s="102">
        <v>0</v>
      </c>
      <c r="S462" s="102">
        <v>0</v>
      </c>
      <c r="T462" s="102">
        <v>0</v>
      </c>
      <c r="U462" s="102">
        <v>0</v>
      </c>
      <c r="V462" s="102">
        <f t="shared" si="134"/>
        <v>0</v>
      </c>
      <c r="W462" s="102">
        <v>0</v>
      </c>
      <c r="X462" s="102">
        <v>0</v>
      </c>
      <c r="Y462" s="102">
        <v>0</v>
      </c>
      <c r="Z462" s="102">
        <v>0</v>
      </c>
      <c r="AA462" s="102">
        <f t="shared" si="135"/>
        <v>0</v>
      </c>
      <c r="AB462" s="102">
        <f t="shared" si="135"/>
        <v>0</v>
      </c>
    </row>
    <row r="463" spans="1:28" ht="24.75" hidden="1">
      <c r="A463" s="1"/>
      <c r="B463" s="61" t="str">
        <f t="shared" si="125"/>
        <v>136500053005317</v>
      </c>
      <c r="C463" s="147">
        <v>2023</v>
      </c>
      <c r="D463" s="99">
        <v>20</v>
      </c>
      <c r="E463" s="25">
        <v>1</v>
      </c>
      <c r="F463" s="25">
        <v>3</v>
      </c>
      <c r="G463" s="25">
        <v>6</v>
      </c>
      <c r="H463" s="25">
        <v>5000</v>
      </c>
      <c r="I463" s="25">
        <v>5300</v>
      </c>
      <c r="J463" s="25">
        <v>531</v>
      </c>
      <c r="K463" s="122">
        <v>7</v>
      </c>
      <c r="L463" s="122"/>
      <c r="M463" s="101" t="s">
        <v>339</v>
      </c>
      <c r="N463" s="102">
        <v>0</v>
      </c>
      <c r="O463" s="103" t="s">
        <v>43</v>
      </c>
      <c r="P463" s="104">
        <v>0</v>
      </c>
      <c r="Q463" s="104">
        <v>0</v>
      </c>
      <c r="R463" s="102">
        <v>0</v>
      </c>
      <c r="S463" s="102">
        <v>0</v>
      </c>
      <c r="T463" s="102">
        <v>0</v>
      </c>
      <c r="U463" s="102">
        <v>0</v>
      </c>
      <c r="V463" s="102">
        <f t="shared" si="134"/>
        <v>0</v>
      </c>
      <c r="W463" s="102">
        <v>0</v>
      </c>
      <c r="X463" s="102">
        <v>0</v>
      </c>
      <c r="Y463" s="102">
        <v>0</v>
      </c>
      <c r="Z463" s="102">
        <v>0</v>
      </c>
      <c r="AA463" s="102">
        <f t="shared" si="135"/>
        <v>0</v>
      </c>
      <c r="AB463" s="102">
        <f t="shared" si="135"/>
        <v>0</v>
      </c>
    </row>
    <row r="464" spans="1:28" ht="24.75" hidden="1">
      <c r="A464" s="1"/>
      <c r="B464" s="61" t="str">
        <f t="shared" si="125"/>
        <v>136500053005318</v>
      </c>
      <c r="C464" s="147">
        <v>2023</v>
      </c>
      <c r="D464" s="99">
        <v>20</v>
      </c>
      <c r="E464" s="25">
        <v>1</v>
      </c>
      <c r="F464" s="25">
        <v>3</v>
      </c>
      <c r="G464" s="25">
        <v>6</v>
      </c>
      <c r="H464" s="25">
        <v>5000</v>
      </c>
      <c r="I464" s="25">
        <v>5300</v>
      </c>
      <c r="J464" s="25">
        <v>531</v>
      </c>
      <c r="K464" s="122">
        <v>8</v>
      </c>
      <c r="L464" s="122"/>
      <c r="M464" s="101" t="s">
        <v>340</v>
      </c>
      <c r="N464" s="102">
        <v>0</v>
      </c>
      <c r="O464" s="103" t="s">
        <v>43</v>
      </c>
      <c r="P464" s="104">
        <v>0</v>
      </c>
      <c r="Q464" s="104">
        <v>0</v>
      </c>
      <c r="R464" s="102">
        <v>0</v>
      </c>
      <c r="S464" s="102">
        <v>0</v>
      </c>
      <c r="T464" s="102">
        <v>0</v>
      </c>
      <c r="U464" s="102">
        <v>0</v>
      </c>
      <c r="V464" s="102">
        <f t="shared" si="134"/>
        <v>0</v>
      </c>
      <c r="W464" s="102">
        <v>0</v>
      </c>
      <c r="X464" s="102">
        <v>0</v>
      </c>
      <c r="Y464" s="102">
        <v>0</v>
      </c>
      <c r="Z464" s="102">
        <v>0</v>
      </c>
      <c r="AA464" s="102">
        <f t="shared" si="135"/>
        <v>0</v>
      </c>
      <c r="AB464" s="102">
        <f t="shared" si="135"/>
        <v>0</v>
      </c>
    </row>
    <row r="465" spans="1:28" ht="24.75" hidden="1">
      <c r="A465" s="1"/>
      <c r="B465" s="61" t="str">
        <f t="shared" si="125"/>
        <v>136500053005319</v>
      </c>
      <c r="C465" s="147">
        <v>2023</v>
      </c>
      <c r="D465" s="99">
        <v>20</v>
      </c>
      <c r="E465" s="25">
        <v>1</v>
      </c>
      <c r="F465" s="25">
        <v>3</v>
      </c>
      <c r="G465" s="25">
        <v>6</v>
      </c>
      <c r="H465" s="25">
        <v>5000</v>
      </c>
      <c r="I465" s="25">
        <v>5300</v>
      </c>
      <c r="J465" s="25">
        <v>531</v>
      </c>
      <c r="K465" s="122">
        <v>9</v>
      </c>
      <c r="L465" s="122"/>
      <c r="M465" s="101" t="s">
        <v>341</v>
      </c>
      <c r="N465" s="102">
        <v>0</v>
      </c>
      <c r="O465" s="103" t="s">
        <v>43</v>
      </c>
      <c r="P465" s="104">
        <v>0</v>
      </c>
      <c r="Q465" s="104">
        <v>0</v>
      </c>
      <c r="R465" s="102">
        <v>0</v>
      </c>
      <c r="S465" s="102">
        <v>0</v>
      </c>
      <c r="T465" s="102">
        <v>0</v>
      </c>
      <c r="U465" s="102">
        <v>0</v>
      </c>
      <c r="V465" s="102">
        <f t="shared" si="134"/>
        <v>0</v>
      </c>
      <c r="W465" s="102">
        <v>0</v>
      </c>
      <c r="X465" s="102">
        <v>0</v>
      </c>
      <c r="Y465" s="102">
        <v>0</v>
      </c>
      <c r="Z465" s="102">
        <v>0</v>
      </c>
      <c r="AA465" s="102">
        <f t="shared" si="135"/>
        <v>0</v>
      </c>
      <c r="AB465" s="102">
        <f t="shared" si="135"/>
        <v>0</v>
      </c>
    </row>
    <row r="466" spans="1:28" ht="69.75" hidden="1">
      <c r="A466" s="1"/>
      <c r="B466" s="61" t="str">
        <f t="shared" si="125"/>
        <v>1365000530053110</v>
      </c>
      <c r="C466" s="147">
        <v>2023</v>
      </c>
      <c r="D466" s="99">
        <v>20</v>
      </c>
      <c r="E466" s="25">
        <v>1</v>
      </c>
      <c r="F466" s="25">
        <v>3</v>
      </c>
      <c r="G466" s="25">
        <v>6</v>
      </c>
      <c r="H466" s="25">
        <v>5000</v>
      </c>
      <c r="I466" s="25">
        <v>5300</v>
      </c>
      <c r="J466" s="25">
        <v>531</v>
      </c>
      <c r="K466" s="122">
        <v>10</v>
      </c>
      <c r="L466" s="122"/>
      <c r="M466" s="101" t="s">
        <v>342</v>
      </c>
      <c r="N466" s="102">
        <v>0</v>
      </c>
      <c r="O466" s="103" t="s">
        <v>43</v>
      </c>
      <c r="P466" s="104">
        <v>0</v>
      </c>
      <c r="Q466" s="104">
        <v>0</v>
      </c>
      <c r="R466" s="102">
        <v>0</v>
      </c>
      <c r="S466" s="102">
        <v>0</v>
      </c>
      <c r="T466" s="102">
        <v>0</v>
      </c>
      <c r="U466" s="102">
        <v>0</v>
      </c>
      <c r="V466" s="102">
        <f t="shared" si="134"/>
        <v>0</v>
      </c>
      <c r="W466" s="102">
        <v>0</v>
      </c>
      <c r="X466" s="102">
        <v>0</v>
      </c>
      <c r="Y466" s="102">
        <v>0</v>
      </c>
      <c r="Z466" s="102">
        <v>0</v>
      </c>
      <c r="AA466" s="102">
        <f t="shared" si="135"/>
        <v>0</v>
      </c>
      <c r="AB466" s="102">
        <f t="shared" si="135"/>
        <v>0</v>
      </c>
    </row>
    <row r="467" spans="1:28" ht="24.75" hidden="1">
      <c r="A467" s="1"/>
      <c r="B467" s="61" t="str">
        <f t="shared" si="125"/>
        <v>1365000530053111</v>
      </c>
      <c r="C467" s="147">
        <v>2023</v>
      </c>
      <c r="D467" s="99">
        <v>20</v>
      </c>
      <c r="E467" s="25">
        <v>1</v>
      </c>
      <c r="F467" s="25">
        <v>3</v>
      </c>
      <c r="G467" s="25">
        <v>6</v>
      </c>
      <c r="H467" s="25">
        <v>5000</v>
      </c>
      <c r="I467" s="25">
        <v>5300</v>
      </c>
      <c r="J467" s="25">
        <v>531</v>
      </c>
      <c r="K467" s="122">
        <v>11</v>
      </c>
      <c r="L467" s="122"/>
      <c r="M467" s="101" t="s">
        <v>343</v>
      </c>
      <c r="N467" s="102">
        <v>0</v>
      </c>
      <c r="O467" s="103" t="s">
        <v>43</v>
      </c>
      <c r="P467" s="104">
        <v>0</v>
      </c>
      <c r="Q467" s="104">
        <v>0</v>
      </c>
      <c r="R467" s="102">
        <v>0</v>
      </c>
      <c r="S467" s="102">
        <v>0</v>
      </c>
      <c r="T467" s="102">
        <v>0</v>
      </c>
      <c r="U467" s="102">
        <v>0</v>
      </c>
      <c r="V467" s="102">
        <f t="shared" si="134"/>
        <v>0</v>
      </c>
      <c r="W467" s="102">
        <v>0</v>
      </c>
      <c r="X467" s="102">
        <v>0</v>
      </c>
      <c r="Y467" s="102">
        <v>0</v>
      </c>
      <c r="Z467" s="102">
        <v>0</v>
      </c>
      <c r="AA467" s="102">
        <f t="shared" si="135"/>
        <v>0</v>
      </c>
      <c r="AB467" s="102">
        <f t="shared" si="135"/>
        <v>0</v>
      </c>
    </row>
    <row r="468" spans="1:28" ht="24.75" hidden="1">
      <c r="A468" s="1"/>
      <c r="B468" s="61" t="str">
        <f t="shared" si="125"/>
        <v>1365000530053112</v>
      </c>
      <c r="C468" s="147">
        <v>2023</v>
      </c>
      <c r="D468" s="99">
        <v>20</v>
      </c>
      <c r="E468" s="25">
        <v>1</v>
      </c>
      <c r="F468" s="25">
        <v>3</v>
      </c>
      <c r="G468" s="25">
        <v>6</v>
      </c>
      <c r="H468" s="25">
        <v>5000</v>
      </c>
      <c r="I468" s="25">
        <v>5300</v>
      </c>
      <c r="J468" s="25">
        <v>531</v>
      </c>
      <c r="K468" s="122">
        <v>12</v>
      </c>
      <c r="L468" s="122"/>
      <c r="M468" s="101" t="s">
        <v>344</v>
      </c>
      <c r="N468" s="102">
        <v>0</v>
      </c>
      <c r="O468" s="103" t="s">
        <v>43</v>
      </c>
      <c r="P468" s="104">
        <v>0</v>
      </c>
      <c r="Q468" s="104">
        <v>0</v>
      </c>
      <c r="R468" s="102">
        <v>0</v>
      </c>
      <c r="S468" s="102">
        <v>0</v>
      </c>
      <c r="T468" s="102">
        <v>0</v>
      </c>
      <c r="U468" s="102">
        <v>0</v>
      </c>
      <c r="V468" s="102">
        <f t="shared" si="134"/>
        <v>0</v>
      </c>
      <c r="W468" s="102">
        <v>0</v>
      </c>
      <c r="X468" s="102">
        <v>0</v>
      </c>
      <c r="Y468" s="102">
        <v>0</v>
      </c>
      <c r="Z468" s="102">
        <v>0</v>
      </c>
      <c r="AA468" s="102">
        <f t="shared" si="135"/>
        <v>0</v>
      </c>
      <c r="AB468" s="102">
        <f t="shared" si="135"/>
        <v>0</v>
      </c>
    </row>
    <row r="469" spans="1:28" ht="24.75" hidden="1">
      <c r="A469" s="1"/>
      <c r="B469" s="61" t="str">
        <f t="shared" si="125"/>
        <v>1365000530053113</v>
      </c>
      <c r="C469" s="147">
        <v>2023</v>
      </c>
      <c r="D469" s="99">
        <v>20</v>
      </c>
      <c r="E469" s="25">
        <v>1</v>
      </c>
      <c r="F469" s="25">
        <v>3</v>
      </c>
      <c r="G469" s="25">
        <v>6</v>
      </c>
      <c r="H469" s="25">
        <v>5000</v>
      </c>
      <c r="I469" s="25">
        <v>5300</v>
      </c>
      <c r="J469" s="25">
        <v>531</v>
      </c>
      <c r="K469" s="122">
        <v>13</v>
      </c>
      <c r="L469" s="122"/>
      <c r="M469" s="101" t="s">
        <v>345</v>
      </c>
      <c r="N469" s="102">
        <v>0</v>
      </c>
      <c r="O469" s="103" t="s">
        <v>43</v>
      </c>
      <c r="P469" s="104">
        <v>0</v>
      </c>
      <c r="Q469" s="104">
        <v>0</v>
      </c>
      <c r="R469" s="102">
        <v>0</v>
      </c>
      <c r="S469" s="102">
        <v>0</v>
      </c>
      <c r="T469" s="102">
        <v>0</v>
      </c>
      <c r="U469" s="102">
        <v>0</v>
      </c>
      <c r="V469" s="102">
        <f t="shared" si="134"/>
        <v>0</v>
      </c>
      <c r="W469" s="102">
        <v>0</v>
      </c>
      <c r="X469" s="102">
        <v>0</v>
      </c>
      <c r="Y469" s="102">
        <v>0</v>
      </c>
      <c r="Z469" s="102">
        <v>0</v>
      </c>
      <c r="AA469" s="102">
        <f t="shared" si="135"/>
        <v>0</v>
      </c>
      <c r="AB469" s="102">
        <f t="shared" si="135"/>
        <v>0</v>
      </c>
    </row>
    <row r="470" spans="1:28" ht="24.75" hidden="1">
      <c r="A470" s="1"/>
      <c r="B470" s="61" t="str">
        <f t="shared" si="125"/>
        <v>1365000530053114</v>
      </c>
      <c r="C470" s="147">
        <v>2023</v>
      </c>
      <c r="D470" s="99">
        <v>20</v>
      </c>
      <c r="E470" s="25">
        <v>1</v>
      </c>
      <c r="F470" s="25">
        <v>3</v>
      </c>
      <c r="G470" s="25">
        <v>6</v>
      </c>
      <c r="H470" s="25">
        <v>5000</v>
      </c>
      <c r="I470" s="25">
        <v>5300</v>
      </c>
      <c r="J470" s="25">
        <v>531</v>
      </c>
      <c r="K470" s="122">
        <v>14</v>
      </c>
      <c r="L470" s="122"/>
      <c r="M470" s="101" t="s">
        <v>346</v>
      </c>
      <c r="N470" s="102">
        <v>0</v>
      </c>
      <c r="O470" s="103" t="s">
        <v>43</v>
      </c>
      <c r="P470" s="104">
        <v>0</v>
      </c>
      <c r="Q470" s="104">
        <v>0</v>
      </c>
      <c r="R470" s="102">
        <v>0</v>
      </c>
      <c r="S470" s="102">
        <v>0</v>
      </c>
      <c r="T470" s="102">
        <v>0</v>
      </c>
      <c r="U470" s="102">
        <v>0</v>
      </c>
      <c r="V470" s="102">
        <f t="shared" si="134"/>
        <v>0</v>
      </c>
      <c r="W470" s="102">
        <v>0</v>
      </c>
      <c r="X470" s="102">
        <v>0</v>
      </c>
      <c r="Y470" s="102">
        <v>0</v>
      </c>
      <c r="Z470" s="102">
        <v>0</v>
      </c>
      <c r="AA470" s="102">
        <f t="shared" si="135"/>
        <v>0</v>
      </c>
      <c r="AB470" s="102">
        <f t="shared" si="135"/>
        <v>0</v>
      </c>
    </row>
    <row r="471" spans="1:28" ht="24.75" hidden="1">
      <c r="A471" s="1"/>
      <c r="B471" s="61" t="str">
        <f t="shared" si="125"/>
        <v>1365000530053115</v>
      </c>
      <c r="C471" s="147">
        <v>2023</v>
      </c>
      <c r="D471" s="99">
        <v>20</v>
      </c>
      <c r="E471" s="25">
        <v>1</v>
      </c>
      <c r="F471" s="25">
        <v>3</v>
      </c>
      <c r="G471" s="25">
        <v>6</v>
      </c>
      <c r="H471" s="25">
        <v>5000</v>
      </c>
      <c r="I471" s="25">
        <v>5300</v>
      </c>
      <c r="J471" s="25">
        <v>531</v>
      </c>
      <c r="K471" s="122">
        <v>15</v>
      </c>
      <c r="L471" s="122"/>
      <c r="M471" s="101" t="s">
        <v>347</v>
      </c>
      <c r="N471" s="102">
        <v>0</v>
      </c>
      <c r="O471" s="103" t="s">
        <v>43</v>
      </c>
      <c r="P471" s="104">
        <v>0</v>
      </c>
      <c r="Q471" s="104">
        <v>0</v>
      </c>
      <c r="R471" s="102">
        <v>0</v>
      </c>
      <c r="S471" s="102">
        <v>0</v>
      </c>
      <c r="T471" s="102">
        <v>0</v>
      </c>
      <c r="U471" s="102">
        <v>0</v>
      </c>
      <c r="V471" s="102">
        <f t="shared" si="134"/>
        <v>0</v>
      </c>
      <c r="W471" s="102">
        <v>0</v>
      </c>
      <c r="X471" s="102">
        <v>0</v>
      </c>
      <c r="Y471" s="102">
        <v>0</v>
      </c>
      <c r="Z471" s="102">
        <v>0</v>
      </c>
      <c r="AA471" s="102">
        <f t="shared" si="135"/>
        <v>0</v>
      </c>
      <c r="AB471" s="102">
        <f t="shared" si="135"/>
        <v>0</v>
      </c>
    </row>
    <row r="472" spans="1:28" ht="24.75" hidden="1">
      <c r="A472" s="1"/>
      <c r="B472" s="61" t="str">
        <f t="shared" si="125"/>
        <v>1365000530053116</v>
      </c>
      <c r="C472" s="147">
        <v>2023</v>
      </c>
      <c r="D472" s="99">
        <v>20</v>
      </c>
      <c r="E472" s="25">
        <v>1</v>
      </c>
      <c r="F472" s="25">
        <v>3</v>
      </c>
      <c r="G472" s="25">
        <v>6</v>
      </c>
      <c r="H472" s="25">
        <v>5000</v>
      </c>
      <c r="I472" s="25">
        <v>5300</v>
      </c>
      <c r="J472" s="25">
        <v>531</v>
      </c>
      <c r="K472" s="122">
        <v>16</v>
      </c>
      <c r="L472" s="122"/>
      <c r="M472" s="101" t="s">
        <v>348</v>
      </c>
      <c r="N472" s="102">
        <v>0</v>
      </c>
      <c r="O472" s="103" t="s">
        <v>43</v>
      </c>
      <c r="P472" s="104">
        <v>0</v>
      </c>
      <c r="Q472" s="104">
        <v>0</v>
      </c>
      <c r="R472" s="102">
        <v>0</v>
      </c>
      <c r="S472" s="102">
        <v>0</v>
      </c>
      <c r="T472" s="102">
        <v>0</v>
      </c>
      <c r="U472" s="102">
        <v>0</v>
      </c>
      <c r="V472" s="102">
        <f t="shared" si="134"/>
        <v>0</v>
      </c>
      <c r="W472" s="102">
        <v>0</v>
      </c>
      <c r="X472" s="102">
        <v>0</v>
      </c>
      <c r="Y472" s="102">
        <v>0</v>
      </c>
      <c r="Z472" s="102">
        <v>0</v>
      </c>
      <c r="AA472" s="102">
        <f t="shared" si="135"/>
        <v>0</v>
      </c>
      <c r="AB472" s="102">
        <f t="shared" si="135"/>
        <v>0</v>
      </c>
    </row>
    <row r="473" spans="1:28" ht="24.75" hidden="1">
      <c r="A473" s="1"/>
      <c r="B473" s="61" t="str">
        <f t="shared" si="125"/>
        <v>1365000530053117</v>
      </c>
      <c r="C473" s="147">
        <v>2023</v>
      </c>
      <c r="D473" s="99">
        <v>20</v>
      </c>
      <c r="E473" s="25">
        <v>1</v>
      </c>
      <c r="F473" s="25">
        <v>3</v>
      </c>
      <c r="G473" s="25">
        <v>6</v>
      </c>
      <c r="H473" s="25">
        <v>5000</v>
      </c>
      <c r="I473" s="25">
        <v>5300</v>
      </c>
      <c r="J473" s="25">
        <v>531</v>
      </c>
      <c r="K473" s="122">
        <v>17</v>
      </c>
      <c r="L473" s="122"/>
      <c r="M473" s="101" t="s">
        <v>191</v>
      </c>
      <c r="N473" s="102">
        <v>0</v>
      </c>
      <c r="O473" s="103" t="s">
        <v>43</v>
      </c>
      <c r="P473" s="104">
        <v>0</v>
      </c>
      <c r="Q473" s="104">
        <v>0</v>
      </c>
      <c r="R473" s="102">
        <v>0</v>
      </c>
      <c r="S473" s="102">
        <v>0</v>
      </c>
      <c r="T473" s="102">
        <v>0</v>
      </c>
      <c r="U473" s="102">
        <v>0</v>
      </c>
      <c r="V473" s="102">
        <f t="shared" si="134"/>
        <v>0</v>
      </c>
      <c r="W473" s="102">
        <v>0</v>
      </c>
      <c r="X473" s="102">
        <v>0</v>
      </c>
      <c r="Y473" s="102">
        <v>0</v>
      </c>
      <c r="Z473" s="102">
        <v>0</v>
      </c>
      <c r="AA473" s="102">
        <f t="shared" si="135"/>
        <v>0</v>
      </c>
      <c r="AB473" s="102">
        <f t="shared" si="135"/>
        <v>0</v>
      </c>
    </row>
    <row r="474" spans="1:28" ht="24.75" hidden="1">
      <c r="A474" s="1"/>
      <c r="B474" s="61" t="str">
        <f t="shared" si="125"/>
        <v>1365000530053118</v>
      </c>
      <c r="C474" s="147">
        <v>2023</v>
      </c>
      <c r="D474" s="99">
        <v>20</v>
      </c>
      <c r="E474" s="25">
        <v>1</v>
      </c>
      <c r="F474" s="25">
        <v>3</v>
      </c>
      <c r="G474" s="25">
        <v>6</v>
      </c>
      <c r="H474" s="25">
        <v>5000</v>
      </c>
      <c r="I474" s="25">
        <v>5300</v>
      </c>
      <c r="J474" s="25">
        <v>531</v>
      </c>
      <c r="K474" s="122">
        <v>18</v>
      </c>
      <c r="L474" s="122"/>
      <c r="M474" s="101" t="s">
        <v>349</v>
      </c>
      <c r="N474" s="102">
        <v>0</v>
      </c>
      <c r="O474" s="103" t="s">
        <v>43</v>
      </c>
      <c r="P474" s="104">
        <v>0</v>
      </c>
      <c r="Q474" s="104">
        <v>0</v>
      </c>
      <c r="R474" s="102">
        <v>0</v>
      </c>
      <c r="S474" s="102">
        <v>0</v>
      </c>
      <c r="T474" s="102">
        <v>0</v>
      </c>
      <c r="U474" s="102">
        <v>0</v>
      </c>
      <c r="V474" s="102">
        <f t="shared" si="134"/>
        <v>0</v>
      </c>
      <c r="W474" s="102">
        <v>0</v>
      </c>
      <c r="X474" s="102">
        <v>0</v>
      </c>
      <c r="Y474" s="102">
        <v>0</v>
      </c>
      <c r="Z474" s="102">
        <v>0</v>
      </c>
      <c r="AA474" s="102">
        <f t="shared" si="135"/>
        <v>0</v>
      </c>
      <c r="AB474" s="102">
        <f t="shared" si="135"/>
        <v>0</v>
      </c>
    </row>
    <row r="475" spans="1:28" ht="24.75" hidden="1">
      <c r="A475" s="1"/>
      <c r="B475" s="61" t="str">
        <f t="shared" si="125"/>
        <v>1365000530053119</v>
      </c>
      <c r="C475" s="147">
        <v>2023</v>
      </c>
      <c r="D475" s="99">
        <v>20</v>
      </c>
      <c r="E475" s="25">
        <v>1</v>
      </c>
      <c r="F475" s="25">
        <v>3</v>
      </c>
      <c r="G475" s="25">
        <v>6</v>
      </c>
      <c r="H475" s="25">
        <v>5000</v>
      </c>
      <c r="I475" s="25">
        <v>5300</v>
      </c>
      <c r="J475" s="25">
        <v>531</v>
      </c>
      <c r="K475" s="122">
        <v>19</v>
      </c>
      <c r="L475" s="122"/>
      <c r="M475" s="101" t="s">
        <v>350</v>
      </c>
      <c r="N475" s="102">
        <v>0</v>
      </c>
      <c r="O475" s="103" t="s">
        <v>43</v>
      </c>
      <c r="P475" s="104">
        <v>0</v>
      </c>
      <c r="Q475" s="104">
        <v>0</v>
      </c>
      <c r="R475" s="102">
        <v>0</v>
      </c>
      <c r="S475" s="102">
        <v>0</v>
      </c>
      <c r="T475" s="102">
        <v>0</v>
      </c>
      <c r="U475" s="102">
        <v>0</v>
      </c>
      <c r="V475" s="102">
        <f t="shared" si="134"/>
        <v>0</v>
      </c>
      <c r="W475" s="102">
        <v>0</v>
      </c>
      <c r="X475" s="102">
        <v>0</v>
      </c>
      <c r="Y475" s="102">
        <v>0</v>
      </c>
      <c r="Z475" s="102">
        <v>0</v>
      </c>
      <c r="AA475" s="102">
        <f t="shared" si="135"/>
        <v>0</v>
      </c>
      <c r="AB475" s="102">
        <f t="shared" si="135"/>
        <v>0</v>
      </c>
    </row>
    <row r="476" spans="1:28" ht="24.75" hidden="1">
      <c r="A476" s="1"/>
      <c r="B476" s="61" t="str">
        <f t="shared" ref="B476:B539" si="136">+CONCATENATE(E476,F476,G476,H476,I476,J476,K476,L476)</f>
        <v>1365000530053120</v>
      </c>
      <c r="C476" s="147">
        <v>2023</v>
      </c>
      <c r="D476" s="99">
        <v>20</v>
      </c>
      <c r="E476" s="25">
        <v>1</v>
      </c>
      <c r="F476" s="25">
        <v>3</v>
      </c>
      <c r="G476" s="25">
        <v>6</v>
      </c>
      <c r="H476" s="25">
        <v>5000</v>
      </c>
      <c r="I476" s="25">
        <v>5300</v>
      </c>
      <c r="J476" s="25">
        <v>531</v>
      </c>
      <c r="K476" s="122">
        <v>20</v>
      </c>
      <c r="L476" s="122"/>
      <c r="M476" s="101" t="s">
        <v>351</v>
      </c>
      <c r="N476" s="102">
        <v>0</v>
      </c>
      <c r="O476" s="103" t="s">
        <v>43</v>
      </c>
      <c r="P476" s="104">
        <v>0</v>
      </c>
      <c r="Q476" s="104">
        <v>0</v>
      </c>
      <c r="R476" s="102">
        <v>0</v>
      </c>
      <c r="S476" s="102">
        <v>0</v>
      </c>
      <c r="T476" s="102">
        <v>0</v>
      </c>
      <c r="U476" s="102">
        <v>0</v>
      </c>
      <c r="V476" s="102">
        <f t="shared" si="134"/>
        <v>0</v>
      </c>
      <c r="W476" s="102">
        <v>0</v>
      </c>
      <c r="X476" s="102">
        <v>0</v>
      </c>
      <c r="Y476" s="102">
        <v>0</v>
      </c>
      <c r="Z476" s="102">
        <v>0</v>
      </c>
      <c r="AA476" s="102">
        <f t="shared" si="135"/>
        <v>0</v>
      </c>
      <c r="AB476" s="102">
        <f t="shared" si="135"/>
        <v>0</v>
      </c>
    </row>
    <row r="477" spans="1:28" ht="24.75" hidden="1">
      <c r="A477" s="1"/>
      <c r="B477" s="61" t="str">
        <f t="shared" si="136"/>
        <v>1365000530053121</v>
      </c>
      <c r="C477" s="147">
        <v>2023</v>
      </c>
      <c r="D477" s="99">
        <v>20</v>
      </c>
      <c r="E477" s="25">
        <v>1</v>
      </c>
      <c r="F477" s="25">
        <v>3</v>
      </c>
      <c r="G477" s="25">
        <v>6</v>
      </c>
      <c r="H477" s="25">
        <v>5000</v>
      </c>
      <c r="I477" s="25">
        <v>5300</v>
      </c>
      <c r="J477" s="25">
        <v>531</v>
      </c>
      <c r="K477" s="122">
        <v>21</v>
      </c>
      <c r="L477" s="122"/>
      <c r="M477" s="101" t="s">
        <v>352</v>
      </c>
      <c r="N477" s="102">
        <v>0</v>
      </c>
      <c r="O477" s="103" t="s">
        <v>43</v>
      </c>
      <c r="P477" s="104">
        <v>0</v>
      </c>
      <c r="Q477" s="104">
        <v>0</v>
      </c>
      <c r="R477" s="102">
        <v>0</v>
      </c>
      <c r="S477" s="102">
        <v>0</v>
      </c>
      <c r="T477" s="102">
        <v>0</v>
      </c>
      <c r="U477" s="102">
        <v>0</v>
      </c>
      <c r="V477" s="102">
        <f t="shared" si="134"/>
        <v>0</v>
      </c>
      <c r="W477" s="102">
        <v>0</v>
      </c>
      <c r="X477" s="102">
        <v>0</v>
      </c>
      <c r="Y477" s="102">
        <v>0</v>
      </c>
      <c r="Z477" s="102">
        <v>0</v>
      </c>
      <c r="AA477" s="102">
        <f t="shared" si="135"/>
        <v>0</v>
      </c>
      <c r="AB477" s="102">
        <f t="shared" si="135"/>
        <v>0</v>
      </c>
    </row>
    <row r="478" spans="1:28" ht="24.75" hidden="1">
      <c r="A478" s="1"/>
      <c r="B478" s="61" t="str">
        <f t="shared" si="136"/>
        <v>1365000530053122</v>
      </c>
      <c r="C478" s="147">
        <v>2023</v>
      </c>
      <c r="D478" s="99">
        <v>20</v>
      </c>
      <c r="E478" s="25">
        <v>1</v>
      </c>
      <c r="F478" s="25">
        <v>3</v>
      </c>
      <c r="G478" s="25">
        <v>6</v>
      </c>
      <c r="H478" s="25">
        <v>5000</v>
      </c>
      <c r="I478" s="25">
        <v>5300</v>
      </c>
      <c r="J478" s="25">
        <v>531</v>
      </c>
      <c r="K478" s="122">
        <v>22</v>
      </c>
      <c r="L478" s="122"/>
      <c r="M478" s="101" t="s">
        <v>353</v>
      </c>
      <c r="N478" s="102">
        <v>0</v>
      </c>
      <c r="O478" s="103" t="s">
        <v>43</v>
      </c>
      <c r="P478" s="104">
        <v>0</v>
      </c>
      <c r="Q478" s="104">
        <v>0</v>
      </c>
      <c r="R478" s="102">
        <v>0</v>
      </c>
      <c r="S478" s="102">
        <v>0</v>
      </c>
      <c r="T478" s="102">
        <v>0</v>
      </c>
      <c r="U478" s="102">
        <v>0</v>
      </c>
      <c r="V478" s="102">
        <f t="shared" si="134"/>
        <v>0</v>
      </c>
      <c r="W478" s="102">
        <v>0</v>
      </c>
      <c r="X478" s="102">
        <v>0</v>
      </c>
      <c r="Y478" s="102">
        <v>0</v>
      </c>
      <c r="Z478" s="102">
        <v>0</v>
      </c>
      <c r="AA478" s="102">
        <f t="shared" si="135"/>
        <v>0</v>
      </c>
      <c r="AB478" s="102">
        <f t="shared" si="135"/>
        <v>0</v>
      </c>
    </row>
    <row r="479" spans="1:28" ht="46.5" hidden="1">
      <c r="A479" s="1"/>
      <c r="B479" s="61" t="str">
        <f t="shared" si="136"/>
        <v>1365000530053123</v>
      </c>
      <c r="C479" s="147">
        <v>2023</v>
      </c>
      <c r="D479" s="99">
        <v>20</v>
      </c>
      <c r="E479" s="25">
        <v>1</v>
      </c>
      <c r="F479" s="25">
        <v>3</v>
      </c>
      <c r="G479" s="25">
        <v>6</v>
      </c>
      <c r="H479" s="25">
        <v>5000</v>
      </c>
      <c r="I479" s="25">
        <v>5300</v>
      </c>
      <c r="J479" s="25">
        <v>531</v>
      </c>
      <c r="K479" s="122">
        <v>23</v>
      </c>
      <c r="L479" s="122"/>
      <c r="M479" s="101" t="s">
        <v>354</v>
      </c>
      <c r="N479" s="102">
        <v>0</v>
      </c>
      <c r="O479" s="103" t="s">
        <v>43</v>
      </c>
      <c r="P479" s="104">
        <v>0</v>
      </c>
      <c r="Q479" s="104">
        <v>0</v>
      </c>
      <c r="R479" s="102">
        <v>0</v>
      </c>
      <c r="S479" s="102">
        <v>0</v>
      </c>
      <c r="T479" s="102">
        <v>0</v>
      </c>
      <c r="U479" s="102">
        <v>0</v>
      </c>
      <c r="V479" s="102">
        <f t="shared" si="134"/>
        <v>0</v>
      </c>
      <c r="W479" s="102">
        <v>0</v>
      </c>
      <c r="X479" s="102">
        <v>0</v>
      </c>
      <c r="Y479" s="102">
        <v>0</v>
      </c>
      <c r="Z479" s="102">
        <v>0</v>
      </c>
      <c r="AA479" s="102">
        <f t="shared" si="135"/>
        <v>0</v>
      </c>
      <c r="AB479" s="102">
        <f t="shared" si="135"/>
        <v>0</v>
      </c>
    </row>
    <row r="480" spans="1:28" ht="24.75" hidden="1">
      <c r="A480" s="1"/>
      <c r="B480" s="61" t="str">
        <f t="shared" si="136"/>
        <v>1365000530053124</v>
      </c>
      <c r="C480" s="147">
        <v>2023</v>
      </c>
      <c r="D480" s="99">
        <v>20</v>
      </c>
      <c r="E480" s="25">
        <v>1</v>
      </c>
      <c r="F480" s="25">
        <v>3</v>
      </c>
      <c r="G480" s="25">
        <v>6</v>
      </c>
      <c r="H480" s="25">
        <v>5000</v>
      </c>
      <c r="I480" s="25">
        <v>5300</v>
      </c>
      <c r="J480" s="25">
        <v>531</v>
      </c>
      <c r="K480" s="122">
        <v>24</v>
      </c>
      <c r="L480" s="122"/>
      <c r="M480" s="101" t="s">
        <v>355</v>
      </c>
      <c r="N480" s="102">
        <v>0</v>
      </c>
      <c r="O480" s="103" t="s">
        <v>43</v>
      </c>
      <c r="P480" s="104">
        <v>0</v>
      </c>
      <c r="Q480" s="104">
        <v>0</v>
      </c>
      <c r="R480" s="102">
        <v>0</v>
      </c>
      <c r="S480" s="102">
        <v>0</v>
      </c>
      <c r="T480" s="102">
        <v>0</v>
      </c>
      <c r="U480" s="102">
        <v>0</v>
      </c>
      <c r="V480" s="102">
        <f t="shared" si="134"/>
        <v>0</v>
      </c>
      <c r="W480" s="102">
        <v>0</v>
      </c>
      <c r="X480" s="102">
        <v>0</v>
      </c>
      <c r="Y480" s="102">
        <v>0</v>
      </c>
      <c r="Z480" s="102">
        <v>0</v>
      </c>
      <c r="AA480" s="102">
        <f t="shared" si="135"/>
        <v>0</v>
      </c>
      <c r="AB480" s="102">
        <f t="shared" si="135"/>
        <v>0</v>
      </c>
    </row>
    <row r="481" spans="1:28" ht="24.75" hidden="1">
      <c r="A481" s="1"/>
      <c r="B481" s="61" t="str">
        <f t="shared" si="136"/>
        <v>1365000530053125</v>
      </c>
      <c r="C481" s="147">
        <v>2023</v>
      </c>
      <c r="D481" s="99">
        <v>20</v>
      </c>
      <c r="E481" s="25">
        <v>1</v>
      </c>
      <c r="F481" s="25">
        <v>3</v>
      </c>
      <c r="G481" s="25">
        <v>6</v>
      </c>
      <c r="H481" s="25">
        <v>5000</v>
      </c>
      <c r="I481" s="25">
        <v>5300</v>
      </c>
      <c r="J481" s="25">
        <v>531</v>
      </c>
      <c r="K481" s="122">
        <v>25</v>
      </c>
      <c r="L481" s="122"/>
      <c r="M481" s="101" t="s">
        <v>356</v>
      </c>
      <c r="N481" s="102">
        <v>0</v>
      </c>
      <c r="O481" s="103" t="s">
        <v>43</v>
      </c>
      <c r="P481" s="104">
        <v>0</v>
      </c>
      <c r="Q481" s="104">
        <v>0</v>
      </c>
      <c r="R481" s="102">
        <v>0</v>
      </c>
      <c r="S481" s="102">
        <v>0</v>
      </c>
      <c r="T481" s="102">
        <v>0</v>
      </c>
      <c r="U481" s="102">
        <v>0</v>
      </c>
      <c r="V481" s="102">
        <f t="shared" si="134"/>
        <v>0</v>
      </c>
      <c r="W481" s="102">
        <v>0</v>
      </c>
      <c r="X481" s="102">
        <v>0</v>
      </c>
      <c r="Y481" s="102">
        <v>0</v>
      </c>
      <c r="Z481" s="102">
        <v>0</v>
      </c>
      <c r="AA481" s="102">
        <f t="shared" si="135"/>
        <v>0</v>
      </c>
      <c r="AB481" s="102">
        <f t="shared" si="135"/>
        <v>0</v>
      </c>
    </row>
    <row r="482" spans="1:28" ht="24.75" hidden="1">
      <c r="A482" s="1"/>
      <c r="B482" s="61" t="str">
        <f t="shared" si="136"/>
        <v>1365000530053126</v>
      </c>
      <c r="C482" s="147">
        <v>2023</v>
      </c>
      <c r="D482" s="99">
        <v>20</v>
      </c>
      <c r="E482" s="25">
        <v>1</v>
      </c>
      <c r="F482" s="25">
        <v>3</v>
      </c>
      <c r="G482" s="25">
        <v>6</v>
      </c>
      <c r="H482" s="25">
        <v>5000</v>
      </c>
      <c r="I482" s="25">
        <v>5300</v>
      </c>
      <c r="J482" s="25">
        <v>531</v>
      </c>
      <c r="K482" s="122">
        <v>26</v>
      </c>
      <c r="L482" s="122"/>
      <c r="M482" s="101" t="s">
        <v>357</v>
      </c>
      <c r="N482" s="102">
        <v>0</v>
      </c>
      <c r="O482" s="103" t="s">
        <v>43</v>
      </c>
      <c r="P482" s="104">
        <v>0</v>
      </c>
      <c r="Q482" s="104">
        <v>0</v>
      </c>
      <c r="R482" s="102">
        <v>0</v>
      </c>
      <c r="S482" s="102">
        <v>0</v>
      </c>
      <c r="T482" s="102">
        <v>0</v>
      </c>
      <c r="U482" s="102">
        <v>0</v>
      </c>
      <c r="V482" s="102">
        <f t="shared" si="134"/>
        <v>0</v>
      </c>
      <c r="W482" s="102">
        <v>0</v>
      </c>
      <c r="X482" s="102">
        <v>0</v>
      </c>
      <c r="Y482" s="102">
        <v>0</v>
      </c>
      <c r="Z482" s="102">
        <v>0</v>
      </c>
      <c r="AA482" s="102">
        <f t="shared" si="135"/>
        <v>0</v>
      </c>
      <c r="AB482" s="102">
        <f t="shared" si="135"/>
        <v>0</v>
      </c>
    </row>
    <row r="483" spans="1:28" ht="24.75" hidden="1">
      <c r="A483" s="1"/>
      <c r="B483" s="61" t="str">
        <f t="shared" si="136"/>
        <v>1365000530053127</v>
      </c>
      <c r="C483" s="147">
        <v>2023</v>
      </c>
      <c r="D483" s="99">
        <v>20</v>
      </c>
      <c r="E483" s="25">
        <v>1</v>
      </c>
      <c r="F483" s="25">
        <v>3</v>
      </c>
      <c r="G483" s="25">
        <v>6</v>
      </c>
      <c r="H483" s="25">
        <v>5000</v>
      </c>
      <c r="I483" s="25">
        <v>5300</v>
      </c>
      <c r="J483" s="25">
        <v>531</v>
      </c>
      <c r="K483" s="122">
        <v>27</v>
      </c>
      <c r="L483" s="122"/>
      <c r="M483" s="101" t="s">
        <v>358</v>
      </c>
      <c r="N483" s="102">
        <v>0</v>
      </c>
      <c r="O483" s="103" t="s">
        <v>43</v>
      </c>
      <c r="P483" s="104">
        <v>0</v>
      </c>
      <c r="Q483" s="104">
        <v>0</v>
      </c>
      <c r="R483" s="102">
        <v>0</v>
      </c>
      <c r="S483" s="102">
        <v>0</v>
      </c>
      <c r="T483" s="102">
        <v>0</v>
      </c>
      <c r="U483" s="102">
        <v>0</v>
      </c>
      <c r="V483" s="102">
        <f t="shared" si="134"/>
        <v>0</v>
      </c>
      <c r="W483" s="102">
        <v>0</v>
      </c>
      <c r="X483" s="102">
        <v>0</v>
      </c>
      <c r="Y483" s="102">
        <v>0</v>
      </c>
      <c r="Z483" s="102">
        <v>0</v>
      </c>
      <c r="AA483" s="102">
        <f t="shared" si="135"/>
        <v>0</v>
      </c>
      <c r="AB483" s="102">
        <f t="shared" si="135"/>
        <v>0</v>
      </c>
    </row>
    <row r="484" spans="1:28" ht="24.75" hidden="1">
      <c r="A484" s="1"/>
      <c r="B484" s="61" t="str">
        <f t="shared" si="136"/>
        <v>1365000530053128</v>
      </c>
      <c r="C484" s="147">
        <v>2023</v>
      </c>
      <c r="D484" s="99">
        <v>20</v>
      </c>
      <c r="E484" s="25">
        <v>1</v>
      </c>
      <c r="F484" s="25">
        <v>3</v>
      </c>
      <c r="G484" s="25">
        <v>6</v>
      </c>
      <c r="H484" s="25">
        <v>5000</v>
      </c>
      <c r="I484" s="25">
        <v>5300</v>
      </c>
      <c r="J484" s="25">
        <v>531</v>
      </c>
      <c r="K484" s="122">
        <v>28</v>
      </c>
      <c r="L484" s="122"/>
      <c r="M484" s="101" t="s">
        <v>359</v>
      </c>
      <c r="N484" s="102">
        <v>0</v>
      </c>
      <c r="O484" s="103" t="s">
        <v>43</v>
      </c>
      <c r="P484" s="104">
        <v>0</v>
      </c>
      <c r="Q484" s="104">
        <v>0</v>
      </c>
      <c r="R484" s="102">
        <v>0</v>
      </c>
      <c r="S484" s="102">
        <v>0</v>
      </c>
      <c r="T484" s="102">
        <v>0</v>
      </c>
      <c r="U484" s="102">
        <v>0</v>
      </c>
      <c r="V484" s="102">
        <f t="shared" si="134"/>
        <v>0</v>
      </c>
      <c r="W484" s="102">
        <v>0</v>
      </c>
      <c r="X484" s="102">
        <v>0</v>
      </c>
      <c r="Y484" s="102">
        <v>0</v>
      </c>
      <c r="Z484" s="102">
        <v>0</v>
      </c>
      <c r="AA484" s="102">
        <f t="shared" si="135"/>
        <v>0</v>
      </c>
      <c r="AB484" s="102">
        <f t="shared" si="135"/>
        <v>0</v>
      </c>
    </row>
    <row r="485" spans="1:28" ht="24.75" hidden="1">
      <c r="A485" s="1"/>
      <c r="B485" s="61" t="str">
        <f t="shared" si="136"/>
        <v>1365000530053129</v>
      </c>
      <c r="C485" s="147">
        <v>2023</v>
      </c>
      <c r="D485" s="99">
        <v>20</v>
      </c>
      <c r="E485" s="25">
        <v>1</v>
      </c>
      <c r="F485" s="25">
        <v>3</v>
      </c>
      <c r="G485" s="25">
        <v>6</v>
      </c>
      <c r="H485" s="25">
        <v>5000</v>
      </c>
      <c r="I485" s="25">
        <v>5300</v>
      </c>
      <c r="J485" s="25">
        <v>531</v>
      </c>
      <c r="K485" s="122">
        <v>29</v>
      </c>
      <c r="L485" s="122"/>
      <c r="M485" s="101" t="s">
        <v>360</v>
      </c>
      <c r="N485" s="102">
        <v>0</v>
      </c>
      <c r="O485" s="103" t="s">
        <v>43</v>
      </c>
      <c r="P485" s="104">
        <v>0</v>
      </c>
      <c r="Q485" s="104">
        <v>0</v>
      </c>
      <c r="R485" s="102">
        <v>0</v>
      </c>
      <c r="S485" s="102">
        <v>0</v>
      </c>
      <c r="T485" s="102">
        <v>0</v>
      </c>
      <c r="U485" s="102">
        <v>0</v>
      </c>
      <c r="V485" s="102">
        <f t="shared" si="134"/>
        <v>0</v>
      </c>
      <c r="W485" s="102">
        <v>0</v>
      </c>
      <c r="X485" s="102">
        <v>0</v>
      </c>
      <c r="Y485" s="102">
        <v>0</v>
      </c>
      <c r="Z485" s="102">
        <v>0</v>
      </c>
      <c r="AA485" s="102">
        <f t="shared" si="135"/>
        <v>0</v>
      </c>
      <c r="AB485" s="102">
        <f t="shared" si="135"/>
        <v>0</v>
      </c>
    </row>
    <row r="486" spans="1:28" ht="24.75" hidden="1">
      <c r="A486" s="1"/>
      <c r="B486" s="61" t="str">
        <f t="shared" si="136"/>
        <v>1365000530053130</v>
      </c>
      <c r="C486" s="147">
        <v>2023</v>
      </c>
      <c r="D486" s="99">
        <v>20</v>
      </c>
      <c r="E486" s="25">
        <v>1</v>
      </c>
      <c r="F486" s="25">
        <v>3</v>
      </c>
      <c r="G486" s="25">
        <v>6</v>
      </c>
      <c r="H486" s="25">
        <v>5000</v>
      </c>
      <c r="I486" s="25">
        <v>5300</v>
      </c>
      <c r="J486" s="25">
        <v>531</v>
      </c>
      <c r="K486" s="122">
        <v>30</v>
      </c>
      <c r="L486" s="122"/>
      <c r="M486" s="101" t="s">
        <v>361</v>
      </c>
      <c r="N486" s="102">
        <v>0</v>
      </c>
      <c r="O486" s="103" t="s">
        <v>43</v>
      </c>
      <c r="P486" s="104">
        <v>0</v>
      </c>
      <c r="Q486" s="104">
        <v>0</v>
      </c>
      <c r="R486" s="102">
        <v>0</v>
      </c>
      <c r="S486" s="102">
        <v>0</v>
      </c>
      <c r="T486" s="102">
        <v>0</v>
      </c>
      <c r="U486" s="102">
        <v>0</v>
      </c>
      <c r="V486" s="102">
        <f t="shared" si="134"/>
        <v>0</v>
      </c>
      <c r="W486" s="102">
        <v>0</v>
      </c>
      <c r="X486" s="102">
        <v>0</v>
      </c>
      <c r="Y486" s="102">
        <v>0</v>
      </c>
      <c r="Z486" s="102">
        <v>0</v>
      </c>
      <c r="AA486" s="102">
        <f t="shared" si="135"/>
        <v>0</v>
      </c>
      <c r="AB486" s="102">
        <f t="shared" si="135"/>
        <v>0</v>
      </c>
    </row>
    <row r="487" spans="1:28" ht="24.75" hidden="1">
      <c r="A487" s="1"/>
      <c r="B487" s="61" t="str">
        <f t="shared" si="136"/>
        <v>1365000530053131</v>
      </c>
      <c r="C487" s="147">
        <v>2023</v>
      </c>
      <c r="D487" s="99">
        <v>20</v>
      </c>
      <c r="E487" s="25">
        <v>1</v>
      </c>
      <c r="F487" s="25">
        <v>3</v>
      </c>
      <c r="G487" s="25">
        <v>6</v>
      </c>
      <c r="H487" s="25">
        <v>5000</v>
      </c>
      <c r="I487" s="25">
        <v>5300</v>
      </c>
      <c r="J487" s="25">
        <v>531</v>
      </c>
      <c r="K487" s="122">
        <v>31</v>
      </c>
      <c r="L487" s="122"/>
      <c r="M487" s="101" t="s">
        <v>362</v>
      </c>
      <c r="N487" s="102">
        <v>0</v>
      </c>
      <c r="O487" s="103" t="s">
        <v>43</v>
      </c>
      <c r="P487" s="104">
        <v>0</v>
      </c>
      <c r="Q487" s="104">
        <v>0</v>
      </c>
      <c r="R487" s="102">
        <v>0</v>
      </c>
      <c r="S487" s="102">
        <v>0</v>
      </c>
      <c r="T487" s="102">
        <v>0</v>
      </c>
      <c r="U487" s="102">
        <v>0</v>
      </c>
      <c r="V487" s="102">
        <f t="shared" si="134"/>
        <v>0</v>
      </c>
      <c r="W487" s="102">
        <v>0</v>
      </c>
      <c r="X487" s="102">
        <v>0</v>
      </c>
      <c r="Y487" s="102">
        <v>0</v>
      </c>
      <c r="Z487" s="102">
        <v>0</v>
      </c>
      <c r="AA487" s="102">
        <f t="shared" si="135"/>
        <v>0</v>
      </c>
      <c r="AB487" s="102">
        <f t="shared" si="135"/>
        <v>0</v>
      </c>
    </row>
    <row r="488" spans="1:28" ht="24.75" hidden="1">
      <c r="A488" s="1"/>
      <c r="B488" s="61" t="str">
        <f t="shared" si="136"/>
        <v>1365000530053132</v>
      </c>
      <c r="C488" s="147">
        <v>2023</v>
      </c>
      <c r="D488" s="99">
        <v>20</v>
      </c>
      <c r="E488" s="25">
        <v>1</v>
      </c>
      <c r="F488" s="25">
        <v>3</v>
      </c>
      <c r="G488" s="25">
        <v>6</v>
      </c>
      <c r="H488" s="25">
        <v>5000</v>
      </c>
      <c r="I488" s="25">
        <v>5300</v>
      </c>
      <c r="J488" s="25">
        <v>531</v>
      </c>
      <c r="K488" s="122">
        <v>32</v>
      </c>
      <c r="L488" s="122"/>
      <c r="M488" s="101" t="s">
        <v>363</v>
      </c>
      <c r="N488" s="102">
        <v>0</v>
      </c>
      <c r="O488" s="103" t="s">
        <v>43</v>
      </c>
      <c r="P488" s="104">
        <v>0</v>
      </c>
      <c r="Q488" s="104">
        <v>0</v>
      </c>
      <c r="R488" s="102">
        <v>0</v>
      </c>
      <c r="S488" s="102">
        <v>0</v>
      </c>
      <c r="T488" s="102">
        <v>0</v>
      </c>
      <c r="U488" s="102">
        <v>0</v>
      </c>
      <c r="V488" s="102">
        <f t="shared" si="134"/>
        <v>0</v>
      </c>
      <c r="W488" s="102">
        <v>0</v>
      </c>
      <c r="X488" s="102">
        <v>0</v>
      </c>
      <c r="Y488" s="102">
        <v>0</v>
      </c>
      <c r="Z488" s="102">
        <v>0</v>
      </c>
      <c r="AA488" s="102">
        <f t="shared" si="135"/>
        <v>0</v>
      </c>
      <c r="AB488" s="102">
        <f t="shared" si="135"/>
        <v>0</v>
      </c>
    </row>
    <row r="489" spans="1:28" ht="24.75" hidden="1">
      <c r="A489" s="1"/>
      <c r="B489" s="61" t="str">
        <f t="shared" si="136"/>
        <v>1365000530053133</v>
      </c>
      <c r="C489" s="147">
        <v>2023</v>
      </c>
      <c r="D489" s="99">
        <v>20</v>
      </c>
      <c r="E489" s="25">
        <v>1</v>
      </c>
      <c r="F489" s="25">
        <v>3</v>
      </c>
      <c r="G489" s="25">
        <v>6</v>
      </c>
      <c r="H489" s="25">
        <v>5000</v>
      </c>
      <c r="I489" s="25">
        <v>5300</v>
      </c>
      <c r="J489" s="25">
        <v>531</v>
      </c>
      <c r="K489" s="122">
        <v>33</v>
      </c>
      <c r="L489" s="122"/>
      <c r="M489" s="101" t="s">
        <v>364</v>
      </c>
      <c r="N489" s="102">
        <v>0</v>
      </c>
      <c r="O489" s="103" t="s">
        <v>43</v>
      </c>
      <c r="P489" s="104">
        <v>0</v>
      </c>
      <c r="Q489" s="104">
        <v>0</v>
      </c>
      <c r="R489" s="102">
        <v>0</v>
      </c>
      <c r="S489" s="102">
        <v>0</v>
      </c>
      <c r="T489" s="102">
        <v>0</v>
      </c>
      <c r="U489" s="102">
        <v>0</v>
      </c>
      <c r="V489" s="102">
        <f t="shared" ref="V489:V520" si="137">N489-R489-S489-T489-U489</f>
        <v>0</v>
      </c>
      <c r="W489" s="102">
        <v>0</v>
      </c>
      <c r="X489" s="102">
        <v>0</v>
      </c>
      <c r="Y489" s="102">
        <v>0</v>
      </c>
      <c r="Z489" s="102">
        <v>0</v>
      </c>
      <c r="AA489" s="102">
        <f t="shared" si="135"/>
        <v>0</v>
      </c>
      <c r="AB489" s="102">
        <f t="shared" si="135"/>
        <v>0</v>
      </c>
    </row>
    <row r="490" spans="1:28" ht="24.75" hidden="1">
      <c r="A490" s="1"/>
      <c r="B490" s="61" t="str">
        <f t="shared" si="136"/>
        <v>1365000530053134</v>
      </c>
      <c r="C490" s="147">
        <v>2023</v>
      </c>
      <c r="D490" s="99">
        <v>20</v>
      </c>
      <c r="E490" s="25">
        <v>1</v>
      </c>
      <c r="F490" s="25">
        <v>3</v>
      </c>
      <c r="G490" s="25">
        <v>6</v>
      </c>
      <c r="H490" s="25">
        <v>5000</v>
      </c>
      <c r="I490" s="25">
        <v>5300</v>
      </c>
      <c r="J490" s="25">
        <v>531</v>
      </c>
      <c r="K490" s="122">
        <v>34</v>
      </c>
      <c r="L490" s="122"/>
      <c r="M490" s="101" t="s">
        <v>365</v>
      </c>
      <c r="N490" s="102">
        <v>0</v>
      </c>
      <c r="O490" s="103" t="s">
        <v>43</v>
      </c>
      <c r="P490" s="104">
        <v>0</v>
      </c>
      <c r="Q490" s="104">
        <v>0</v>
      </c>
      <c r="R490" s="102">
        <v>0</v>
      </c>
      <c r="S490" s="102">
        <v>0</v>
      </c>
      <c r="T490" s="102">
        <v>0</v>
      </c>
      <c r="U490" s="102">
        <v>0</v>
      </c>
      <c r="V490" s="102">
        <f t="shared" si="137"/>
        <v>0</v>
      </c>
      <c r="W490" s="102">
        <v>0</v>
      </c>
      <c r="X490" s="102">
        <v>0</v>
      </c>
      <c r="Y490" s="102">
        <v>0</v>
      </c>
      <c r="Z490" s="102">
        <v>0</v>
      </c>
      <c r="AA490" s="102">
        <f t="shared" si="135"/>
        <v>0</v>
      </c>
      <c r="AB490" s="102">
        <f t="shared" si="135"/>
        <v>0</v>
      </c>
    </row>
    <row r="491" spans="1:28" ht="24.75" hidden="1">
      <c r="A491" s="1"/>
      <c r="B491" s="61" t="str">
        <f t="shared" si="136"/>
        <v>1365000530053135</v>
      </c>
      <c r="C491" s="147">
        <v>2023</v>
      </c>
      <c r="D491" s="99">
        <v>20</v>
      </c>
      <c r="E491" s="25">
        <v>1</v>
      </c>
      <c r="F491" s="25">
        <v>3</v>
      </c>
      <c r="G491" s="25">
        <v>6</v>
      </c>
      <c r="H491" s="25">
        <v>5000</v>
      </c>
      <c r="I491" s="25">
        <v>5300</v>
      </c>
      <c r="J491" s="25">
        <v>531</v>
      </c>
      <c r="K491" s="122">
        <v>35</v>
      </c>
      <c r="L491" s="122"/>
      <c r="M491" s="101" t="s">
        <v>366</v>
      </c>
      <c r="N491" s="102">
        <v>0</v>
      </c>
      <c r="O491" s="103" t="s">
        <v>43</v>
      </c>
      <c r="P491" s="104">
        <v>0</v>
      </c>
      <c r="Q491" s="104">
        <v>0</v>
      </c>
      <c r="R491" s="102">
        <v>0</v>
      </c>
      <c r="S491" s="102">
        <v>0</v>
      </c>
      <c r="T491" s="102">
        <v>0</v>
      </c>
      <c r="U491" s="102">
        <v>0</v>
      </c>
      <c r="V491" s="102">
        <f t="shared" si="137"/>
        <v>0</v>
      </c>
      <c r="W491" s="102">
        <v>0</v>
      </c>
      <c r="X491" s="102">
        <v>0</v>
      </c>
      <c r="Y491" s="102">
        <v>0</v>
      </c>
      <c r="Z491" s="102">
        <v>0</v>
      </c>
      <c r="AA491" s="102">
        <f t="shared" si="135"/>
        <v>0</v>
      </c>
      <c r="AB491" s="102">
        <f t="shared" si="135"/>
        <v>0</v>
      </c>
    </row>
    <row r="492" spans="1:28" ht="24.75" hidden="1">
      <c r="A492" s="1"/>
      <c r="B492" s="61" t="str">
        <f t="shared" si="136"/>
        <v>1365000530053136</v>
      </c>
      <c r="C492" s="147">
        <v>2023</v>
      </c>
      <c r="D492" s="99">
        <v>20</v>
      </c>
      <c r="E492" s="25">
        <v>1</v>
      </c>
      <c r="F492" s="25">
        <v>3</v>
      </c>
      <c r="G492" s="25">
        <v>6</v>
      </c>
      <c r="H492" s="25">
        <v>5000</v>
      </c>
      <c r="I492" s="25">
        <v>5300</v>
      </c>
      <c r="J492" s="25">
        <v>531</v>
      </c>
      <c r="K492" s="122">
        <v>36</v>
      </c>
      <c r="L492" s="122"/>
      <c r="M492" s="101" t="s">
        <v>367</v>
      </c>
      <c r="N492" s="102">
        <v>0</v>
      </c>
      <c r="O492" s="103" t="s">
        <v>43</v>
      </c>
      <c r="P492" s="104">
        <v>0</v>
      </c>
      <c r="Q492" s="104">
        <v>0</v>
      </c>
      <c r="R492" s="102">
        <v>0</v>
      </c>
      <c r="S492" s="102">
        <v>0</v>
      </c>
      <c r="T492" s="102">
        <v>0</v>
      </c>
      <c r="U492" s="102">
        <v>0</v>
      </c>
      <c r="V492" s="102">
        <f t="shared" si="137"/>
        <v>0</v>
      </c>
      <c r="W492" s="102">
        <v>0</v>
      </c>
      <c r="X492" s="102">
        <v>0</v>
      </c>
      <c r="Y492" s="102">
        <v>0</v>
      </c>
      <c r="Z492" s="102">
        <v>0</v>
      </c>
      <c r="AA492" s="102">
        <f t="shared" si="135"/>
        <v>0</v>
      </c>
      <c r="AB492" s="102">
        <f t="shared" si="135"/>
        <v>0</v>
      </c>
    </row>
    <row r="493" spans="1:28" ht="24.75" hidden="1">
      <c r="A493" s="1"/>
      <c r="B493" s="61" t="str">
        <f t="shared" si="136"/>
        <v>1365000530053137</v>
      </c>
      <c r="C493" s="147">
        <v>2023</v>
      </c>
      <c r="D493" s="99">
        <v>20</v>
      </c>
      <c r="E493" s="25">
        <v>1</v>
      </c>
      <c r="F493" s="25">
        <v>3</v>
      </c>
      <c r="G493" s="25">
        <v>6</v>
      </c>
      <c r="H493" s="25">
        <v>5000</v>
      </c>
      <c r="I493" s="25">
        <v>5300</v>
      </c>
      <c r="J493" s="25">
        <v>531</v>
      </c>
      <c r="K493" s="122">
        <v>37</v>
      </c>
      <c r="L493" s="122"/>
      <c r="M493" s="101" t="s">
        <v>368</v>
      </c>
      <c r="N493" s="102">
        <v>0</v>
      </c>
      <c r="O493" s="103" t="s">
        <v>43</v>
      </c>
      <c r="P493" s="104">
        <v>0</v>
      </c>
      <c r="Q493" s="104">
        <v>0</v>
      </c>
      <c r="R493" s="102">
        <v>0</v>
      </c>
      <c r="S493" s="102">
        <v>0</v>
      </c>
      <c r="T493" s="102">
        <v>0</v>
      </c>
      <c r="U493" s="102">
        <v>0</v>
      </c>
      <c r="V493" s="102">
        <f t="shared" si="137"/>
        <v>0</v>
      </c>
      <c r="W493" s="102">
        <v>0</v>
      </c>
      <c r="X493" s="102">
        <v>0</v>
      </c>
      <c r="Y493" s="102">
        <v>0</v>
      </c>
      <c r="Z493" s="102">
        <v>0</v>
      </c>
      <c r="AA493" s="102">
        <f t="shared" si="135"/>
        <v>0</v>
      </c>
      <c r="AB493" s="102">
        <f t="shared" si="135"/>
        <v>0</v>
      </c>
    </row>
    <row r="494" spans="1:28" ht="24.75" hidden="1">
      <c r="A494" s="1"/>
      <c r="B494" s="61" t="str">
        <f t="shared" si="136"/>
        <v>1365000530053138</v>
      </c>
      <c r="C494" s="147">
        <v>2023</v>
      </c>
      <c r="D494" s="99">
        <v>20</v>
      </c>
      <c r="E494" s="25">
        <v>1</v>
      </c>
      <c r="F494" s="25">
        <v>3</v>
      </c>
      <c r="G494" s="25">
        <v>6</v>
      </c>
      <c r="H494" s="25">
        <v>5000</v>
      </c>
      <c r="I494" s="25">
        <v>5300</v>
      </c>
      <c r="J494" s="25">
        <v>531</v>
      </c>
      <c r="K494" s="122">
        <v>38</v>
      </c>
      <c r="L494" s="122"/>
      <c r="M494" s="101" t="s">
        <v>369</v>
      </c>
      <c r="N494" s="102">
        <v>0</v>
      </c>
      <c r="O494" s="103" t="s">
        <v>43</v>
      </c>
      <c r="P494" s="104">
        <v>0</v>
      </c>
      <c r="Q494" s="104">
        <v>0</v>
      </c>
      <c r="R494" s="102">
        <v>0</v>
      </c>
      <c r="S494" s="102">
        <v>0</v>
      </c>
      <c r="T494" s="102">
        <v>0</v>
      </c>
      <c r="U494" s="102">
        <v>0</v>
      </c>
      <c r="V494" s="102">
        <f t="shared" si="137"/>
        <v>0</v>
      </c>
      <c r="W494" s="102">
        <v>0</v>
      </c>
      <c r="X494" s="102">
        <v>0</v>
      </c>
      <c r="Y494" s="102">
        <v>0</v>
      </c>
      <c r="Z494" s="102">
        <v>0</v>
      </c>
      <c r="AA494" s="102">
        <f t="shared" si="135"/>
        <v>0</v>
      </c>
      <c r="AB494" s="102">
        <f t="shared" si="135"/>
        <v>0</v>
      </c>
    </row>
    <row r="495" spans="1:28" ht="24.75" hidden="1">
      <c r="A495" s="1"/>
      <c r="B495" s="61" t="str">
        <f t="shared" si="136"/>
        <v>1365000530053139</v>
      </c>
      <c r="C495" s="147">
        <v>2023</v>
      </c>
      <c r="D495" s="99">
        <v>20</v>
      </c>
      <c r="E495" s="25">
        <v>1</v>
      </c>
      <c r="F495" s="25">
        <v>3</v>
      </c>
      <c r="G495" s="25">
        <v>6</v>
      </c>
      <c r="H495" s="25">
        <v>5000</v>
      </c>
      <c r="I495" s="25">
        <v>5300</v>
      </c>
      <c r="J495" s="25">
        <v>531</v>
      </c>
      <c r="K495" s="122">
        <v>39</v>
      </c>
      <c r="L495" s="122"/>
      <c r="M495" s="101" t="s">
        <v>370</v>
      </c>
      <c r="N495" s="102">
        <v>0</v>
      </c>
      <c r="O495" s="103" t="s">
        <v>43</v>
      </c>
      <c r="P495" s="104">
        <v>0</v>
      </c>
      <c r="Q495" s="104">
        <v>0</v>
      </c>
      <c r="R495" s="102">
        <v>0</v>
      </c>
      <c r="S495" s="102">
        <v>0</v>
      </c>
      <c r="T495" s="102">
        <v>0</v>
      </c>
      <c r="U495" s="102">
        <v>0</v>
      </c>
      <c r="V495" s="102">
        <f t="shared" si="137"/>
        <v>0</v>
      </c>
      <c r="W495" s="102">
        <v>0</v>
      </c>
      <c r="X495" s="102">
        <v>0</v>
      </c>
      <c r="Y495" s="102">
        <v>0</v>
      </c>
      <c r="Z495" s="102">
        <v>0</v>
      </c>
      <c r="AA495" s="102">
        <f t="shared" si="135"/>
        <v>0</v>
      </c>
      <c r="AB495" s="102">
        <f t="shared" si="135"/>
        <v>0</v>
      </c>
    </row>
    <row r="496" spans="1:28" ht="24.75" hidden="1">
      <c r="A496" s="1"/>
      <c r="B496" s="61" t="str">
        <f t="shared" si="136"/>
        <v>1365000530053140</v>
      </c>
      <c r="C496" s="147">
        <v>2023</v>
      </c>
      <c r="D496" s="99">
        <v>20</v>
      </c>
      <c r="E496" s="25">
        <v>1</v>
      </c>
      <c r="F496" s="25">
        <v>3</v>
      </c>
      <c r="G496" s="25">
        <v>6</v>
      </c>
      <c r="H496" s="25">
        <v>5000</v>
      </c>
      <c r="I496" s="25">
        <v>5300</v>
      </c>
      <c r="J496" s="25">
        <v>531</v>
      </c>
      <c r="K496" s="122">
        <v>40</v>
      </c>
      <c r="L496" s="122"/>
      <c r="M496" s="101" t="s">
        <v>371</v>
      </c>
      <c r="N496" s="102">
        <v>0</v>
      </c>
      <c r="O496" s="103" t="s">
        <v>43</v>
      </c>
      <c r="P496" s="104">
        <v>0</v>
      </c>
      <c r="Q496" s="104">
        <v>0</v>
      </c>
      <c r="R496" s="102">
        <v>0</v>
      </c>
      <c r="S496" s="102">
        <v>0</v>
      </c>
      <c r="T496" s="102">
        <v>0</v>
      </c>
      <c r="U496" s="102">
        <v>0</v>
      </c>
      <c r="V496" s="102">
        <f t="shared" si="137"/>
        <v>0</v>
      </c>
      <c r="W496" s="102">
        <v>0</v>
      </c>
      <c r="X496" s="102">
        <v>0</v>
      </c>
      <c r="Y496" s="102">
        <v>0</v>
      </c>
      <c r="Z496" s="102">
        <v>0</v>
      </c>
      <c r="AA496" s="102">
        <f t="shared" si="135"/>
        <v>0</v>
      </c>
      <c r="AB496" s="102">
        <f t="shared" si="135"/>
        <v>0</v>
      </c>
    </row>
    <row r="497" spans="1:28" ht="46.5" hidden="1">
      <c r="A497" s="1"/>
      <c r="B497" s="61" t="str">
        <f t="shared" si="136"/>
        <v>1365000530053141</v>
      </c>
      <c r="C497" s="147">
        <v>2023</v>
      </c>
      <c r="D497" s="99">
        <v>20</v>
      </c>
      <c r="E497" s="25">
        <v>1</v>
      </c>
      <c r="F497" s="25">
        <v>3</v>
      </c>
      <c r="G497" s="25">
        <v>6</v>
      </c>
      <c r="H497" s="25">
        <v>5000</v>
      </c>
      <c r="I497" s="25">
        <v>5300</v>
      </c>
      <c r="J497" s="25">
        <v>531</v>
      </c>
      <c r="K497" s="122">
        <v>41</v>
      </c>
      <c r="L497" s="122"/>
      <c r="M497" s="101" t="s">
        <v>372</v>
      </c>
      <c r="N497" s="102">
        <v>0</v>
      </c>
      <c r="O497" s="103" t="s">
        <v>43</v>
      </c>
      <c r="P497" s="104">
        <v>0</v>
      </c>
      <c r="Q497" s="104">
        <v>0</v>
      </c>
      <c r="R497" s="102">
        <v>0</v>
      </c>
      <c r="S497" s="102">
        <v>0</v>
      </c>
      <c r="T497" s="102">
        <v>0</v>
      </c>
      <c r="U497" s="102">
        <v>0</v>
      </c>
      <c r="V497" s="102">
        <f t="shared" si="137"/>
        <v>0</v>
      </c>
      <c r="W497" s="102">
        <v>0</v>
      </c>
      <c r="X497" s="102">
        <v>0</v>
      </c>
      <c r="Y497" s="102">
        <v>0</v>
      </c>
      <c r="Z497" s="102">
        <v>0</v>
      </c>
      <c r="AA497" s="102">
        <f t="shared" si="135"/>
        <v>0</v>
      </c>
      <c r="AB497" s="102">
        <f t="shared" si="135"/>
        <v>0</v>
      </c>
    </row>
    <row r="498" spans="1:28" ht="24.75" hidden="1">
      <c r="A498" s="1"/>
      <c r="B498" s="61" t="str">
        <f t="shared" si="136"/>
        <v>1365000530053142</v>
      </c>
      <c r="C498" s="147">
        <v>2023</v>
      </c>
      <c r="D498" s="99">
        <v>20</v>
      </c>
      <c r="E498" s="25">
        <v>1</v>
      </c>
      <c r="F498" s="25">
        <v>3</v>
      </c>
      <c r="G498" s="25">
        <v>6</v>
      </c>
      <c r="H498" s="25">
        <v>5000</v>
      </c>
      <c r="I498" s="25">
        <v>5300</v>
      </c>
      <c r="J498" s="25">
        <v>531</v>
      </c>
      <c r="K498" s="122">
        <v>42</v>
      </c>
      <c r="L498" s="122"/>
      <c r="M498" s="101" t="s">
        <v>373</v>
      </c>
      <c r="N498" s="102">
        <v>0</v>
      </c>
      <c r="O498" s="103" t="s">
        <v>43</v>
      </c>
      <c r="P498" s="104">
        <v>0</v>
      </c>
      <c r="Q498" s="104">
        <v>0</v>
      </c>
      <c r="R498" s="102">
        <v>0</v>
      </c>
      <c r="S498" s="102">
        <v>0</v>
      </c>
      <c r="T498" s="102">
        <v>0</v>
      </c>
      <c r="U498" s="102">
        <v>0</v>
      </c>
      <c r="V498" s="102">
        <f t="shared" si="137"/>
        <v>0</v>
      </c>
      <c r="W498" s="102">
        <v>0</v>
      </c>
      <c r="X498" s="102">
        <v>0</v>
      </c>
      <c r="Y498" s="102">
        <v>0</v>
      </c>
      <c r="Z498" s="102">
        <v>0</v>
      </c>
      <c r="AA498" s="102">
        <f t="shared" si="135"/>
        <v>0</v>
      </c>
      <c r="AB498" s="102">
        <f t="shared" si="135"/>
        <v>0</v>
      </c>
    </row>
    <row r="499" spans="1:28" ht="24.75" hidden="1">
      <c r="A499" s="1"/>
      <c r="B499" s="61" t="str">
        <f t="shared" si="136"/>
        <v>1365000530053143</v>
      </c>
      <c r="C499" s="147">
        <v>2023</v>
      </c>
      <c r="D499" s="99">
        <v>20</v>
      </c>
      <c r="E499" s="25">
        <v>1</v>
      </c>
      <c r="F499" s="25">
        <v>3</v>
      </c>
      <c r="G499" s="25">
        <v>6</v>
      </c>
      <c r="H499" s="25">
        <v>5000</v>
      </c>
      <c r="I499" s="25">
        <v>5300</v>
      </c>
      <c r="J499" s="25">
        <v>531</v>
      </c>
      <c r="K499" s="122">
        <v>43</v>
      </c>
      <c r="L499" s="122"/>
      <c r="M499" s="101" t="s">
        <v>374</v>
      </c>
      <c r="N499" s="102">
        <v>0</v>
      </c>
      <c r="O499" s="103" t="s">
        <v>43</v>
      </c>
      <c r="P499" s="104">
        <v>0</v>
      </c>
      <c r="Q499" s="104">
        <v>0</v>
      </c>
      <c r="R499" s="102">
        <v>0</v>
      </c>
      <c r="S499" s="102">
        <v>0</v>
      </c>
      <c r="T499" s="102">
        <v>0</v>
      </c>
      <c r="U499" s="102">
        <v>0</v>
      </c>
      <c r="V499" s="102">
        <f t="shared" si="137"/>
        <v>0</v>
      </c>
      <c r="W499" s="102">
        <v>0</v>
      </c>
      <c r="X499" s="102">
        <v>0</v>
      </c>
      <c r="Y499" s="102">
        <v>0</v>
      </c>
      <c r="Z499" s="102">
        <v>0</v>
      </c>
      <c r="AA499" s="102">
        <f t="shared" si="135"/>
        <v>0</v>
      </c>
      <c r="AB499" s="102">
        <f t="shared" si="135"/>
        <v>0</v>
      </c>
    </row>
    <row r="500" spans="1:28" ht="46.5" hidden="1">
      <c r="A500" s="1"/>
      <c r="B500" s="61" t="str">
        <f t="shared" si="136"/>
        <v>1365000530053144</v>
      </c>
      <c r="C500" s="147">
        <v>2023</v>
      </c>
      <c r="D500" s="99">
        <v>20</v>
      </c>
      <c r="E500" s="25">
        <v>1</v>
      </c>
      <c r="F500" s="25">
        <v>3</v>
      </c>
      <c r="G500" s="25">
        <v>6</v>
      </c>
      <c r="H500" s="25">
        <v>5000</v>
      </c>
      <c r="I500" s="25">
        <v>5300</v>
      </c>
      <c r="J500" s="25">
        <v>531</v>
      </c>
      <c r="K500" s="122">
        <v>44</v>
      </c>
      <c r="L500" s="122"/>
      <c r="M500" s="101" t="s">
        <v>375</v>
      </c>
      <c r="N500" s="102">
        <v>0</v>
      </c>
      <c r="O500" s="103" t="s">
        <v>43</v>
      </c>
      <c r="P500" s="104">
        <v>0</v>
      </c>
      <c r="Q500" s="104">
        <v>0</v>
      </c>
      <c r="R500" s="102">
        <v>0</v>
      </c>
      <c r="S500" s="102">
        <v>0</v>
      </c>
      <c r="T500" s="102">
        <v>0</v>
      </c>
      <c r="U500" s="102">
        <v>0</v>
      </c>
      <c r="V500" s="102">
        <f t="shared" si="137"/>
        <v>0</v>
      </c>
      <c r="W500" s="102">
        <v>0</v>
      </c>
      <c r="X500" s="102">
        <v>0</v>
      </c>
      <c r="Y500" s="102">
        <v>0</v>
      </c>
      <c r="Z500" s="102">
        <v>0</v>
      </c>
      <c r="AA500" s="102">
        <f t="shared" si="135"/>
        <v>0</v>
      </c>
      <c r="AB500" s="102">
        <f t="shared" si="135"/>
        <v>0</v>
      </c>
    </row>
    <row r="501" spans="1:28" ht="46.5" hidden="1">
      <c r="A501" s="1"/>
      <c r="B501" s="61" t="str">
        <f t="shared" si="136"/>
        <v>1365000530053145</v>
      </c>
      <c r="C501" s="147">
        <v>2023</v>
      </c>
      <c r="D501" s="99">
        <v>20</v>
      </c>
      <c r="E501" s="25">
        <v>1</v>
      </c>
      <c r="F501" s="25">
        <v>3</v>
      </c>
      <c r="G501" s="25">
        <v>6</v>
      </c>
      <c r="H501" s="25">
        <v>5000</v>
      </c>
      <c r="I501" s="25">
        <v>5300</v>
      </c>
      <c r="J501" s="25">
        <v>531</v>
      </c>
      <c r="K501" s="122">
        <v>45</v>
      </c>
      <c r="L501" s="122"/>
      <c r="M501" s="101" t="s">
        <v>376</v>
      </c>
      <c r="N501" s="102">
        <v>0</v>
      </c>
      <c r="O501" s="103" t="s">
        <v>43</v>
      </c>
      <c r="P501" s="104">
        <v>0</v>
      </c>
      <c r="Q501" s="104">
        <v>0</v>
      </c>
      <c r="R501" s="102">
        <v>0</v>
      </c>
      <c r="S501" s="102">
        <v>0</v>
      </c>
      <c r="T501" s="102">
        <v>0</v>
      </c>
      <c r="U501" s="102">
        <v>0</v>
      </c>
      <c r="V501" s="102">
        <f t="shared" si="137"/>
        <v>0</v>
      </c>
      <c r="W501" s="102">
        <v>0</v>
      </c>
      <c r="X501" s="102">
        <v>0</v>
      </c>
      <c r="Y501" s="102">
        <v>0</v>
      </c>
      <c r="Z501" s="102">
        <v>0</v>
      </c>
      <c r="AA501" s="102">
        <f t="shared" si="135"/>
        <v>0</v>
      </c>
      <c r="AB501" s="102">
        <f t="shared" si="135"/>
        <v>0</v>
      </c>
    </row>
    <row r="502" spans="1:28" ht="24.75" hidden="1">
      <c r="A502" s="1"/>
      <c r="B502" s="61" t="str">
        <f t="shared" si="136"/>
        <v>1365000530053146</v>
      </c>
      <c r="C502" s="147">
        <v>2023</v>
      </c>
      <c r="D502" s="99">
        <v>20</v>
      </c>
      <c r="E502" s="25">
        <v>1</v>
      </c>
      <c r="F502" s="25">
        <v>3</v>
      </c>
      <c r="G502" s="25">
        <v>6</v>
      </c>
      <c r="H502" s="25">
        <v>5000</v>
      </c>
      <c r="I502" s="25">
        <v>5300</v>
      </c>
      <c r="J502" s="25">
        <v>531</v>
      </c>
      <c r="K502" s="122">
        <v>46</v>
      </c>
      <c r="L502" s="122"/>
      <c r="M502" s="101" t="s">
        <v>377</v>
      </c>
      <c r="N502" s="102">
        <v>0</v>
      </c>
      <c r="O502" s="103" t="s">
        <v>43</v>
      </c>
      <c r="P502" s="104">
        <v>0</v>
      </c>
      <c r="Q502" s="104">
        <v>0</v>
      </c>
      <c r="R502" s="102">
        <v>0</v>
      </c>
      <c r="S502" s="102">
        <v>0</v>
      </c>
      <c r="T502" s="102">
        <v>0</v>
      </c>
      <c r="U502" s="102">
        <v>0</v>
      </c>
      <c r="V502" s="102">
        <f t="shared" si="137"/>
        <v>0</v>
      </c>
      <c r="W502" s="102">
        <v>0</v>
      </c>
      <c r="X502" s="102">
        <v>0</v>
      </c>
      <c r="Y502" s="102">
        <v>0</v>
      </c>
      <c r="Z502" s="102">
        <v>0</v>
      </c>
      <c r="AA502" s="102">
        <f t="shared" si="135"/>
        <v>0</v>
      </c>
      <c r="AB502" s="102">
        <f t="shared" si="135"/>
        <v>0</v>
      </c>
    </row>
    <row r="503" spans="1:28" ht="24.75" hidden="1">
      <c r="A503" s="1"/>
      <c r="B503" s="61" t="str">
        <f t="shared" si="136"/>
        <v>1365000530053147</v>
      </c>
      <c r="C503" s="147">
        <v>2023</v>
      </c>
      <c r="D503" s="99">
        <v>20</v>
      </c>
      <c r="E503" s="25">
        <v>1</v>
      </c>
      <c r="F503" s="25">
        <v>3</v>
      </c>
      <c r="G503" s="25">
        <v>6</v>
      </c>
      <c r="H503" s="25">
        <v>5000</v>
      </c>
      <c r="I503" s="25">
        <v>5300</v>
      </c>
      <c r="J503" s="25">
        <v>531</v>
      </c>
      <c r="K503" s="122">
        <v>47</v>
      </c>
      <c r="L503" s="122"/>
      <c r="M503" s="101" t="s">
        <v>378</v>
      </c>
      <c r="N503" s="102">
        <v>0</v>
      </c>
      <c r="O503" s="103" t="s">
        <v>43</v>
      </c>
      <c r="P503" s="104">
        <v>0</v>
      </c>
      <c r="Q503" s="104">
        <v>0</v>
      </c>
      <c r="R503" s="102">
        <v>0</v>
      </c>
      <c r="S503" s="102">
        <v>0</v>
      </c>
      <c r="T503" s="102">
        <v>0</v>
      </c>
      <c r="U503" s="102">
        <v>0</v>
      </c>
      <c r="V503" s="102">
        <f t="shared" si="137"/>
        <v>0</v>
      </c>
      <c r="W503" s="102">
        <v>0</v>
      </c>
      <c r="X503" s="102">
        <v>0</v>
      </c>
      <c r="Y503" s="102">
        <v>0</v>
      </c>
      <c r="Z503" s="102">
        <v>0</v>
      </c>
      <c r="AA503" s="102">
        <f t="shared" si="135"/>
        <v>0</v>
      </c>
      <c r="AB503" s="102">
        <f t="shared" si="135"/>
        <v>0</v>
      </c>
    </row>
    <row r="504" spans="1:28" ht="24.75" hidden="1">
      <c r="A504" s="1"/>
      <c r="B504" s="61" t="str">
        <f t="shared" si="136"/>
        <v>1365000530053148</v>
      </c>
      <c r="C504" s="147">
        <v>2023</v>
      </c>
      <c r="D504" s="99">
        <v>20</v>
      </c>
      <c r="E504" s="25">
        <v>1</v>
      </c>
      <c r="F504" s="25">
        <v>3</v>
      </c>
      <c r="G504" s="25">
        <v>6</v>
      </c>
      <c r="H504" s="25">
        <v>5000</v>
      </c>
      <c r="I504" s="25">
        <v>5300</v>
      </c>
      <c r="J504" s="25">
        <v>531</v>
      </c>
      <c r="K504" s="122">
        <v>48</v>
      </c>
      <c r="L504" s="122"/>
      <c r="M504" s="101" t="s">
        <v>379</v>
      </c>
      <c r="N504" s="102">
        <v>0</v>
      </c>
      <c r="O504" s="103" t="s">
        <v>43</v>
      </c>
      <c r="P504" s="104">
        <v>0</v>
      </c>
      <c r="Q504" s="104">
        <v>0</v>
      </c>
      <c r="R504" s="102">
        <v>0</v>
      </c>
      <c r="S504" s="102">
        <v>0</v>
      </c>
      <c r="T504" s="102">
        <v>0</v>
      </c>
      <c r="U504" s="102">
        <v>0</v>
      </c>
      <c r="V504" s="102">
        <f t="shared" si="137"/>
        <v>0</v>
      </c>
      <c r="W504" s="102">
        <v>0</v>
      </c>
      <c r="X504" s="102">
        <v>0</v>
      </c>
      <c r="Y504" s="102">
        <v>0</v>
      </c>
      <c r="Z504" s="102">
        <v>0</v>
      </c>
      <c r="AA504" s="102">
        <f t="shared" si="135"/>
        <v>0</v>
      </c>
      <c r="AB504" s="102">
        <f t="shared" si="135"/>
        <v>0</v>
      </c>
    </row>
    <row r="505" spans="1:28" ht="46.5" hidden="1">
      <c r="A505" s="1"/>
      <c r="B505" s="61" t="str">
        <f t="shared" si="136"/>
        <v>1365000530053149</v>
      </c>
      <c r="C505" s="147">
        <v>2023</v>
      </c>
      <c r="D505" s="99">
        <v>20</v>
      </c>
      <c r="E505" s="25">
        <v>1</v>
      </c>
      <c r="F505" s="25">
        <v>3</v>
      </c>
      <c r="G505" s="25">
        <v>6</v>
      </c>
      <c r="H505" s="25">
        <v>5000</v>
      </c>
      <c r="I505" s="25">
        <v>5300</v>
      </c>
      <c r="J505" s="25">
        <v>531</v>
      </c>
      <c r="K505" s="122">
        <v>49</v>
      </c>
      <c r="L505" s="122"/>
      <c r="M505" s="101" t="s">
        <v>380</v>
      </c>
      <c r="N505" s="102">
        <v>0</v>
      </c>
      <c r="O505" s="103" t="s">
        <v>43</v>
      </c>
      <c r="P505" s="104">
        <v>0</v>
      </c>
      <c r="Q505" s="104">
        <v>0</v>
      </c>
      <c r="R505" s="102">
        <v>0</v>
      </c>
      <c r="S505" s="102">
        <v>0</v>
      </c>
      <c r="T505" s="102">
        <v>0</v>
      </c>
      <c r="U505" s="102">
        <v>0</v>
      </c>
      <c r="V505" s="102">
        <f t="shared" si="137"/>
        <v>0</v>
      </c>
      <c r="W505" s="102">
        <v>0</v>
      </c>
      <c r="X505" s="102">
        <v>0</v>
      </c>
      <c r="Y505" s="102">
        <v>0</v>
      </c>
      <c r="Z505" s="102">
        <v>0</v>
      </c>
      <c r="AA505" s="102">
        <f t="shared" si="135"/>
        <v>0</v>
      </c>
      <c r="AB505" s="102">
        <f t="shared" si="135"/>
        <v>0</v>
      </c>
    </row>
    <row r="506" spans="1:28" ht="24.75" hidden="1">
      <c r="A506" s="1"/>
      <c r="B506" s="61" t="str">
        <f t="shared" si="136"/>
        <v>1365000530053150</v>
      </c>
      <c r="C506" s="147">
        <v>2023</v>
      </c>
      <c r="D506" s="99">
        <v>20</v>
      </c>
      <c r="E506" s="25">
        <v>1</v>
      </c>
      <c r="F506" s="25">
        <v>3</v>
      </c>
      <c r="G506" s="25">
        <v>6</v>
      </c>
      <c r="H506" s="25">
        <v>5000</v>
      </c>
      <c r="I506" s="25">
        <v>5300</v>
      </c>
      <c r="J506" s="25">
        <v>531</v>
      </c>
      <c r="K506" s="122">
        <v>50</v>
      </c>
      <c r="L506" s="122"/>
      <c r="M506" s="101" t="s">
        <v>381</v>
      </c>
      <c r="N506" s="102">
        <v>0</v>
      </c>
      <c r="O506" s="103" t="s">
        <v>43</v>
      </c>
      <c r="P506" s="104">
        <v>0</v>
      </c>
      <c r="Q506" s="104">
        <v>0</v>
      </c>
      <c r="R506" s="102">
        <v>0</v>
      </c>
      <c r="S506" s="102">
        <v>0</v>
      </c>
      <c r="T506" s="102">
        <v>0</v>
      </c>
      <c r="U506" s="102">
        <v>0</v>
      </c>
      <c r="V506" s="102">
        <f t="shared" si="137"/>
        <v>0</v>
      </c>
      <c r="W506" s="102">
        <v>0</v>
      </c>
      <c r="X506" s="102">
        <v>0</v>
      </c>
      <c r="Y506" s="102">
        <v>0</v>
      </c>
      <c r="Z506" s="102">
        <v>0</v>
      </c>
      <c r="AA506" s="102">
        <f t="shared" si="135"/>
        <v>0</v>
      </c>
      <c r="AB506" s="102">
        <f t="shared" si="135"/>
        <v>0</v>
      </c>
    </row>
    <row r="507" spans="1:28" ht="24.75" hidden="1">
      <c r="A507" s="1"/>
      <c r="B507" s="61" t="str">
        <f t="shared" si="136"/>
        <v>1365000530053151</v>
      </c>
      <c r="C507" s="147">
        <v>2023</v>
      </c>
      <c r="D507" s="99">
        <v>20</v>
      </c>
      <c r="E507" s="25">
        <v>1</v>
      </c>
      <c r="F507" s="25">
        <v>3</v>
      </c>
      <c r="G507" s="25">
        <v>6</v>
      </c>
      <c r="H507" s="25">
        <v>5000</v>
      </c>
      <c r="I507" s="25">
        <v>5300</v>
      </c>
      <c r="J507" s="25">
        <v>531</v>
      </c>
      <c r="K507" s="122">
        <v>51</v>
      </c>
      <c r="L507" s="122"/>
      <c r="M507" s="101" t="s">
        <v>382</v>
      </c>
      <c r="N507" s="102">
        <v>0</v>
      </c>
      <c r="O507" s="103" t="s">
        <v>43</v>
      </c>
      <c r="P507" s="104">
        <v>0</v>
      </c>
      <c r="Q507" s="104">
        <v>0</v>
      </c>
      <c r="R507" s="102">
        <v>0</v>
      </c>
      <c r="S507" s="102">
        <v>0</v>
      </c>
      <c r="T507" s="102">
        <v>0</v>
      </c>
      <c r="U507" s="102">
        <v>0</v>
      </c>
      <c r="V507" s="102">
        <f t="shared" si="137"/>
        <v>0</v>
      </c>
      <c r="W507" s="102">
        <v>0</v>
      </c>
      <c r="X507" s="102">
        <v>0</v>
      </c>
      <c r="Y507" s="102">
        <v>0</v>
      </c>
      <c r="Z507" s="102">
        <v>0</v>
      </c>
      <c r="AA507" s="102">
        <f t="shared" si="135"/>
        <v>0</v>
      </c>
      <c r="AB507" s="102">
        <f t="shared" si="135"/>
        <v>0</v>
      </c>
    </row>
    <row r="508" spans="1:28" ht="24.75" hidden="1">
      <c r="A508" s="1"/>
      <c r="B508" s="61" t="str">
        <f t="shared" si="136"/>
        <v>1365000530053152</v>
      </c>
      <c r="C508" s="147">
        <v>2023</v>
      </c>
      <c r="D508" s="99">
        <v>20</v>
      </c>
      <c r="E508" s="25">
        <v>1</v>
      </c>
      <c r="F508" s="25">
        <v>3</v>
      </c>
      <c r="G508" s="25">
        <v>6</v>
      </c>
      <c r="H508" s="25">
        <v>5000</v>
      </c>
      <c r="I508" s="25">
        <v>5300</v>
      </c>
      <c r="J508" s="25">
        <v>531</v>
      </c>
      <c r="K508" s="122">
        <v>52</v>
      </c>
      <c r="L508" s="122"/>
      <c r="M508" s="101" t="s">
        <v>383</v>
      </c>
      <c r="N508" s="102">
        <v>0</v>
      </c>
      <c r="O508" s="103" t="s">
        <v>43</v>
      </c>
      <c r="P508" s="104">
        <v>0</v>
      </c>
      <c r="Q508" s="104">
        <v>0</v>
      </c>
      <c r="R508" s="102">
        <v>0</v>
      </c>
      <c r="S508" s="102">
        <v>0</v>
      </c>
      <c r="T508" s="102">
        <v>0</v>
      </c>
      <c r="U508" s="102">
        <v>0</v>
      </c>
      <c r="V508" s="102">
        <f t="shared" si="137"/>
        <v>0</v>
      </c>
      <c r="W508" s="102">
        <v>0</v>
      </c>
      <c r="X508" s="102">
        <v>0</v>
      </c>
      <c r="Y508" s="102">
        <v>0</v>
      </c>
      <c r="Z508" s="102">
        <v>0</v>
      </c>
      <c r="AA508" s="102">
        <f t="shared" si="135"/>
        <v>0</v>
      </c>
      <c r="AB508" s="102">
        <f t="shared" si="135"/>
        <v>0</v>
      </c>
    </row>
    <row r="509" spans="1:28" ht="24.75" hidden="1">
      <c r="A509" s="1"/>
      <c r="B509" s="61" t="str">
        <f t="shared" si="136"/>
        <v>1365000530053153</v>
      </c>
      <c r="C509" s="147">
        <v>2023</v>
      </c>
      <c r="D509" s="99">
        <v>20</v>
      </c>
      <c r="E509" s="25">
        <v>1</v>
      </c>
      <c r="F509" s="25">
        <v>3</v>
      </c>
      <c r="G509" s="25">
        <v>6</v>
      </c>
      <c r="H509" s="25">
        <v>5000</v>
      </c>
      <c r="I509" s="25">
        <v>5300</v>
      </c>
      <c r="J509" s="25">
        <v>531</v>
      </c>
      <c r="K509" s="122">
        <v>53</v>
      </c>
      <c r="L509" s="122"/>
      <c r="M509" s="101" t="s">
        <v>384</v>
      </c>
      <c r="N509" s="102">
        <v>0</v>
      </c>
      <c r="O509" s="103" t="s">
        <v>43</v>
      </c>
      <c r="P509" s="104">
        <v>0</v>
      </c>
      <c r="Q509" s="104">
        <v>0</v>
      </c>
      <c r="R509" s="102">
        <v>0</v>
      </c>
      <c r="S509" s="102">
        <v>0</v>
      </c>
      <c r="T509" s="102">
        <v>0</v>
      </c>
      <c r="U509" s="102">
        <v>0</v>
      </c>
      <c r="V509" s="102">
        <f t="shared" si="137"/>
        <v>0</v>
      </c>
      <c r="W509" s="102">
        <v>0</v>
      </c>
      <c r="X509" s="102">
        <v>0</v>
      </c>
      <c r="Y509" s="102">
        <v>0</v>
      </c>
      <c r="Z509" s="102">
        <v>0</v>
      </c>
      <c r="AA509" s="102">
        <f t="shared" si="135"/>
        <v>0</v>
      </c>
      <c r="AB509" s="102">
        <f t="shared" si="135"/>
        <v>0</v>
      </c>
    </row>
    <row r="510" spans="1:28" ht="24.75" hidden="1">
      <c r="A510" s="1"/>
      <c r="B510" s="61" t="str">
        <f t="shared" si="136"/>
        <v>1365000530053154</v>
      </c>
      <c r="C510" s="147">
        <v>2023</v>
      </c>
      <c r="D510" s="99">
        <v>20</v>
      </c>
      <c r="E510" s="25">
        <v>1</v>
      </c>
      <c r="F510" s="25">
        <v>3</v>
      </c>
      <c r="G510" s="25">
        <v>6</v>
      </c>
      <c r="H510" s="25">
        <v>5000</v>
      </c>
      <c r="I510" s="25">
        <v>5300</v>
      </c>
      <c r="J510" s="25">
        <v>531</v>
      </c>
      <c r="K510" s="122">
        <v>54</v>
      </c>
      <c r="L510" s="122"/>
      <c r="M510" s="101" t="s">
        <v>385</v>
      </c>
      <c r="N510" s="102">
        <v>0</v>
      </c>
      <c r="O510" s="103" t="s">
        <v>43</v>
      </c>
      <c r="P510" s="104">
        <v>0</v>
      </c>
      <c r="Q510" s="104">
        <v>0</v>
      </c>
      <c r="R510" s="102">
        <v>0</v>
      </c>
      <c r="S510" s="102">
        <v>0</v>
      </c>
      <c r="T510" s="102">
        <v>0</v>
      </c>
      <c r="U510" s="102">
        <v>0</v>
      </c>
      <c r="V510" s="102">
        <f t="shared" si="137"/>
        <v>0</v>
      </c>
      <c r="W510" s="102">
        <v>0</v>
      </c>
      <c r="X510" s="102">
        <v>0</v>
      </c>
      <c r="Y510" s="102">
        <v>0</v>
      </c>
      <c r="Z510" s="102">
        <v>0</v>
      </c>
      <c r="AA510" s="102">
        <f t="shared" si="135"/>
        <v>0</v>
      </c>
      <c r="AB510" s="102">
        <f t="shared" si="135"/>
        <v>0</v>
      </c>
    </row>
    <row r="511" spans="1:28" ht="24.75" hidden="1">
      <c r="A511" s="1"/>
      <c r="B511" s="61" t="str">
        <f t="shared" si="136"/>
        <v>1365000530053155</v>
      </c>
      <c r="C511" s="147">
        <v>2023</v>
      </c>
      <c r="D511" s="99">
        <v>20</v>
      </c>
      <c r="E511" s="25">
        <v>1</v>
      </c>
      <c r="F511" s="25">
        <v>3</v>
      </c>
      <c r="G511" s="25">
        <v>6</v>
      </c>
      <c r="H511" s="25">
        <v>5000</v>
      </c>
      <c r="I511" s="25">
        <v>5300</v>
      </c>
      <c r="J511" s="25">
        <v>531</v>
      </c>
      <c r="K511" s="122">
        <v>55</v>
      </c>
      <c r="L511" s="122"/>
      <c r="M511" s="101" t="s">
        <v>386</v>
      </c>
      <c r="N511" s="102">
        <v>0</v>
      </c>
      <c r="O511" s="103" t="s">
        <v>43</v>
      </c>
      <c r="P511" s="104">
        <v>0</v>
      </c>
      <c r="Q511" s="104">
        <v>0</v>
      </c>
      <c r="R511" s="102">
        <v>0</v>
      </c>
      <c r="S511" s="102">
        <v>0</v>
      </c>
      <c r="T511" s="102">
        <v>0</v>
      </c>
      <c r="U511" s="102">
        <v>0</v>
      </c>
      <c r="V511" s="102">
        <f t="shared" si="137"/>
        <v>0</v>
      </c>
      <c r="W511" s="102">
        <v>0</v>
      </c>
      <c r="X511" s="102">
        <v>0</v>
      </c>
      <c r="Y511" s="102">
        <v>0</v>
      </c>
      <c r="Z511" s="102">
        <v>0</v>
      </c>
      <c r="AA511" s="102">
        <f t="shared" si="135"/>
        <v>0</v>
      </c>
      <c r="AB511" s="102">
        <f t="shared" si="135"/>
        <v>0</v>
      </c>
    </row>
    <row r="512" spans="1:28" ht="24.75" hidden="1">
      <c r="A512" s="1"/>
      <c r="B512" s="61" t="str">
        <f t="shared" si="136"/>
        <v>1365000530053156</v>
      </c>
      <c r="C512" s="147">
        <v>2023</v>
      </c>
      <c r="D512" s="99">
        <v>20</v>
      </c>
      <c r="E512" s="25">
        <v>1</v>
      </c>
      <c r="F512" s="25">
        <v>3</v>
      </c>
      <c r="G512" s="25">
        <v>6</v>
      </c>
      <c r="H512" s="25">
        <v>5000</v>
      </c>
      <c r="I512" s="25">
        <v>5300</v>
      </c>
      <c r="J512" s="25">
        <v>531</v>
      </c>
      <c r="K512" s="122">
        <v>56</v>
      </c>
      <c r="L512" s="122"/>
      <c r="M512" s="101" t="s">
        <v>387</v>
      </c>
      <c r="N512" s="102">
        <v>0</v>
      </c>
      <c r="O512" s="103" t="s">
        <v>43</v>
      </c>
      <c r="P512" s="104">
        <v>0</v>
      </c>
      <c r="Q512" s="104">
        <v>0</v>
      </c>
      <c r="R512" s="102">
        <v>0</v>
      </c>
      <c r="S512" s="102">
        <v>0</v>
      </c>
      <c r="T512" s="102">
        <v>0</v>
      </c>
      <c r="U512" s="102">
        <v>0</v>
      </c>
      <c r="V512" s="102">
        <f t="shared" si="137"/>
        <v>0</v>
      </c>
      <c r="W512" s="102">
        <v>0</v>
      </c>
      <c r="X512" s="102">
        <v>0</v>
      </c>
      <c r="Y512" s="102">
        <v>0</v>
      </c>
      <c r="Z512" s="102">
        <v>0</v>
      </c>
      <c r="AA512" s="102">
        <f t="shared" si="135"/>
        <v>0</v>
      </c>
      <c r="AB512" s="102">
        <f t="shared" si="135"/>
        <v>0</v>
      </c>
    </row>
    <row r="513" spans="1:28" ht="46.5" hidden="1">
      <c r="A513" s="1"/>
      <c r="B513" s="61" t="str">
        <f t="shared" si="136"/>
        <v>1365000530053157</v>
      </c>
      <c r="C513" s="147">
        <v>2023</v>
      </c>
      <c r="D513" s="99">
        <v>20</v>
      </c>
      <c r="E513" s="25">
        <v>1</v>
      </c>
      <c r="F513" s="25">
        <v>3</v>
      </c>
      <c r="G513" s="25">
        <v>6</v>
      </c>
      <c r="H513" s="25">
        <v>5000</v>
      </c>
      <c r="I513" s="25">
        <v>5300</v>
      </c>
      <c r="J513" s="25">
        <v>531</v>
      </c>
      <c r="K513" s="122">
        <v>57</v>
      </c>
      <c r="L513" s="122"/>
      <c r="M513" s="101" t="s">
        <v>388</v>
      </c>
      <c r="N513" s="102">
        <v>0</v>
      </c>
      <c r="O513" s="103" t="s">
        <v>43</v>
      </c>
      <c r="P513" s="104">
        <v>0</v>
      </c>
      <c r="Q513" s="104">
        <v>0</v>
      </c>
      <c r="R513" s="102">
        <v>0</v>
      </c>
      <c r="S513" s="102">
        <v>0</v>
      </c>
      <c r="T513" s="102">
        <v>0</v>
      </c>
      <c r="U513" s="102">
        <v>0</v>
      </c>
      <c r="V513" s="102">
        <f t="shared" si="137"/>
        <v>0</v>
      </c>
      <c r="W513" s="102">
        <v>0</v>
      </c>
      <c r="X513" s="102">
        <v>0</v>
      </c>
      <c r="Y513" s="102">
        <v>0</v>
      </c>
      <c r="Z513" s="102">
        <v>0</v>
      </c>
      <c r="AA513" s="102">
        <f t="shared" si="135"/>
        <v>0</v>
      </c>
      <c r="AB513" s="102">
        <f t="shared" si="135"/>
        <v>0</v>
      </c>
    </row>
    <row r="514" spans="1:28" ht="46.5" hidden="1">
      <c r="A514" s="1"/>
      <c r="B514" s="61" t="str">
        <f t="shared" si="136"/>
        <v>1365000530053158</v>
      </c>
      <c r="C514" s="147">
        <v>2023</v>
      </c>
      <c r="D514" s="99">
        <v>20</v>
      </c>
      <c r="E514" s="25">
        <v>1</v>
      </c>
      <c r="F514" s="25">
        <v>3</v>
      </c>
      <c r="G514" s="25">
        <v>6</v>
      </c>
      <c r="H514" s="25">
        <v>5000</v>
      </c>
      <c r="I514" s="25">
        <v>5300</v>
      </c>
      <c r="J514" s="25">
        <v>531</v>
      </c>
      <c r="K514" s="122">
        <v>58</v>
      </c>
      <c r="L514" s="122"/>
      <c r="M514" s="101" t="s">
        <v>389</v>
      </c>
      <c r="N514" s="102">
        <v>0</v>
      </c>
      <c r="O514" s="103" t="s">
        <v>43</v>
      </c>
      <c r="P514" s="104">
        <v>0</v>
      </c>
      <c r="Q514" s="104">
        <v>0</v>
      </c>
      <c r="R514" s="102">
        <v>0</v>
      </c>
      <c r="S514" s="102">
        <v>0</v>
      </c>
      <c r="T514" s="102">
        <v>0</v>
      </c>
      <c r="U514" s="102">
        <v>0</v>
      </c>
      <c r="V514" s="102">
        <f t="shared" si="137"/>
        <v>0</v>
      </c>
      <c r="W514" s="102">
        <v>0</v>
      </c>
      <c r="X514" s="102">
        <v>0</v>
      </c>
      <c r="Y514" s="102">
        <v>0</v>
      </c>
      <c r="Z514" s="102">
        <v>0</v>
      </c>
      <c r="AA514" s="102">
        <f t="shared" si="135"/>
        <v>0</v>
      </c>
      <c r="AB514" s="102">
        <f t="shared" si="135"/>
        <v>0</v>
      </c>
    </row>
    <row r="515" spans="1:28" ht="46.5" hidden="1">
      <c r="A515" s="1"/>
      <c r="B515" s="61" t="str">
        <f t="shared" si="136"/>
        <v>1365000530053159</v>
      </c>
      <c r="C515" s="147">
        <v>2023</v>
      </c>
      <c r="D515" s="99">
        <v>20</v>
      </c>
      <c r="E515" s="25">
        <v>1</v>
      </c>
      <c r="F515" s="25">
        <v>3</v>
      </c>
      <c r="G515" s="25">
        <v>6</v>
      </c>
      <c r="H515" s="25">
        <v>5000</v>
      </c>
      <c r="I515" s="25">
        <v>5300</v>
      </c>
      <c r="J515" s="25">
        <v>531</v>
      </c>
      <c r="K515" s="122">
        <v>59</v>
      </c>
      <c r="L515" s="122"/>
      <c r="M515" s="101" t="s">
        <v>390</v>
      </c>
      <c r="N515" s="102">
        <v>0</v>
      </c>
      <c r="O515" s="103" t="s">
        <v>43</v>
      </c>
      <c r="P515" s="104">
        <v>0</v>
      </c>
      <c r="Q515" s="104">
        <v>0</v>
      </c>
      <c r="R515" s="102">
        <v>0</v>
      </c>
      <c r="S515" s="102">
        <v>0</v>
      </c>
      <c r="T515" s="102">
        <v>0</v>
      </c>
      <c r="U515" s="102">
        <v>0</v>
      </c>
      <c r="V515" s="102">
        <f t="shared" si="137"/>
        <v>0</v>
      </c>
      <c r="W515" s="102">
        <v>0</v>
      </c>
      <c r="X515" s="102">
        <v>0</v>
      </c>
      <c r="Y515" s="102">
        <v>0</v>
      </c>
      <c r="Z515" s="102">
        <v>0</v>
      </c>
      <c r="AA515" s="102">
        <f t="shared" si="135"/>
        <v>0</v>
      </c>
      <c r="AB515" s="102">
        <f t="shared" si="135"/>
        <v>0</v>
      </c>
    </row>
    <row r="516" spans="1:28" ht="24.75" hidden="1">
      <c r="A516" s="1"/>
      <c r="B516" s="61" t="str">
        <f t="shared" si="136"/>
        <v>1365000530053160</v>
      </c>
      <c r="C516" s="147">
        <v>2023</v>
      </c>
      <c r="D516" s="99">
        <v>20</v>
      </c>
      <c r="E516" s="25">
        <v>1</v>
      </c>
      <c r="F516" s="25">
        <v>3</v>
      </c>
      <c r="G516" s="25">
        <v>6</v>
      </c>
      <c r="H516" s="25">
        <v>5000</v>
      </c>
      <c r="I516" s="25">
        <v>5300</v>
      </c>
      <c r="J516" s="25">
        <v>531</v>
      </c>
      <c r="K516" s="122">
        <v>60</v>
      </c>
      <c r="L516" s="122"/>
      <c r="M516" s="101" t="s">
        <v>391</v>
      </c>
      <c r="N516" s="102">
        <v>0</v>
      </c>
      <c r="O516" s="103" t="s">
        <v>43</v>
      </c>
      <c r="P516" s="104">
        <v>0</v>
      </c>
      <c r="Q516" s="104">
        <v>0</v>
      </c>
      <c r="R516" s="102">
        <v>0</v>
      </c>
      <c r="S516" s="102">
        <v>0</v>
      </c>
      <c r="T516" s="102">
        <v>0</v>
      </c>
      <c r="U516" s="102">
        <v>0</v>
      </c>
      <c r="V516" s="102">
        <f t="shared" si="137"/>
        <v>0</v>
      </c>
      <c r="W516" s="102">
        <v>0</v>
      </c>
      <c r="X516" s="102">
        <v>0</v>
      </c>
      <c r="Y516" s="102">
        <v>0</v>
      </c>
      <c r="Z516" s="102">
        <v>0</v>
      </c>
      <c r="AA516" s="102">
        <f t="shared" si="135"/>
        <v>0</v>
      </c>
      <c r="AB516" s="102">
        <f t="shared" si="135"/>
        <v>0</v>
      </c>
    </row>
    <row r="517" spans="1:28" ht="46.5" hidden="1">
      <c r="A517" s="1"/>
      <c r="B517" s="61" t="str">
        <f t="shared" si="136"/>
        <v>1365000530053161</v>
      </c>
      <c r="C517" s="147">
        <v>2023</v>
      </c>
      <c r="D517" s="99">
        <v>20</v>
      </c>
      <c r="E517" s="25">
        <v>1</v>
      </c>
      <c r="F517" s="25">
        <v>3</v>
      </c>
      <c r="G517" s="25">
        <v>6</v>
      </c>
      <c r="H517" s="25">
        <v>5000</v>
      </c>
      <c r="I517" s="25">
        <v>5300</v>
      </c>
      <c r="J517" s="25">
        <v>531</v>
      </c>
      <c r="K517" s="122">
        <v>61</v>
      </c>
      <c r="L517" s="122"/>
      <c r="M517" s="101" t="s">
        <v>392</v>
      </c>
      <c r="N517" s="102">
        <v>0</v>
      </c>
      <c r="O517" s="103" t="s">
        <v>43</v>
      </c>
      <c r="P517" s="104">
        <v>0</v>
      </c>
      <c r="Q517" s="104">
        <v>0</v>
      </c>
      <c r="R517" s="102">
        <v>0</v>
      </c>
      <c r="S517" s="102">
        <v>0</v>
      </c>
      <c r="T517" s="102">
        <v>0</v>
      </c>
      <c r="U517" s="102">
        <v>0</v>
      </c>
      <c r="V517" s="102">
        <f t="shared" si="137"/>
        <v>0</v>
      </c>
      <c r="W517" s="102">
        <v>0</v>
      </c>
      <c r="X517" s="102">
        <v>0</v>
      </c>
      <c r="Y517" s="102">
        <v>0</v>
      </c>
      <c r="Z517" s="102">
        <v>0</v>
      </c>
      <c r="AA517" s="102">
        <f t="shared" si="135"/>
        <v>0</v>
      </c>
      <c r="AB517" s="102">
        <f t="shared" si="135"/>
        <v>0</v>
      </c>
    </row>
    <row r="518" spans="1:28" ht="24.75" hidden="1">
      <c r="A518" s="1"/>
      <c r="B518" s="61" t="str">
        <f t="shared" si="136"/>
        <v>1365000530053162</v>
      </c>
      <c r="C518" s="147">
        <v>2023</v>
      </c>
      <c r="D518" s="99">
        <v>20</v>
      </c>
      <c r="E518" s="25">
        <v>1</v>
      </c>
      <c r="F518" s="25">
        <v>3</v>
      </c>
      <c r="G518" s="25">
        <v>6</v>
      </c>
      <c r="H518" s="25">
        <v>5000</v>
      </c>
      <c r="I518" s="25">
        <v>5300</v>
      </c>
      <c r="J518" s="25">
        <v>531</v>
      </c>
      <c r="K518" s="122">
        <v>62</v>
      </c>
      <c r="L518" s="122"/>
      <c r="M518" s="101" t="s">
        <v>393</v>
      </c>
      <c r="N518" s="102">
        <v>0</v>
      </c>
      <c r="O518" s="103" t="s">
        <v>43</v>
      </c>
      <c r="P518" s="104">
        <v>0</v>
      </c>
      <c r="Q518" s="104">
        <v>0</v>
      </c>
      <c r="R518" s="102">
        <v>0</v>
      </c>
      <c r="S518" s="102">
        <v>0</v>
      </c>
      <c r="T518" s="102">
        <v>0</v>
      </c>
      <c r="U518" s="102">
        <v>0</v>
      </c>
      <c r="V518" s="102">
        <f t="shared" si="137"/>
        <v>0</v>
      </c>
      <c r="W518" s="102">
        <v>0</v>
      </c>
      <c r="X518" s="102">
        <v>0</v>
      </c>
      <c r="Y518" s="102">
        <v>0</v>
      </c>
      <c r="Z518" s="102">
        <v>0</v>
      </c>
      <c r="AA518" s="102">
        <f t="shared" si="135"/>
        <v>0</v>
      </c>
      <c r="AB518" s="102">
        <f t="shared" si="135"/>
        <v>0</v>
      </c>
    </row>
    <row r="519" spans="1:28" ht="46.5" hidden="1">
      <c r="A519" s="1"/>
      <c r="B519" s="61" t="str">
        <f t="shared" si="136"/>
        <v>1365000530053163</v>
      </c>
      <c r="C519" s="147">
        <v>2023</v>
      </c>
      <c r="D519" s="99">
        <v>20</v>
      </c>
      <c r="E519" s="25">
        <v>1</v>
      </c>
      <c r="F519" s="25">
        <v>3</v>
      </c>
      <c r="G519" s="25">
        <v>6</v>
      </c>
      <c r="H519" s="25">
        <v>5000</v>
      </c>
      <c r="I519" s="25">
        <v>5300</v>
      </c>
      <c r="J519" s="25">
        <v>531</v>
      </c>
      <c r="K519" s="122">
        <v>63</v>
      </c>
      <c r="L519" s="122"/>
      <c r="M519" s="101" t="s">
        <v>394</v>
      </c>
      <c r="N519" s="102">
        <v>0</v>
      </c>
      <c r="O519" s="103" t="s">
        <v>43</v>
      </c>
      <c r="P519" s="104">
        <v>0</v>
      </c>
      <c r="Q519" s="104">
        <v>0</v>
      </c>
      <c r="R519" s="102">
        <v>0</v>
      </c>
      <c r="S519" s="102">
        <v>0</v>
      </c>
      <c r="T519" s="102">
        <v>0</v>
      </c>
      <c r="U519" s="102">
        <v>0</v>
      </c>
      <c r="V519" s="102">
        <f t="shared" si="137"/>
        <v>0</v>
      </c>
      <c r="W519" s="102">
        <v>0</v>
      </c>
      <c r="X519" s="102">
        <v>0</v>
      </c>
      <c r="Y519" s="102">
        <v>0</v>
      </c>
      <c r="Z519" s="102">
        <v>0</v>
      </c>
      <c r="AA519" s="102">
        <f t="shared" si="135"/>
        <v>0</v>
      </c>
      <c r="AB519" s="102">
        <f t="shared" si="135"/>
        <v>0</v>
      </c>
    </row>
    <row r="520" spans="1:28" ht="24.75" hidden="1">
      <c r="A520" s="1"/>
      <c r="B520" s="61" t="str">
        <f t="shared" si="136"/>
        <v>1365000530053164</v>
      </c>
      <c r="C520" s="147">
        <v>2023</v>
      </c>
      <c r="D520" s="99">
        <v>20</v>
      </c>
      <c r="E520" s="25">
        <v>1</v>
      </c>
      <c r="F520" s="25">
        <v>3</v>
      </c>
      <c r="G520" s="25">
        <v>6</v>
      </c>
      <c r="H520" s="25">
        <v>5000</v>
      </c>
      <c r="I520" s="25">
        <v>5300</v>
      </c>
      <c r="J520" s="25">
        <v>531</v>
      </c>
      <c r="K520" s="122">
        <v>64</v>
      </c>
      <c r="L520" s="122"/>
      <c r="M520" s="101" t="s">
        <v>395</v>
      </c>
      <c r="N520" s="102">
        <v>0</v>
      </c>
      <c r="O520" s="103" t="s">
        <v>43</v>
      </c>
      <c r="P520" s="104">
        <v>0</v>
      </c>
      <c r="Q520" s="104">
        <v>0</v>
      </c>
      <c r="R520" s="102">
        <v>0</v>
      </c>
      <c r="S520" s="102">
        <v>0</v>
      </c>
      <c r="T520" s="102">
        <v>0</v>
      </c>
      <c r="U520" s="102">
        <v>0</v>
      </c>
      <c r="V520" s="102">
        <f t="shared" si="137"/>
        <v>0</v>
      </c>
      <c r="W520" s="102">
        <v>0</v>
      </c>
      <c r="X520" s="102">
        <v>0</v>
      </c>
      <c r="Y520" s="102">
        <v>0</v>
      </c>
      <c r="Z520" s="102">
        <v>0</v>
      </c>
      <c r="AA520" s="102">
        <f t="shared" si="135"/>
        <v>0</v>
      </c>
      <c r="AB520" s="102">
        <f t="shared" si="135"/>
        <v>0</v>
      </c>
    </row>
    <row r="521" spans="1:28" ht="46.5" hidden="1">
      <c r="A521" s="1"/>
      <c r="B521" s="61" t="str">
        <f t="shared" si="136"/>
        <v>1365000530053165</v>
      </c>
      <c r="C521" s="147">
        <v>2023</v>
      </c>
      <c r="D521" s="99">
        <v>20</v>
      </c>
      <c r="E521" s="25">
        <v>1</v>
      </c>
      <c r="F521" s="25">
        <v>3</v>
      </c>
      <c r="G521" s="25">
        <v>6</v>
      </c>
      <c r="H521" s="25">
        <v>5000</v>
      </c>
      <c r="I521" s="25">
        <v>5300</v>
      </c>
      <c r="J521" s="25">
        <v>531</v>
      </c>
      <c r="K521" s="122">
        <v>65</v>
      </c>
      <c r="L521" s="122"/>
      <c r="M521" s="101" t="s">
        <v>396</v>
      </c>
      <c r="N521" s="102">
        <v>0</v>
      </c>
      <c r="O521" s="103" t="s">
        <v>43</v>
      </c>
      <c r="P521" s="104">
        <v>0</v>
      </c>
      <c r="Q521" s="104">
        <v>0</v>
      </c>
      <c r="R521" s="102">
        <v>0</v>
      </c>
      <c r="S521" s="102">
        <v>0</v>
      </c>
      <c r="T521" s="102">
        <v>0</v>
      </c>
      <c r="U521" s="102">
        <v>0</v>
      </c>
      <c r="V521" s="102">
        <f t="shared" ref="V521:V552" si="138">N521-R521-S521-T521-U521</f>
        <v>0</v>
      </c>
      <c r="W521" s="102">
        <v>0</v>
      </c>
      <c r="X521" s="102">
        <v>0</v>
      </c>
      <c r="Y521" s="102">
        <v>0</v>
      </c>
      <c r="Z521" s="102">
        <v>0</v>
      </c>
      <c r="AA521" s="102">
        <f t="shared" ref="AA521:AB584" si="139">W521-Y521</f>
        <v>0</v>
      </c>
      <c r="AB521" s="102">
        <f t="shared" si="139"/>
        <v>0</v>
      </c>
    </row>
    <row r="522" spans="1:28" ht="46.5" hidden="1">
      <c r="A522" s="1"/>
      <c r="B522" s="61" t="str">
        <f t="shared" si="136"/>
        <v>1365000530053166</v>
      </c>
      <c r="C522" s="147">
        <v>2023</v>
      </c>
      <c r="D522" s="99">
        <v>20</v>
      </c>
      <c r="E522" s="25">
        <v>1</v>
      </c>
      <c r="F522" s="25">
        <v>3</v>
      </c>
      <c r="G522" s="25">
        <v>6</v>
      </c>
      <c r="H522" s="25">
        <v>5000</v>
      </c>
      <c r="I522" s="25">
        <v>5300</v>
      </c>
      <c r="J522" s="25">
        <v>531</v>
      </c>
      <c r="K522" s="122">
        <v>66</v>
      </c>
      <c r="L522" s="122"/>
      <c r="M522" s="101" t="s">
        <v>397</v>
      </c>
      <c r="N522" s="102">
        <v>0</v>
      </c>
      <c r="O522" s="103" t="s">
        <v>43</v>
      </c>
      <c r="P522" s="104">
        <v>0</v>
      </c>
      <c r="Q522" s="104">
        <v>0</v>
      </c>
      <c r="R522" s="102">
        <v>0</v>
      </c>
      <c r="S522" s="102">
        <v>0</v>
      </c>
      <c r="T522" s="102">
        <v>0</v>
      </c>
      <c r="U522" s="102">
        <v>0</v>
      </c>
      <c r="V522" s="102">
        <f t="shared" si="138"/>
        <v>0</v>
      </c>
      <c r="W522" s="102">
        <v>0</v>
      </c>
      <c r="X522" s="102">
        <v>0</v>
      </c>
      <c r="Y522" s="102">
        <v>0</v>
      </c>
      <c r="Z522" s="102">
        <v>0</v>
      </c>
      <c r="AA522" s="102">
        <f t="shared" si="139"/>
        <v>0</v>
      </c>
      <c r="AB522" s="102">
        <f t="shared" si="139"/>
        <v>0</v>
      </c>
    </row>
    <row r="523" spans="1:28" ht="24.75" hidden="1">
      <c r="A523" s="1"/>
      <c r="B523" s="61" t="str">
        <f t="shared" si="136"/>
        <v>1365000530053167</v>
      </c>
      <c r="C523" s="147">
        <v>2023</v>
      </c>
      <c r="D523" s="99">
        <v>20</v>
      </c>
      <c r="E523" s="25">
        <v>1</v>
      </c>
      <c r="F523" s="25">
        <v>3</v>
      </c>
      <c r="G523" s="25">
        <v>6</v>
      </c>
      <c r="H523" s="25">
        <v>5000</v>
      </c>
      <c r="I523" s="25">
        <v>5300</v>
      </c>
      <c r="J523" s="25">
        <v>531</v>
      </c>
      <c r="K523" s="122">
        <v>67</v>
      </c>
      <c r="L523" s="122"/>
      <c r="M523" s="101" t="s">
        <v>398</v>
      </c>
      <c r="N523" s="102">
        <v>0</v>
      </c>
      <c r="O523" s="103" t="s">
        <v>43</v>
      </c>
      <c r="P523" s="104">
        <v>0</v>
      </c>
      <c r="Q523" s="104">
        <v>0</v>
      </c>
      <c r="R523" s="102">
        <v>0</v>
      </c>
      <c r="S523" s="102">
        <v>0</v>
      </c>
      <c r="T523" s="102">
        <v>0</v>
      </c>
      <c r="U523" s="102">
        <v>0</v>
      </c>
      <c r="V523" s="102">
        <f t="shared" si="138"/>
        <v>0</v>
      </c>
      <c r="W523" s="102">
        <v>0</v>
      </c>
      <c r="X523" s="102">
        <v>0</v>
      </c>
      <c r="Y523" s="102">
        <v>0</v>
      </c>
      <c r="Z523" s="102">
        <v>0</v>
      </c>
      <c r="AA523" s="102">
        <f t="shared" si="139"/>
        <v>0</v>
      </c>
      <c r="AB523" s="102">
        <f t="shared" si="139"/>
        <v>0</v>
      </c>
    </row>
    <row r="524" spans="1:28" ht="46.5" hidden="1">
      <c r="A524" s="1"/>
      <c r="B524" s="61" t="str">
        <f t="shared" si="136"/>
        <v>1365000530053168</v>
      </c>
      <c r="C524" s="147">
        <v>2023</v>
      </c>
      <c r="D524" s="99">
        <v>20</v>
      </c>
      <c r="E524" s="25">
        <v>1</v>
      </c>
      <c r="F524" s="25">
        <v>3</v>
      </c>
      <c r="G524" s="25">
        <v>6</v>
      </c>
      <c r="H524" s="25">
        <v>5000</v>
      </c>
      <c r="I524" s="25">
        <v>5300</v>
      </c>
      <c r="J524" s="25">
        <v>531</v>
      </c>
      <c r="K524" s="122">
        <v>68</v>
      </c>
      <c r="L524" s="122"/>
      <c r="M524" s="101" t="s">
        <v>399</v>
      </c>
      <c r="N524" s="102">
        <v>0</v>
      </c>
      <c r="O524" s="103" t="s">
        <v>43</v>
      </c>
      <c r="P524" s="104">
        <v>0</v>
      </c>
      <c r="Q524" s="104">
        <v>0</v>
      </c>
      <c r="R524" s="102">
        <v>0</v>
      </c>
      <c r="S524" s="102">
        <v>0</v>
      </c>
      <c r="T524" s="102">
        <v>0</v>
      </c>
      <c r="U524" s="102">
        <v>0</v>
      </c>
      <c r="V524" s="102">
        <f t="shared" si="138"/>
        <v>0</v>
      </c>
      <c r="W524" s="102">
        <v>0</v>
      </c>
      <c r="X524" s="102">
        <v>0</v>
      </c>
      <c r="Y524" s="102">
        <v>0</v>
      </c>
      <c r="Z524" s="102">
        <v>0</v>
      </c>
      <c r="AA524" s="102">
        <f t="shared" si="139"/>
        <v>0</v>
      </c>
      <c r="AB524" s="102">
        <f t="shared" si="139"/>
        <v>0</v>
      </c>
    </row>
    <row r="525" spans="1:28" ht="69.75" hidden="1">
      <c r="A525" s="1"/>
      <c r="B525" s="61" t="str">
        <f t="shared" si="136"/>
        <v>1365000530053169</v>
      </c>
      <c r="C525" s="147">
        <v>2023</v>
      </c>
      <c r="D525" s="99">
        <v>20</v>
      </c>
      <c r="E525" s="25">
        <v>1</v>
      </c>
      <c r="F525" s="25">
        <v>3</v>
      </c>
      <c r="G525" s="25">
        <v>6</v>
      </c>
      <c r="H525" s="25">
        <v>5000</v>
      </c>
      <c r="I525" s="25">
        <v>5300</v>
      </c>
      <c r="J525" s="25">
        <v>531</v>
      </c>
      <c r="K525" s="122">
        <v>69</v>
      </c>
      <c r="L525" s="122"/>
      <c r="M525" s="101" t="s">
        <v>400</v>
      </c>
      <c r="N525" s="102">
        <v>0</v>
      </c>
      <c r="O525" s="103" t="s">
        <v>43</v>
      </c>
      <c r="P525" s="104">
        <v>0</v>
      </c>
      <c r="Q525" s="104">
        <v>0</v>
      </c>
      <c r="R525" s="102">
        <v>0</v>
      </c>
      <c r="S525" s="102">
        <v>0</v>
      </c>
      <c r="T525" s="102">
        <v>0</v>
      </c>
      <c r="U525" s="102">
        <v>0</v>
      </c>
      <c r="V525" s="102">
        <f t="shared" si="138"/>
        <v>0</v>
      </c>
      <c r="W525" s="102">
        <v>0</v>
      </c>
      <c r="X525" s="102">
        <v>0</v>
      </c>
      <c r="Y525" s="102">
        <v>0</v>
      </c>
      <c r="Z525" s="102">
        <v>0</v>
      </c>
      <c r="AA525" s="102">
        <f t="shared" si="139"/>
        <v>0</v>
      </c>
      <c r="AB525" s="102">
        <f t="shared" si="139"/>
        <v>0</v>
      </c>
    </row>
    <row r="526" spans="1:28" ht="24.75" hidden="1">
      <c r="A526" s="1"/>
      <c r="B526" s="61" t="str">
        <f t="shared" si="136"/>
        <v>1365000530053170</v>
      </c>
      <c r="C526" s="147">
        <v>2023</v>
      </c>
      <c r="D526" s="99">
        <v>20</v>
      </c>
      <c r="E526" s="25">
        <v>1</v>
      </c>
      <c r="F526" s="25">
        <v>3</v>
      </c>
      <c r="G526" s="25">
        <v>6</v>
      </c>
      <c r="H526" s="25">
        <v>5000</v>
      </c>
      <c r="I526" s="25">
        <v>5300</v>
      </c>
      <c r="J526" s="25">
        <v>531</v>
      </c>
      <c r="K526" s="122">
        <v>70</v>
      </c>
      <c r="L526" s="122"/>
      <c r="M526" s="101" t="s">
        <v>401</v>
      </c>
      <c r="N526" s="102">
        <v>0</v>
      </c>
      <c r="O526" s="103" t="s">
        <v>43</v>
      </c>
      <c r="P526" s="104">
        <v>0</v>
      </c>
      <c r="Q526" s="104">
        <v>0</v>
      </c>
      <c r="R526" s="102">
        <v>0</v>
      </c>
      <c r="S526" s="102">
        <v>0</v>
      </c>
      <c r="T526" s="102">
        <v>0</v>
      </c>
      <c r="U526" s="102">
        <v>0</v>
      </c>
      <c r="V526" s="102">
        <f t="shared" si="138"/>
        <v>0</v>
      </c>
      <c r="W526" s="102">
        <v>0</v>
      </c>
      <c r="X526" s="102">
        <v>0</v>
      </c>
      <c r="Y526" s="102">
        <v>0</v>
      </c>
      <c r="Z526" s="102">
        <v>0</v>
      </c>
      <c r="AA526" s="102">
        <f t="shared" si="139"/>
        <v>0</v>
      </c>
      <c r="AB526" s="102">
        <f t="shared" si="139"/>
        <v>0</v>
      </c>
    </row>
    <row r="527" spans="1:28" ht="24.75" hidden="1">
      <c r="A527" s="1"/>
      <c r="B527" s="61" t="str">
        <f t="shared" si="136"/>
        <v>1365000530053171</v>
      </c>
      <c r="C527" s="147">
        <v>2023</v>
      </c>
      <c r="D527" s="99">
        <v>20</v>
      </c>
      <c r="E527" s="25">
        <v>1</v>
      </c>
      <c r="F527" s="25">
        <v>3</v>
      </c>
      <c r="G527" s="25">
        <v>6</v>
      </c>
      <c r="H527" s="25">
        <v>5000</v>
      </c>
      <c r="I527" s="25">
        <v>5300</v>
      </c>
      <c r="J527" s="25">
        <v>531</v>
      </c>
      <c r="K527" s="122">
        <v>71</v>
      </c>
      <c r="L527" s="122"/>
      <c r="M527" s="101" t="s">
        <v>402</v>
      </c>
      <c r="N527" s="102">
        <v>0</v>
      </c>
      <c r="O527" s="103" t="s">
        <v>43</v>
      </c>
      <c r="P527" s="104">
        <v>0</v>
      </c>
      <c r="Q527" s="104">
        <v>0</v>
      </c>
      <c r="R527" s="102">
        <v>0</v>
      </c>
      <c r="S527" s="102">
        <v>0</v>
      </c>
      <c r="T527" s="102">
        <v>0</v>
      </c>
      <c r="U527" s="102">
        <v>0</v>
      </c>
      <c r="V527" s="102">
        <f t="shared" si="138"/>
        <v>0</v>
      </c>
      <c r="W527" s="102">
        <v>0</v>
      </c>
      <c r="X527" s="102">
        <v>0</v>
      </c>
      <c r="Y527" s="102">
        <v>0</v>
      </c>
      <c r="Z527" s="102">
        <v>0</v>
      </c>
      <c r="AA527" s="102">
        <f t="shared" si="139"/>
        <v>0</v>
      </c>
      <c r="AB527" s="102">
        <f t="shared" si="139"/>
        <v>0</v>
      </c>
    </row>
    <row r="528" spans="1:28" ht="24.75" hidden="1">
      <c r="A528" s="1"/>
      <c r="B528" s="61" t="str">
        <f t="shared" si="136"/>
        <v>1365000530053172</v>
      </c>
      <c r="C528" s="147">
        <v>2023</v>
      </c>
      <c r="D528" s="99">
        <v>20</v>
      </c>
      <c r="E528" s="25">
        <v>1</v>
      </c>
      <c r="F528" s="25">
        <v>3</v>
      </c>
      <c r="G528" s="25">
        <v>6</v>
      </c>
      <c r="H528" s="25">
        <v>5000</v>
      </c>
      <c r="I528" s="25">
        <v>5300</v>
      </c>
      <c r="J528" s="25">
        <v>531</v>
      </c>
      <c r="K528" s="122">
        <v>72</v>
      </c>
      <c r="L528" s="122"/>
      <c r="M528" s="101" t="s">
        <v>403</v>
      </c>
      <c r="N528" s="102">
        <v>0</v>
      </c>
      <c r="O528" s="103" t="s">
        <v>43</v>
      </c>
      <c r="P528" s="104">
        <v>0</v>
      </c>
      <c r="Q528" s="104">
        <v>0</v>
      </c>
      <c r="R528" s="102">
        <v>0</v>
      </c>
      <c r="S528" s="102">
        <v>0</v>
      </c>
      <c r="T528" s="102">
        <v>0</v>
      </c>
      <c r="U528" s="102">
        <v>0</v>
      </c>
      <c r="V528" s="102">
        <f t="shared" si="138"/>
        <v>0</v>
      </c>
      <c r="W528" s="102">
        <v>0</v>
      </c>
      <c r="X528" s="102">
        <v>0</v>
      </c>
      <c r="Y528" s="102">
        <v>0</v>
      </c>
      <c r="Z528" s="102">
        <v>0</v>
      </c>
      <c r="AA528" s="102">
        <f t="shared" si="139"/>
        <v>0</v>
      </c>
      <c r="AB528" s="102">
        <f t="shared" si="139"/>
        <v>0</v>
      </c>
    </row>
    <row r="529" spans="1:28" ht="24.75" hidden="1">
      <c r="A529" s="1"/>
      <c r="B529" s="61" t="str">
        <f t="shared" si="136"/>
        <v>1365000530053173</v>
      </c>
      <c r="C529" s="147">
        <v>2023</v>
      </c>
      <c r="D529" s="99">
        <v>20</v>
      </c>
      <c r="E529" s="25">
        <v>1</v>
      </c>
      <c r="F529" s="25">
        <v>3</v>
      </c>
      <c r="G529" s="25">
        <v>6</v>
      </c>
      <c r="H529" s="25">
        <v>5000</v>
      </c>
      <c r="I529" s="25">
        <v>5300</v>
      </c>
      <c r="J529" s="25">
        <v>531</v>
      </c>
      <c r="K529" s="122">
        <v>73</v>
      </c>
      <c r="L529" s="122"/>
      <c r="M529" s="101" t="s">
        <v>404</v>
      </c>
      <c r="N529" s="102">
        <v>0</v>
      </c>
      <c r="O529" s="103" t="s">
        <v>43</v>
      </c>
      <c r="P529" s="104">
        <v>0</v>
      </c>
      <c r="Q529" s="104">
        <v>0</v>
      </c>
      <c r="R529" s="102">
        <v>0</v>
      </c>
      <c r="S529" s="102">
        <v>0</v>
      </c>
      <c r="T529" s="102">
        <v>0</v>
      </c>
      <c r="U529" s="102">
        <v>0</v>
      </c>
      <c r="V529" s="102">
        <f t="shared" si="138"/>
        <v>0</v>
      </c>
      <c r="W529" s="102">
        <v>0</v>
      </c>
      <c r="X529" s="102">
        <v>0</v>
      </c>
      <c r="Y529" s="102">
        <v>0</v>
      </c>
      <c r="Z529" s="102">
        <v>0</v>
      </c>
      <c r="AA529" s="102">
        <f t="shared" si="139"/>
        <v>0</v>
      </c>
      <c r="AB529" s="102">
        <f t="shared" si="139"/>
        <v>0</v>
      </c>
    </row>
    <row r="530" spans="1:28" ht="46.5" hidden="1">
      <c r="A530" s="1"/>
      <c r="B530" s="61" t="str">
        <f t="shared" si="136"/>
        <v>1365000530053174</v>
      </c>
      <c r="C530" s="147">
        <v>2023</v>
      </c>
      <c r="D530" s="99">
        <v>20</v>
      </c>
      <c r="E530" s="25">
        <v>1</v>
      </c>
      <c r="F530" s="25">
        <v>3</v>
      </c>
      <c r="G530" s="25">
        <v>6</v>
      </c>
      <c r="H530" s="25">
        <v>5000</v>
      </c>
      <c r="I530" s="25">
        <v>5300</v>
      </c>
      <c r="J530" s="25">
        <v>531</v>
      </c>
      <c r="K530" s="122">
        <v>74</v>
      </c>
      <c r="L530" s="122"/>
      <c r="M530" s="101" t="s">
        <v>405</v>
      </c>
      <c r="N530" s="102">
        <v>0</v>
      </c>
      <c r="O530" s="103" t="s">
        <v>43</v>
      </c>
      <c r="P530" s="104">
        <v>0</v>
      </c>
      <c r="Q530" s="104">
        <v>0</v>
      </c>
      <c r="R530" s="102">
        <v>0</v>
      </c>
      <c r="S530" s="102">
        <v>0</v>
      </c>
      <c r="T530" s="102">
        <v>0</v>
      </c>
      <c r="U530" s="102">
        <v>0</v>
      </c>
      <c r="V530" s="102">
        <f t="shared" si="138"/>
        <v>0</v>
      </c>
      <c r="W530" s="102">
        <v>0</v>
      </c>
      <c r="X530" s="102">
        <v>0</v>
      </c>
      <c r="Y530" s="102">
        <v>0</v>
      </c>
      <c r="Z530" s="102">
        <v>0</v>
      </c>
      <c r="AA530" s="102">
        <f t="shared" si="139"/>
        <v>0</v>
      </c>
      <c r="AB530" s="102">
        <f t="shared" si="139"/>
        <v>0</v>
      </c>
    </row>
    <row r="531" spans="1:28" ht="24.75" hidden="1">
      <c r="A531" s="1"/>
      <c r="B531" s="61" t="str">
        <f t="shared" si="136"/>
        <v>1365000530053175</v>
      </c>
      <c r="C531" s="147">
        <v>2023</v>
      </c>
      <c r="D531" s="99">
        <v>20</v>
      </c>
      <c r="E531" s="25">
        <v>1</v>
      </c>
      <c r="F531" s="25">
        <v>3</v>
      </c>
      <c r="G531" s="25">
        <v>6</v>
      </c>
      <c r="H531" s="25">
        <v>5000</v>
      </c>
      <c r="I531" s="25">
        <v>5300</v>
      </c>
      <c r="J531" s="25">
        <v>531</v>
      </c>
      <c r="K531" s="122">
        <v>75</v>
      </c>
      <c r="L531" s="122"/>
      <c r="M531" s="101" t="s">
        <v>406</v>
      </c>
      <c r="N531" s="102">
        <v>0</v>
      </c>
      <c r="O531" s="103" t="s">
        <v>43</v>
      </c>
      <c r="P531" s="104">
        <v>0</v>
      </c>
      <c r="Q531" s="104">
        <v>0</v>
      </c>
      <c r="R531" s="102">
        <v>0</v>
      </c>
      <c r="S531" s="102">
        <v>0</v>
      </c>
      <c r="T531" s="102">
        <v>0</v>
      </c>
      <c r="U531" s="102">
        <v>0</v>
      </c>
      <c r="V531" s="102">
        <f t="shared" si="138"/>
        <v>0</v>
      </c>
      <c r="W531" s="102">
        <v>0</v>
      </c>
      <c r="X531" s="102">
        <v>0</v>
      </c>
      <c r="Y531" s="102">
        <v>0</v>
      </c>
      <c r="Z531" s="102">
        <v>0</v>
      </c>
      <c r="AA531" s="102">
        <f t="shared" si="139"/>
        <v>0</v>
      </c>
      <c r="AB531" s="102">
        <f t="shared" si="139"/>
        <v>0</v>
      </c>
    </row>
    <row r="532" spans="1:28" ht="24.75" hidden="1">
      <c r="A532" s="1"/>
      <c r="B532" s="61" t="str">
        <f t="shared" si="136"/>
        <v>1365000530053176</v>
      </c>
      <c r="C532" s="147">
        <v>2023</v>
      </c>
      <c r="D532" s="99">
        <v>20</v>
      </c>
      <c r="E532" s="25">
        <v>1</v>
      </c>
      <c r="F532" s="25">
        <v>3</v>
      </c>
      <c r="G532" s="25">
        <v>6</v>
      </c>
      <c r="H532" s="25">
        <v>5000</v>
      </c>
      <c r="I532" s="25">
        <v>5300</v>
      </c>
      <c r="J532" s="25">
        <v>531</v>
      </c>
      <c r="K532" s="122">
        <v>76</v>
      </c>
      <c r="L532" s="122"/>
      <c r="M532" s="101" t="s">
        <v>407</v>
      </c>
      <c r="N532" s="102">
        <v>0</v>
      </c>
      <c r="O532" s="103" t="s">
        <v>43</v>
      </c>
      <c r="P532" s="104">
        <v>0</v>
      </c>
      <c r="Q532" s="104">
        <v>0</v>
      </c>
      <c r="R532" s="102">
        <v>0</v>
      </c>
      <c r="S532" s="102">
        <v>0</v>
      </c>
      <c r="T532" s="102">
        <v>0</v>
      </c>
      <c r="U532" s="102">
        <v>0</v>
      </c>
      <c r="V532" s="102">
        <f t="shared" si="138"/>
        <v>0</v>
      </c>
      <c r="W532" s="102">
        <v>0</v>
      </c>
      <c r="X532" s="102">
        <v>0</v>
      </c>
      <c r="Y532" s="102">
        <v>0</v>
      </c>
      <c r="Z532" s="102">
        <v>0</v>
      </c>
      <c r="AA532" s="102">
        <f t="shared" si="139"/>
        <v>0</v>
      </c>
      <c r="AB532" s="102">
        <f t="shared" si="139"/>
        <v>0</v>
      </c>
    </row>
    <row r="533" spans="1:28" ht="24.75" hidden="1">
      <c r="A533" s="1"/>
      <c r="B533" s="61" t="str">
        <f t="shared" si="136"/>
        <v>1365000530053177</v>
      </c>
      <c r="C533" s="147">
        <v>2023</v>
      </c>
      <c r="D533" s="99">
        <v>20</v>
      </c>
      <c r="E533" s="25">
        <v>1</v>
      </c>
      <c r="F533" s="25">
        <v>3</v>
      </c>
      <c r="G533" s="25">
        <v>6</v>
      </c>
      <c r="H533" s="25">
        <v>5000</v>
      </c>
      <c r="I533" s="25">
        <v>5300</v>
      </c>
      <c r="J533" s="25">
        <v>531</v>
      </c>
      <c r="K533" s="122">
        <v>77</v>
      </c>
      <c r="L533" s="122"/>
      <c r="M533" s="101" t="s">
        <v>408</v>
      </c>
      <c r="N533" s="102">
        <v>0</v>
      </c>
      <c r="O533" s="103" t="s">
        <v>43</v>
      </c>
      <c r="P533" s="104">
        <v>0</v>
      </c>
      <c r="Q533" s="104">
        <v>0</v>
      </c>
      <c r="R533" s="102">
        <v>0</v>
      </c>
      <c r="S533" s="102">
        <v>0</v>
      </c>
      <c r="T533" s="102">
        <v>0</v>
      </c>
      <c r="U533" s="102">
        <v>0</v>
      </c>
      <c r="V533" s="102">
        <f t="shared" si="138"/>
        <v>0</v>
      </c>
      <c r="W533" s="102">
        <v>0</v>
      </c>
      <c r="X533" s="102">
        <v>0</v>
      </c>
      <c r="Y533" s="102">
        <v>0</v>
      </c>
      <c r="Z533" s="102">
        <v>0</v>
      </c>
      <c r="AA533" s="102">
        <f t="shared" si="139"/>
        <v>0</v>
      </c>
      <c r="AB533" s="102">
        <f t="shared" si="139"/>
        <v>0</v>
      </c>
    </row>
    <row r="534" spans="1:28" ht="24.75" hidden="1">
      <c r="A534" s="1"/>
      <c r="B534" s="61" t="str">
        <f t="shared" si="136"/>
        <v>1365000530053178</v>
      </c>
      <c r="C534" s="147">
        <v>2023</v>
      </c>
      <c r="D534" s="99">
        <v>20</v>
      </c>
      <c r="E534" s="25">
        <v>1</v>
      </c>
      <c r="F534" s="25">
        <v>3</v>
      </c>
      <c r="G534" s="25">
        <v>6</v>
      </c>
      <c r="H534" s="25">
        <v>5000</v>
      </c>
      <c r="I534" s="25">
        <v>5300</v>
      </c>
      <c r="J534" s="25">
        <v>531</v>
      </c>
      <c r="K534" s="122">
        <v>78</v>
      </c>
      <c r="L534" s="122"/>
      <c r="M534" s="101" t="s">
        <v>409</v>
      </c>
      <c r="N534" s="102">
        <v>0</v>
      </c>
      <c r="O534" s="103" t="s">
        <v>43</v>
      </c>
      <c r="P534" s="104">
        <v>0</v>
      </c>
      <c r="Q534" s="104">
        <v>0</v>
      </c>
      <c r="R534" s="102">
        <v>0</v>
      </c>
      <c r="S534" s="102">
        <v>0</v>
      </c>
      <c r="T534" s="102">
        <v>0</v>
      </c>
      <c r="U534" s="102">
        <v>0</v>
      </c>
      <c r="V534" s="102">
        <f t="shared" si="138"/>
        <v>0</v>
      </c>
      <c r="W534" s="102">
        <v>0</v>
      </c>
      <c r="X534" s="102">
        <v>0</v>
      </c>
      <c r="Y534" s="102">
        <v>0</v>
      </c>
      <c r="Z534" s="102">
        <v>0</v>
      </c>
      <c r="AA534" s="102">
        <f t="shared" si="139"/>
        <v>0</v>
      </c>
      <c r="AB534" s="102">
        <f t="shared" si="139"/>
        <v>0</v>
      </c>
    </row>
    <row r="535" spans="1:28" ht="24.75" hidden="1">
      <c r="A535" s="1"/>
      <c r="B535" s="61" t="str">
        <f t="shared" si="136"/>
        <v>1365000530053179</v>
      </c>
      <c r="C535" s="147">
        <v>2023</v>
      </c>
      <c r="D535" s="99">
        <v>20</v>
      </c>
      <c r="E535" s="25">
        <v>1</v>
      </c>
      <c r="F535" s="25">
        <v>3</v>
      </c>
      <c r="G535" s="25">
        <v>6</v>
      </c>
      <c r="H535" s="25">
        <v>5000</v>
      </c>
      <c r="I535" s="25">
        <v>5300</v>
      </c>
      <c r="J535" s="25">
        <v>531</v>
      </c>
      <c r="K535" s="122">
        <v>79</v>
      </c>
      <c r="L535" s="122"/>
      <c r="M535" s="101" t="s">
        <v>410</v>
      </c>
      <c r="N535" s="102">
        <v>0</v>
      </c>
      <c r="O535" s="103" t="s">
        <v>43</v>
      </c>
      <c r="P535" s="104">
        <v>0</v>
      </c>
      <c r="Q535" s="104">
        <v>0</v>
      </c>
      <c r="R535" s="102">
        <v>0</v>
      </c>
      <c r="S535" s="102">
        <v>0</v>
      </c>
      <c r="T535" s="102">
        <v>0</v>
      </c>
      <c r="U535" s="102">
        <v>0</v>
      </c>
      <c r="V535" s="102">
        <f t="shared" si="138"/>
        <v>0</v>
      </c>
      <c r="W535" s="102">
        <v>0</v>
      </c>
      <c r="X535" s="102">
        <v>0</v>
      </c>
      <c r="Y535" s="102">
        <v>0</v>
      </c>
      <c r="Z535" s="102">
        <v>0</v>
      </c>
      <c r="AA535" s="102">
        <f t="shared" si="139"/>
        <v>0</v>
      </c>
      <c r="AB535" s="102">
        <f t="shared" si="139"/>
        <v>0</v>
      </c>
    </row>
    <row r="536" spans="1:28" ht="24.75" hidden="1">
      <c r="A536" s="1"/>
      <c r="B536" s="61" t="str">
        <f t="shared" si="136"/>
        <v>1365000530053180</v>
      </c>
      <c r="C536" s="147">
        <v>2023</v>
      </c>
      <c r="D536" s="99">
        <v>20</v>
      </c>
      <c r="E536" s="25">
        <v>1</v>
      </c>
      <c r="F536" s="25">
        <v>3</v>
      </c>
      <c r="G536" s="25">
        <v>6</v>
      </c>
      <c r="H536" s="25">
        <v>5000</v>
      </c>
      <c r="I536" s="25">
        <v>5300</v>
      </c>
      <c r="J536" s="25">
        <v>531</v>
      </c>
      <c r="K536" s="122">
        <v>80</v>
      </c>
      <c r="L536" s="122"/>
      <c r="M536" s="101" t="s">
        <v>411</v>
      </c>
      <c r="N536" s="102">
        <v>0</v>
      </c>
      <c r="O536" s="103" t="s">
        <v>43</v>
      </c>
      <c r="P536" s="104">
        <v>0</v>
      </c>
      <c r="Q536" s="104">
        <v>0</v>
      </c>
      <c r="R536" s="102">
        <v>0</v>
      </c>
      <c r="S536" s="102">
        <v>0</v>
      </c>
      <c r="T536" s="102">
        <v>0</v>
      </c>
      <c r="U536" s="102">
        <v>0</v>
      </c>
      <c r="V536" s="102">
        <f t="shared" si="138"/>
        <v>0</v>
      </c>
      <c r="W536" s="102">
        <v>0</v>
      </c>
      <c r="X536" s="102">
        <v>0</v>
      </c>
      <c r="Y536" s="102">
        <v>0</v>
      </c>
      <c r="Z536" s="102">
        <v>0</v>
      </c>
      <c r="AA536" s="102">
        <f t="shared" si="139"/>
        <v>0</v>
      </c>
      <c r="AB536" s="102">
        <f t="shared" si="139"/>
        <v>0</v>
      </c>
    </row>
    <row r="537" spans="1:28" ht="24.75" hidden="1">
      <c r="A537" s="1"/>
      <c r="B537" s="61" t="str">
        <f t="shared" si="136"/>
        <v>1365000530053181</v>
      </c>
      <c r="C537" s="147">
        <v>2023</v>
      </c>
      <c r="D537" s="99">
        <v>20</v>
      </c>
      <c r="E537" s="25">
        <v>1</v>
      </c>
      <c r="F537" s="25">
        <v>3</v>
      </c>
      <c r="G537" s="25">
        <v>6</v>
      </c>
      <c r="H537" s="25">
        <v>5000</v>
      </c>
      <c r="I537" s="25">
        <v>5300</v>
      </c>
      <c r="J537" s="25">
        <v>531</v>
      </c>
      <c r="K537" s="122">
        <v>81</v>
      </c>
      <c r="L537" s="122"/>
      <c r="M537" s="101" t="s">
        <v>412</v>
      </c>
      <c r="N537" s="102">
        <v>0</v>
      </c>
      <c r="O537" s="103" t="s">
        <v>43</v>
      </c>
      <c r="P537" s="104">
        <v>0</v>
      </c>
      <c r="Q537" s="104">
        <v>0</v>
      </c>
      <c r="R537" s="102">
        <v>0</v>
      </c>
      <c r="S537" s="102">
        <v>0</v>
      </c>
      <c r="T537" s="102">
        <v>0</v>
      </c>
      <c r="U537" s="102">
        <v>0</v>
      </c>
      <c r="V537" s="102">
        <f t="shared" si="138"/>
        <v>0</v>
      </c>
      <c r="W537" s="102">
        <v>0</v>
      </c>
      <c r="X537" s="102">
        <v>0</v>
      </c>
      <c r="Y537" s="102">
        <v>0</v>
      </c>
      <c r="Z537" s="102">
        <v>0</v>
      </c>
      <c r="AA537" s="102">
        <f t="shared" si="139"/>
        <v>0</v>
      </c>
      <c r="AB537" s="102">
        <f t="shared" si="139"/>
        <v>0</v>
      </c>
    </row>
    <row r="538" spans="1:28" ht="24.75" hidden="1">
      <c r="A538" s="1"/>
      <c r="B538" s="61" t="str">
        <f t="shared" si="136"/>
        <v>1365000530053182</v>
      </c>
      <c r="C538" s="147">
        <v>2023</v>
      </c>
      <c r="D538" s="99">
        <v>20</v>
      </c>
      <c r="E538" s="25">
        <v>1</v>
      </c>
      <c r="F538" s="25">
        <v>3</v>
      </c>
      <c r="G538" s="25">
        <v>6</v>
      </c>
      <c r="H538" s="25">
        <v>5000</v>
      </c>
      <c r="I538" s="25">
        <v>5300</v>
      </c>
      <c r="J538" s="25">
        <v>531</v>
      </c>
      <c r="K538" s="122">
        <v>82</v>
      </c>
      <c r="L538" s="122"/>
      <c r="M538" s="101" t="s">
        <v>413</v>
      </c>
      <c r="N538" s="102">
        <v>0</v>
      </c>
      <c r="O538" s="103" t="s">
        <v>43</v>
      </c>
      <c r="P538" s="104">
        <v>0</v>
      </c>
      <c r="Q538" s="104">
        <v>0</v>
      </c>
      <c r="R538" s="102">
        <v>0</v>
      </c>
      <c r="S538" s="102">
        <v>0</v>
      </c>
      <c r="T538" s="102">
        <v>0</v>
      </c>
      <c r="U538" s="102">
        <v>0</v>
      </c>
      <c r="V538" s="102">
        <f t="shared" si="138"/>
        <v>0</v>
      </c>
      <c r="W538" s="102">
        <v>0</v>
      </c>
      <c r="X538" s="102">
        <v>0</v>
      </c>
      <c r="Y538" s="102">
        <v>0</v>
      </c>
      <c r="Z538" s="102">
        <v>0</v>
      </c>
      <c r="AA538" s="102">
        <f t="shared" si="139"/>
        <v>0</v>
      </c>
      <c r="AB538" s="102">
        <f t="shared" si="139"/>
        <v>0</v>
      </c>
    </row>
    <row r="539" spans="1:28" ht="24.75" hidden="1">
      <c r="A539" s="1"/>
      <c r="B539" s="61" t="str">
        <f t="shared" si="136"/>
        <v>1365000530053183</v>
      </c>
      <c r="C539" s="147">
        <v>2023</v>
      </c>
      <c r="D539" s="99">
        <v>20</v>
      </c>
      <c r="E539" s="25">
        <v>1</v>
      </c>
      <c r="F539" s="25">
        <v>3</v>
      </c>
      <c r="G539" s="25">
        <v>6</v>
      </c>
      <c r="H539" s="25">
        <v>5000</v>
      </c>
      <c r="I539" s="25">
        <v>5300</v>
      </c>
      <c r="J539" s="25">
        <v>531</v>
      </c>
      <c r="K539" s="122">
        <v>83</v>
      </c>
      <c r="L539" s="122"/>
      <c r="M539" s="101" t="s">
        <v>414</v>
      </c>
      <c r="N539" s="102">
        <v>0</v>
      </c>
      <c r="O539" s="103" t="s">
        <v>43</v>
      </c>
      <c r="P539" s="104">
        <v>0</v>
      </c>
      <c r="Q539" s="104">
        <v>0</v>
      </c>
      <c r="R539" s="102">
        <v>0</v>
      </c>
      <c r="S539" s="102">
        <v>0</v>
      </c>
      <c r="T539" s="102">
        <v>0</v>
      </c>
      <c r="U539" s="102">
        <v>0</v>
      </c>
      <c r="V539" s="102">
        <f t="shared" si="138"/>
        <v>0</v>
      </c>
      <c r="W539" s="102">
        <v>0</v>
      </c>
      <c r="X539" s="102">
        <v>0</v>
      </c>
      <c r="Y539" s="102">
        <v>0</v>
      </c>
      <c r="Z539" s="102">
        <v>0</v>
      </c>
      <c r="AA539" s="102">
        <f t="shared" si="139"/>
        <v>0</v>
      </c>
      <c r="AB539" s="102">
        <f t="shared" si="139"/>
        <v>0</v>
      </c>
    </row>
    <row r="540" spans="1:28" ht="24.75" hidden="1">
      <c r="A540" s="1"/>
      <c r="B540" s="61" t="str">
        <f t="shared" ref="B540:B603" si="140">+CONCATENATE(E540,F540,G540,H540,I540,J540,K540,L540)</f>
        <v>1365000530053184</v>
      </c>
      <c r="C540" s="147">
        <v>2023</v>
      </c>
      <c r="D540" s="99">
        <v>20</v>
      </c>
      <c r="E540" s="25">
        <v>1</v>
      </c>
      <c r="F540" s="25">
        <v>3</v>
      </c>
      <c r="G540" s="25">
        <v>6</v>
      </c>
      <c r="H540" s="25">
        <v>5000</v>
      </c>
      <c r="I540" s="25">
        <v>5300</v>
      </c>
      <c r="J540" s="25">
        <v>531</v>
      </c>
      <c r="K540" s="122">
        <v>84</v>
      </c>
      <c r="L540" s="122"/>
      <c r="M540" s="101" t="s">
        <v>415</v>
      </c>
      <c r="N540" s="102">
        <v>0</v>
      </c>
      <c r="O540" s="103" t="s">
        <v>43</v>
      </c>
      <c r="P540" s="104">
        <v>0</v>
      </c>
      <c r="Q540" s="104">
        <v>0</v>
      </c>
      <c r="R540" s="102">
        <v>0</v>
      </c>
      <c r="S540" s="102">
        <v>0</v>
      </c>
      <c r="T540" s="102">
        <v>0</v>
      </c>
      <c r="U540" s="102">
        <v>0</v>
      </c>
      <c r="V540" s="102">
        <f t="shared" si="138"/>
        <v>0</v>
      </c>
      <c r="W540" s="102">
        <v>0</v>
      </c>
      <c r="X540" s="102">
        <v>0</v>
      </c>
      <c r="Y540" s="102">
        <v>0</v>
      </c>
      <c r="Z540" s="102">
        <v>0</v>
      </c>
      <c r="AA540" s="102">
        <f t="shared" si="139"/>
        <v>0</v>
      </c>
      <c r="AB540" s="102">
        <f t="shared" si="139"/>
        <v>0</v>
      </c>
    </row>
    <row r="541" spans="1:28" ht="24.75" hidden="1">
      <c r="A541" s="1"/>
      <c r="B541" s="61" t="str">
        <f t="shared" si="140"/>
        <v>1365000530053185</v>
      </c>
      <c r="C541" s="147">
        <v>2023</v>
      </c>
      <c r="D541" s="99">
        <v>20</v>
      </c>
      <c r="E541" s="25">
        <v>1</v>
      </c>
      <c r="F541" s="25">
        <v>3</v>
      </c>
      <c r="G541" s="25">
        <v>6</v>
      </c>
      <c r="H541" s="25">
        <v>5000</v>
      </c>
      <c r="I541" s="25">
        <v>5300</v>
      </c>
      <c r="J541" s="25">
        <v>531</v>
      </c>
      <c r="K541" s="122">
        <v>85</v>
      </c>
      <c r="L541" s="122"/>
      <c r="M541" s="101" t="s">
        <v>416</v>
      </c>
      <c r="N541" s="102">
        <v>0</v>
      </c>
      <c r="O541" s="103" t="s">
        <v>147</v>
      </c>
      <c r="P541" s="104">
        <v>0</v>
      </c>
      <c r="Q541" s="104">
        <v>0</v>
      </c>
      <c r="R541" s="102">
        <v>0</v>
      </c>
      <c r="S541" s="102">
        <v>0</v>
      </c>
      <c r="T541" s="102">
        <v>0</v>
      </c>
      <c r="U541" s="102">
        <v>0</v>
      </c>
      <c r="V541" s="102">
        <f t="shared" si="138"/>
        <v>0</v>
      </c>
      <c r="W541" s="102">
        <v>0</v>
      </c>
      <c r="X541" s="102">
        <v>0</v>
      </c>
      <c r="Y541" s="102">
        <v>0</v>
      </c>
      <c r="Z541" s="102">
        <v>0</v>
      </c>
      <c r="AA541" s="102">
        <f t="shared" si="139"/>
        <v>0</v>
      </c>
      <c r="AB541" s="102">
        <f t="shared" si="139"/>
        <v>0</v>
      </c>
    </row>
    <row r="542" spans="1:28" ht="24.75" hidden="1">
      <c r="A542" s="1"/>
      <c r="B542" s="61" t="str">
        <f t="shared" si="140"/>
        <v>1365000530053186</v>
      </c>
      <c r="C542" s="147">
        <v>2023</v>
      </c>
      <c r="D542" s="99">
        <v>20</v>
      </c>
      <c r="E542" s="25">
        <v>1</v>
      </c>
      <c r="F542" s="25">
        <v>3</v>
      </c>
      <c r="G542" s="25">
        <v>6</v>
      </c>
      <c r="H542" s="25">
        <v>5000</v>
      </c>
      <c r="I542" s="25">
        <v>5300</v>
      </c>
      <c r="J542" s="25">
        <v>531</v>
      </c>
      <c r="K542" s="122">
        <v>86</v>
      </c>
      <c r="L542" s="122"/>
      <c r="M542" s="101" t="s">
        <v>417</v>
      </c>
      <c r="N542" s="102">
        <v>0</v>
      </c>
      <c r="O542" s="103" t="s">
        <v>147</v>
      </c>
      <c r="P542" s="104">
        <v>0</v>
      </c>
      <c r="Q542" s="104">
        <v>0</v>
      </c>
      <c r="R542" s="102">
        <v>0</v>
      </c>
      <c r="S542" s="102">
        <v>0</v>
      </c>
      <c r="T542" s="102">
        <v>0</v>
      </c>
      <c r="U542" s="102">
        <v>0</v>
      </c>
      <c r="V542" s="102">
        <f t="shared" si="138"/>
        <v>0</v>
      </c>
      <c r="W542" s="102">
        <v>0</v>
      </c>
      <c r="X542" s="102">
        <v>0</v>
      </c>
      <c r="Y542" s="102">
        <v>0</v>
      </c>
      <c r="Z542" s="102">
        <v>0</v>
      </c>
      <c r="AA542" s="102">
        <f t="shared" si="139"/>
        <v>0</v>
      </c>
      <c r="AB542" s="102">
        <f t="shared" si="139"/>
        <v>0</v>
      </c>
    </row>
    <row r="543" spans="1:28" ht="24.75" hidden="1">
      <c r="A543" s="1"/>
      <c r="B543" s="61" t="str">
        <f t="shared" si="140"/>
        <v>1365000530053187</v>
      </c>
      <c r="C543" s="147">
        <v>2023</v>
      </c>
      <c r="D543" s="99">
        <v>20</v>
      </c>
      <c r="E543" s="25">
        <v>1</v>
      </c>
      <c r="F543" s="25">
        <v>3</v>
      </c>
      <c r="G543" s="25">
        <v>6</v>
      </c>
      <c r="H543" s="25">
        <v>5000</v>
      </c>
      <c r="I543" s="25">
        <v>5300</v>
      </c>
      <c r="J543" s="25">
        <v>531</v>
      </c>
      <c r="K543" s="122">
        <v>87</v>
      </c>
      <c r="L543" s="122"/>
      <c r="M543" s="101" t="s">
        <v>418</v>
      </c>
      <c r="N543" s="102">
        <v>0</v>
      </c>
      <c r="O543" s="103" t="s">
        <v>147</v>
      </c>
      <c r="P543" s="104">
        <v>0</v>
      </c>
      <c r="Q543" s="104">
        <v>0</v>
      </c>
      <c r="R543" s="102">
        <v>0</v>
      </c>
      <c r="S543" s="102">
        <v>0</v>
      </c>
      <c r="T543" s="102">
        <v>0</v>
      </c>
      <c r="U543" s="102">
        <v>0</v>
      </c>
      <c r="V543" s="102">
        <f t="shared" si="138"/>
        <v>0</v>
      </c>
      <c r="W543" s="102">
        <v>0</v>
      </c>
      <c r="X543" s="102">
        <v>0</v>
      </c>
      <c r="Y543" s="102">
        <v>0</v>
      </c>
      <c r="Z543" s="102">
        <v>0</v>
      </c>
      <c r="AA543" s="102">
        <f t="shared" si="139"/>
        <v>0</v>
      </c>
      <c r="AB543" s="102">
        <f t="shared" si="139"/>
        <v>0</v>
      </c>
    </row>
    <row r="544" spans="1:28" ht="24.75" hidden="1">
      <c r="A544" s="1"/>
      <c r="B544" s="61" t="str">
        <f t="shared" si="140"/>
        <v>1365000530053188</v>
      </c>
      <c r="C544" s="147">
        <v>2023</v>
      </c>
      <c r="D544" s="99">
        <v>20</v>
      </c>
      <c r="E544" s="25">
        <v>1</v>
      </c>
      <c r="F544" s="25">
        <v>3</v>
      </c>
      <c r="G544" s="25">
        <v>6</v>
      </c>
      <c r="H544" s="25">
        <v>5000</v>
      </c>
      <c r="I544" s="25">
        <v>5300</v>
      </c>
      <c r="J544" s="25">
        <v>531</v>
      </c>
      <c r="K544" s="122">
        <v>88</v>
      </c>
      <c r="L544" s="122"/>
      <c r="M544" s="101" t="s">
        <v>419</v>
      </c>
      <c r="N544" s="102">
        <v>0</v>
      </c>
      <c r="O544" s="103" t="s">
        <v>147</v>
      </c>
      <c r="P544" s="104">
        <v>0</v>
      </c>
      <c r="Q544" s="104">
        <v>0</v>
      </c>
      <c r="R544" s="102">
        <v>0</v>
      </c>
      <c r="S544" s="102">
        <v>0</v>
      </c>
      <c r="T544" s="102">
        <v>0</v>
      </c>
      <c r="U544" s="102">
        <v>0</v>
      </c>
      <c r="V544" s="102">
        <f t="shared" si="138"/>
        <v>0</v>
      </c>
      <c r="W544" s="102">
        <v>0</v>
      </c>
      <c r="X544" s="102">
        <v>0</v>
      </c>
      <c r="Y544" s="102">
        <v>0</v>
      </c>
      <c r="Z544" s="102">
        <v>0</v>
      </c>
      <c r="AA544" s="102">
        <f t="shared" si="139"/>
        <v>0</v>
      </c>
      <c r="AB544" s="102">
        <f t="shared" si="139"/>
        <v>0</v>
      </c>
    </row>
    <row r="545" spans="1:28" ht="24.75" hidden="1">
      <c r="A545" s="1"/>
      <c r="B545" s="61" t="str">
        <f t="shared" si="140"/>
        <v>1365000530053189</v>
      </c>
      <c r="C545" s="147">
        <v>2023</v>
      </c>
      <c r="D545" s="99">
        <v>20</v>
      </c>
      <c r="E545" s="25">
        <v>1</v>
      </c>
      <c r="F545" s="25">
        <v>3</v>
      </c>
      <c r="G545" s="25">
        <v>6</v>
      </c>
      <c r="H545" s="25">
        <v>5000</v>
      </c>
      <c r="I545" s="25">
        <v>5300</v>
      </c>
      <c r="J545" s="25">
        <v>531</v>
      </c>
      <c r="K545" s="122">
        <v>89</v>
      </c>
      <c r="L545" s="122"/>
      <c r="M545" s="101" t="s">
        <v>420</v>
      </c>
      <c r="N545" s="102">
        <v>0</v>
      </c>
      <c r="O545" s="103" t="s">
        <v>147</v>
      </c>
      <c r="P545" s="104">
        <v>0</v>
      </c>
      <c r="Q545" s="104">
        <v>0</v>
      </c>
      <c r="R545" s="102">
        <v>0</v>
      </c>
      <c r="S545" s="102">
        <v>0</v>
      </c>
      <c r="T545" s="102">
        <v>0</v>
      </c>
      <c r="U545" s="102">
        <v>0</v>
      </c>
      <c r="V545" s="102">
        <f t="shared" si="138"/>
        <v>0</v>
      </c>
      <c r="W545" s="102">
        <v>0</v>
      </c>
      <c r="X545" s="102">
        <v>0</v>
      </c>
      <c r="Y545" s="102">
        <v>0</v>
      </c>
      <c r="Z545" s="102">
        <v>0</v>
      </c>
      <c r="AA545" s="102">
        <f t="shared" si="139"/>
        <v>0</v>
      </c>
      <c r="AB545" s="102">
        <f t="shared" si="139"/>
        <v>0</v>
      </c>
    </row>
    <row r="546" spans="1:28" ht="24.75" hidden="1">
      <c r="A546" s="1"/>
      <c r="B546" s="61" t="str">
        <f t="shared" si="140"/>
        <v>1365000530053190</v>
      </c>
      <c r="C546" s="147">
        <v>2023</v>
      </c>
      <c r="D546" s="99">
        <v>20</v>
      </c>
      <c r="E546" s="25">
        <v>1</v>
      </c>
      <c r="F546" s="25">
        <v>3</v>
      </c>
      <c r="G546" s="25">
        <v>6</v>
      </c>
      <c r="H546" s="25">
        <v>5000</v>
      </c>
      <c r="I546" s="25">
        <v>5300</v>
      </c>
      <c r="J546" s="25">
        <v>531</v>
      </c>
      <c r="K546" s="122">
        <v>90</v>
      </c>
      <c r="L546" s="122"/>
      <c r="M546" s="101" t="s">
        <v>421</v>
      </c>
      <c r="N546" s="102">
        <v>0</v>
      </c>
      <c r="O546" s="103" t="s">
        <v>147</v>
      </c>
      <c r="P546" s="104">
        <v>0</v>
      </c>
      <c r="Q546" s="104">
        <v>0</v>
      </c>
      <c r="R546" s="102">
        <v>0</v>
      </c>
      <c r="S546" s="102">
        <v>0</v>
      </c>
      <c r="T546" s="102">
        <v>0</v>
      </c>
      <c r="U546" s="102">
        <v>0</v>
      </c>
      <c r="V546" s="102">
        <f t="shared" si="138"/>
        <v>0</v>
      </c>
      <c r="W546" s="102">
        <v>0</v>
      </c>
      <c r="X546" s="102">
        <v>0</v>
      </c>
      <c r="Y546" s="102">
        <v>0</v>
      </c>
      <c r="Z546" s="102">
        <v>0</v>
      </c>
      <c r="AA546" s="102">
        <f t="shared" si="139"/>
        <v>0</v>
      </c>
      <c r="AB546" s="102">
        <f t="shared" si="139"/>
        <v>0</v>
      </c>
    </row>
    <row r="547" spans="1:28" ht="24.75" hidden="1">
      <c r="A547" s="1"/>
      <c r="B547" s="61" t="str">
        <f t="shared" si="140"/>
        <v>1365000530053191</v>
      </c>
      <c r="C547" s="147">
        <v>2023</v>
      </c>
      <c r="D547" s="99">
        <v>20</v>
      </c>
      <c r="E547" s="25">
        <v>1</v>
      </c>
      <c r="F547" s="25">
        <v>3</v>
      </c>
      <c r="G547" s="25">
        <v>6</v>
      </c>
      <c r="H547" s="25">
        <v>5000</v>
      </c>
      <c r="I547" s="25">
        <v>5300</v>
      </c>
      <c r="J547" s="25">
        <v>531</v>
      </c>
      <c r="K547" s="122">
        <v>91</v>
      </c>
      <c r="L547" s="122"/>
      <c r="M547" s="101" t="s">
        <v>422</v>
      </c>
      <c r="N547" s="102">
        <v>0</v>
      </c>
      <c r="O547" s="103" t="s">
        <v>43</v>
      </c>
      <c r="P547" s="104">
        <v>0</v>
      </c>
      <c r="Q547" s="104">
        <v>0</v>
      </c>
      <c r="R547" s="102">
        <v>0</v>
      </c>
      <c r="S547" s="102">
        <v>0</v>
      </c>
      <c r="T547" s="102">
        <v>0</v>
      </c>
      <c r="U547" s="102">
        <v>0</v>
      </c>
      <c r="V547" s="102">
        <f t="shared" si="138"/>
        <v>0</v>
      </c>
      <c r="W547" s="102">
        <v>0</v>
      </c>
      <c r="X547" s="102">
        <v>0</v>
      </c>
      <c r="Y547" s="102">
        <v>0</v>
      </c>
      <c r="Z547" s="102">
        <v>0</v>
      </c>
      <c r="AA547" s="102">
        <f t="shared" si="139"/>
        <v>0</v>
      </c>
      <c r="AB547" s="102">
        <f t="shared" si="139"/>
        <v>0</v>
      </c>
    </row>
    <row r="548" spans="1:28" ht="24.75" hidden="1">
      <c r="A548" s="1"/>
      <c r="B548" s="61" t="str">
        <f t="shared" si="140"/>
        <v>1365000530053192</v>
      </c>
      <c r="C548" s="147">
        <v>2023</v>
      </c>
      <c r="D548" s="99">
        <v>20</v>
      </c>
      <c r="E548" s="25">
        <v>1</v>
      </c>
      <c r="F548" s="25">
        <v>3</v>
      </c>
      <c r="G548" s="25">
        <v>6</v>
      </c>
      <c r="H548" s="25">
        <v>5000</v>
      </c>
      <c r="I548" s="25">
        <v>5300</v>
      </c>
      <c r="J548" s="25">
        <v>531</v>
      </c>
      <c r="K548" s="122">
        <v>92</v>
      </c>
      <c r="L548" s="122"/>
      <c r="M548" s="101" t="s">
        <v>423</v>
      </c>
      <c r="N548" s="102">
        <v>0</v>
      </c>
      <c r="O548" s="103" t="s">
        <v>43</v>
      </c>
      <c r="P548" s="104">
        <v>0</v>
      </c>
      <c r="Q548" s="104">
        <v>0</v>
      </c>
      <c r="R548" s="102">
        <v>0</v>
      </c>
      <c r="S548" s="102">
        <v>0</v>
      </c>
      <c r="T548" s="102">
        <v>0</v>
      </c>
      <c r="U548" s="102">
        <v>0</v>
      </c>
      <c r="V548" s="102">
        <f t="shared" si="138"/>
        <v>0</v>
      </c>
      <c r="W548" s="102">
        <v>0</v>
      </c>
      <c r="X548" s="102">
        <v>0</v>
      </c>
      <c r="Y548" s="102">
        <v>0</v>
      </c>
      <c r="Z548" s="102">
        <v>0</v>
      </c>
      <c r="AA548" s="102">
        <f t="shared" si="139"/>
        <v>0</v>
      </c>
      <c r="AB548" s="102">
        <f t="shared" si="139"/>
        <v>0</v>
      </c>
    </row>
    <row r="549" spans="1:28" ht="24.75" hidden="1">
      <c r="A549" s="1"/>
      <c r="B549" s="61" t="str">
        <f t="shared" si="140"/>
        <v>1365000530053193</v>
      </c>
      <c r="C549" s="147">
        <v>2023</v>
      </c>
      <c r="D549" s="99">
        <v>20</v>
      </c>
      <c r="E549" s="25">
        <v>1</v>
      </c>
      <c r="F549" s="25">
        <v>3</v>
      </c>
      <c r="G549" s="25">
        <v>6</v>
      </c>
      <c r="H549" s="25">
        <v>5000</v>
      </c>
      <c r="I549" s="25">
        <v>5300</v>
      </c>
      <c r="J549" s="25">
        <v>531</v>
      </c>
      <c r="K549" s="122">
        <v>93</v>
      </c>
      <c r="L549" s="122"/>
      <c r="M549" s="101" t="s">
        <v>424</v>
      </c>
      <c r="N549" s="102">
        <v>0</v>
      </c>
      <c r="O549" s="103" t="s">
        <v>43</v>
      </c>
      <c r="P549" s="104">
        <v>0</v>
      </c>
      <c r="Q549" s="104">
        <v>0</v>
      </c>
      <c r="R549" s="102">
        <v>0</v>
      </c>
      <c r="S549" s="102">
        <v>0</v>
      </c>
      <c r="T549" s="102">
        <v>0</v>
      </c>
      <c r="U549" s="102">
        <v>0</v>
      </c>
      <c r="V549" s="102">
        <f t="shared" si="138"/>
        <v>0</v>
      </c>
      <c r="W549" s="102">
        <v>0</v>
      </c>
      <c r="X549" s="102">
        <v>0</v>
      </c>
      <c r="Y549" s="102">
        <v>0</v>
      </c>
      <c r="Z549" s="102">
        <v>0</v>
      </c>
      <c r="AA549" s="102">
        <f t="shared" si="139"/>
        <v>0</v>
      </c>
      <c r="AB549" s="102">
        <f t="shared" si="139"/>
        <v>0</v>
      </c>
    </row>
    <row r="550" spans="1:28" ht="24.75" hidden="1">
      <c r="A550" s="1"/>
      <c r="B550" s="61" t="str">
        <f t="shared" si="140"/>
        <v>1365000530053194</v>
      </c>
      <c r="C550" s="147">
        <v>2023</v>
      </c>
      <c r="D550" s="99">
        <v>20</v>
      </c>
      <c r="E550" s="25">
        <v>1</v>
      </c>
      <c r="F550" s="25">
        <v>3</v>
      </c>
      <c r="G550" s="25">
        <v>6</v>
      </c>
      <c r="H550" s="25">
        <v>5000</v>
      </c>
      <c r="I550" s="25">
        <v>5300</v>
      </c>
      <c r="J550" s="25">
        <v>531</v>
      </c>
      <c r="K550" s="122">
        <v>94</v>
      </c>
      <c r="L550" s="122"/>
      <c r="M550" s="101" t="s">
        <v>425</v>
      </c>
      <c r="N550" s="102">
        <v>0</v>
      </c>
      <c r="O550" s="103" t="s">
        <v>43</v>
      </c>
      <c r="P550" s="104">
        <v>0</v>
      </c>
      <c r="Q550" s="104">
        <v>0</v>
      </c>
      <c r="R550" s="102">
        <v>0</v>
      </c>
      <c r="S550" s="102">
        <v>0</v>
      </c>
      <c r="T550" s="102">
        <v>0</v>
      </c>
      <c r="U550" s="102">
        <v>0</v>
      </c>
      <c r="V550" s="102">
        <f t="shared" si="138"/>
        <v>0</v>
      </c>
      <c r="W550" s="102">
        <v>0</v>
      </c>
      <c r="X550" s="102">
        <v>0</v>
      </c>
      <c r="Y550" s="102">
        <v>0</v>
      </c>
      <c r="Z550" s="102">
        <v>0</v>
      </c>
      <c r="AA550" s="102">
        <f t="shared" si="139"/>
        <v>0</v>
      </c>
      <c r="AB550" s="102">
        <f t="shared" si="139"/>
        <v>0</v>
      </c>
    </row>
    <row r="551" spans="1:28" ht="24.75" hidden="1">
      <c r="A551" s="1"/>
      <c r="B551" s="61" t="str">
        <f t="shared" si="140"/>
        <v>1365000530053195</v>
      </c>
      <c r="C551" s="147">
        <v>2023</v>
      </c>
      <c r="D551" s="99">
        <v>20</v>
      </c>
      <c r="E551" s="25">
        <v>1</v>
      </c>
      <c r="F551" s="25">
        <v>3</v>
      </c>
      <c r="G551" s="25">
        <v>6</v>
      </c>
      <c r="H551" s="25">
        <v>5000</v>
      </c>
      <c r="I551" s="25">
        <v>5300</v>
      </c>
      <c r="J551" s="25">
        <v>531</v>
      </c>
      <c r="K551" s="122">
        <v>95</v>
      </c>
      <c r="L551" s="122"/>
      <c r="M551" s="101" t="s">
        <v>426</v>
      </c>
      <c r="N551" s="102">
        <v>0</v>
      </c>
      <c r="O551" s="103" t="s">
        <v>43</v>
      </c>
      <c r="P551" s="104">
        <v>0</v>
      </c>
      <c r="Q551" s="104">
        <v>0</v>
      </c>
      <c r="R551" s="102">
        <v>0</v>
      </c>
      <c r="S551" s="102">
        <v>0</v>
      </c>
      <c r="T551" s="102">
        <v>0</v>
      </c>
      <c r="U551" s="102">
        <v>0</v>
      </c>
      <c r="V551" s="102">
        <f t="shared" si="138"/>
        <v>0</v>
      </c>
      <c r="W551" s="102">
        <v>0</v>
      </c>
      <c r="X551" s="102">
        <v>0</v>
      </c>
      <c r="Y551" s="102">
        <v>0</v>
      </c>
      <c r="Z551" s="102">
        <v>0</v>
      </c>
      <c r="AA551" s="102">
        <f t="shared" si="139"/>
        <v>0</v>
      </c>
      <c r="AB551" s="102">
        <f t="shared" si="139"/>
        <v>0</v>
      </c>
    </row>
    <row r="552" spans="1:28" ht="24.75" hidden="1">
      <c r="A552" s="1"/>
      <c r="B552" s="61" t="str">
        <f t="shared" si="140"/>
        <v>1365000530053196</v>
      </c>
      <c r="C552" s="147">
        <v>2023</v>
      </c>
      <c r="D552" s="99">
        <v>20</v>
      </c>
      <c r="E552" s="25">
        <v>1</v>
      </c>
      <c r="F552" s="25">
        <v>3</v>
      </c>
      <c r="G552" s="25">
        <v>6</v>
      </c>
      <c r="H552" s="25">
        <v>5000</v>
      </c>
      <c r="I552" s="25">
        <v>5300</v>
      </c>
      <c r="J552" s="25">
        <v>531</v>
      </c>
      <c r="K552" s="122">
        <v>96</v>
      </c>
      <c r="L552" s="122"/>
      <c r="M552" s="101" t="s">
        <v>427</v>
      </c>
      <c r="N552" s="102">
        <v>0</v>
      </c>
      <c r="O552" s="103" t="s">
        <v>43</v>
      </c>
      <c r="P552" s="104">
        <v>0</v>
      </c>
      <c r="Q552" s="104">
        <v>0</v>
      </c>
      <c r="R552" s="102">
        <v>0</v>
      </c>
      <c r="S552" s="102">
        <v>0</v>
      </c>
      <c r="T552" s="102">
        <v>0</v>
      </c>
      <c r="U552" s="102">
        <v>0</v>
      </c>
      <c r="V552" s="102">
        <f t="shared" si="138"/>
        <v>0</v>
      </c>
      <c r="W552" s="102">
        <v>0</v>
      </c>
      <c r="X552" s="102">
        <v>0</v>
      </c>
      <c r="Y552" s="102">
        <v>0</v>
      </c>
      <c r="Z552" s="102">
        <v>0</v>
      </c>
      <c r="AA552" s="102">
        <f t="shared" si="139"/>
        <v>0</v>
      </c>
      <c r="AB552" s="102">
        <f t="shared" si="139"/>
        <v>0</v>
      </c>
    </row>
    <row r="553" spans="1:28" ht="46.5" hidden="1">
      <c r="A553" s="1"/>
      <c r="B553" s="61" t="str">
        <f t="shared" si="140"/>
        <v>1365000530053197</v>
      </c>
      <c r="C553" s="147">
        <v>2023</v>
      </c>
      <c r="D553" s="99">
        <v>20</v>
      </c>
      <c r="E553" s="25">
        <v>1</v>
      </c>
      <c r="F553" s="25">
        <v>3</v>
      </c>
      <c r="G553" s="25">
        <v>6</v>
      </c>
      <c r="H553" s="25">
        <v>5000</v>
      </c>
      <c r="I553" s="25">
        <v>5300</v>
      </c>
      <c r="J553" s="25">
        <v>531</v>
      </c>
      <c r="K553" s="122">
        <v>97</v>
      </c>
      <c r="L553" s="122"/>
      <c r="M553" s="101" t="s">
        <v>428</v>
      </c>
      <c r="N553" s="102">
        <v>0</v>
      </c>
      <c r="O553" s="103" t="s">
        <v>43</v>
      </c>
      <c r="P553" s="104">
        <v>0</v>
      </c>
      <c r="Q553" s="104">
        <v>0</v>
      </c>
      <c r="R553" s="102">
        <v>0</v>
      </c>
      <c r="S553" s="102">
        <v>0</v>
      </c>
      <c r="T553" s="102">
        <v>0</v>
      </c>
      <c r="U553" s="102">
        <v>0</v>
      </c>
      <c r="V553" s="102">
        <f t="shared" ref="V553:V584" si="141">N553-R553-S553-T553-U553</f>
        <v>0</v>
      </c>
      <c r="W553" s="102">
        <v>0</v>
      </c>
      <c r="X553" s="102">
        <v>0</v>
      </c>
      <c r="Y553" s="102">
        <v>0</v>
      </c>
      <c r="Z553" s="102">
        <v>0</v>
      </c>
      <c r="AA553" s="102">
        <f t="shared" si="139"/>
        <v>0</v>
      </c>
      <c r="AB553" s="102">
        <f t="shared" si="139"/>
        <v>0</v>
      </c>
    </row>
    <row r="554" spans="1:28" ht="24.75" hidden="1">
      <c r="A554" s="1"/>
      <c r="B554" s="61" t="str">
        <f t="shared" si="140"/>
        <v>1365000530053198</v>
      </c>
      <c r="C554" s="147">
        <v>2023</v>
      </c>
      <c r="D554" s="99">
        <v>20</v>
      </c>
      <c r="E554" s="25">
        <v>1</v>
      </c>
      <c r="F554" s="25">
        <v>3</v>
      </c>
      <c r="G554" s="25">
        <v>6</v>
      </c>
      <c r="H554" s="25">
        <v>5000</v>
      </c>
      <c r="I554" s="25">
        <v>5300</v>
      </c>
      <c r="J554" s="25">
        <v>531</v>
      </c>
      <c r="K554" s="122">
        <v>98</v>
      </c>
      <c r="L554" s="122"/>
      <c r="M554" s="101" t="s">
        <v>429</v>
      </c>
      <c r="N554" s="102">
        <v>0</v>
      </c>
      <c r="O554" s="103" t="s">
        <v>43</v>
      </c>
      <c r="P554" s="104">
        <v>0</v>
      </c>
      <c r="Q554" s="104">
        <v>0</v>
      </c>
      <c r="R554" s="102">
        <v>0</v>
      </c>
      <c r="S554" s="102">
        <v>0</v>
      </c>
      <c r="T554" s="102">
        <v>0</v>
      </c>
      <c r="U554" s="102">
        <v>0</v>
      </c>
      <c r="V554" s="102">
        <f t="shared" si="141"/>
        <v>0</v>
      </c>
      <c r="W554" s="102">
        <v>0</v>
      </c>
      <c r="X554" s="102">
        <v>0</v>
      </c>
      <c r="Y554" s="102">
        <v>0</v>
      </c>
      <c r="Z554" s="102">
        <v>0</v>
      </c>
      <c r="AA554" s="102">
        <f t="shared" si="139"/>
        <v>0</v>
      </c>
      <c r="AB554" s="102">
        <f t="shared" si="139"/>
        <v>0</v>
      </c>
    </row>
    <row r="555" spans="1:28" ht="24.75" hidden="1">
      <c r="A555" s="1"/>
      <c r="B555" s="61" t="str">
        <f t="shared" si="140"/>
        <v>1365000530053199</v>
      </c>
      <c r="C555" s="147">
        <v>2023</v>
      </c>
      <c r="D555" s="99">
        <v>20</v>
      </c>
      <c r="E555" s="25">
        <v>1</v>
      </c>
      <c r="F555" s="25">
        <v>3</v>
      </c>
      <c r="G555" s="25">
        <v>6</v>
      </c>
      <c r="H555" s="25">
        <v>5000</v>
      </c>
      <c r="I555" s="25">
        <v>5300</v>
      </c>
      <c r="J555" s="25">
        <v>531</v>
      </c>
      <c r="K555" s="122">
        <v>99</v>
      </c>
      <c r="L555" s="122"/>
      <c r="M555" s="101" t="s">
        <v>430</v>
      </c>
      <c r="N555" s="102">
        <v>0</v>
      </c>
      <c r="O555" s="103" t="s">
        <v>43</v>
      </c>
      <c r="P555" s="104">
        <v>0</v>
      </c>
      <c r="Q555" s="104">
        <v>0</v>
      </c>
      <c r="R555" s="102">
        <v>0</v>
      </c>
      <c r="S555" s="102">
        <v>0</v>
      </c>
      <c r="T555" s="102">
        <v>0</v>
      </c>
      <c r="U555" s="102">
        <v>0</v>
      </c>
      <c r="V555" s="102">
        <f t="shared" si="141"/>
        <v>0</v>
      </c>
      <c r="W555" s="102">
        <v>0</v>
      </c>
      <c r="X555" s="102">
        <v>0</v>
      </c>
      <c r="Y555" s="102">
        <v>0</v>
      </c>
      <c r="Z555" s="102">
        <v>0</v>
      </c>
      <c r="AA555" s="102">
        <f t="shared" si="139"/>
        <v>0</v>
      </c>
      <c r="AB555" s="102">
        <f t="shared" si="139"/>
        <v>0</v>
      </c>
    </row>
    <row r="556" spans="1:28" ht="24.75" hidden="1">
      <c r="A556" s="1"/>
      <c r="B556" s="61" t="str">
        <f t="shared" si="140"/>
        <v>13650005300531100</v>
      </c>
      <c r="C556" s="147">
        <v>2023</v>
      </c>
      <c r="D556" s="99">
        <v>20</v>
      </c>
      <c r="E556" s="25">
        <v>1</v>
      </c>
      <c r="F556" s="25">
        <v>3</v>
      </c>
      <c r="G556" s="25">
        <v>6</v>
      </c>
      <c r="H556" s="25">
        <v>5000</v>
      </c>
      <c r="I556" s="25">
        <v>5300</v>
      </c>
      <c r="J556" s="25">
        <v>531</v>
      </c>
      <c r="K556" s="122">
        <v>100</v>
      </c>
      <c r="L556" s="122"/>
      <c r="M556" s="101" t="s">
        <v>431</v>
      </c>
      <c r="N556" s="102">
        <v>0</v>
      </c>
      <c r="O556" s="103" t="s">
        <v>43</v>
      </c>
      <c r="P556" s="104">
        <v>0</v>
      </c>
      <c r="Q556" s="104">
        <v>0</v>
      </c>
      <c r="R556" s="102">
        <v>0</v>
      </c>
      <c r="S556" s="102">
        <v>0</v>
      </c>
      <c r="T556" s="102">
        <v>0</v>
      </c>
      <c r="U556" s="102">
        <v>0</v>
      </c>
      <c r="V556" s="102">
        <f t="shared" si="141"/>
        <v>0</v>
      </c>
      <c r="W556" s="102">
        <v>0</v>
      </c>
      <c r="X556" s="102">
        <v>0</v>
      </c>
      <c r="Y556" s="102">
        <v>0</v>
      </c>
      <c r="Z556" s="102">
        <v>0</v>
      </c>
      <c r="AA556" s="102">
        <f t="shared" si="139"/>
        <v>0</v>
      </c>
      <c r="AB556" s="102">
        <f t="shared" si="139"/>
        <v>0</v>
      </c>
    </row>
    <row r="557" spans="1:28" ht="24.75" hidden="1">
      <c r="A557" s="1"/>
      <c r="B557" s="61" t="str">
        <f t="shared" si="140"/>
        <v>13650005300531101</v>
      </c>
      <c r="C557" s="147">
        <v>2023</v>
      </c>
      <c r="D557" s="99">
        <v>20</v>
      </c>
      <c r="E557" s="25">
        <v>1</v>
      </c>
      <c r="F557" s="25">
        <v>3</v>
      </c>
      <c r="G557" s="25">
        <v>6</v>
      </c>
      <c r="H557" s="25">
        <v>5000</v>
      </c>
      <c r="I557" s="25">
        <v>5300</v>
      </c>
      <c r="J557" s="25">
        <v>531</v>
      </c>
      <c r="K557" s="122">
        <v>101</v>
      </c>
      <c r="L557" s="122"/>
      <c r="M557" s="101" t="s">
        <v>432</v>
      </c>
      <c r="N557" s="102">
        <v>0</v>
      </c>
      <c r="O557" s="103" t="s">
        <v>43</v>
      </c>
      <c r="P557" s="104">
        <v>0</v>
      </c>
      <c r="Q557" s="104">
        <v>0</v>
      </c>
      <c r="R557" s="102">
        <v>0</v>
      </c>
      <c r="S557" s="102">
        <v>0</v>
      </c>
      <c r="T557" s="102">
        <v>0</v>
      </c>
      <c r="U557" s="102">
        <v>0</v>
      </c>
      <c r="V557" s="102">
        <f t="shared" si="141"/>
        <v>0</v>
      </c>
      <c r="W557" s="102">
        <v>0</v>
      </c>
      <c r="X557" s="102">
        <v>0</v>
      </c>
      <c r="Y557" s="102">
        <v>0</v>
      </c>
      <c r="Z557" s="102">
        <v>0</v>
      </c>
      <c r="AA557" s="102">
        <f t="shared" si="139"/>
        <v>0</v>
      </c>
      <c r="AB557" s="102">
        <f t="shared" si="139"/>
        <v>0</v>
      </c>
    </row>
    <row r="558" spans="1:28" ht="24.75" hidden="1">
      <c r="A558" s="1"/>
      <c r="B558" s="61" t="str">
        <f t="shared" si="140"/>
        <v>13650005300531102</v>
      </c>
      <c r="C558" s="147">
        <v>2023</v>
      </c>
      <c r="D558" s="99">
        <v>20</v>
      </c>
      <c r="E558" s="25">
        <v>1</v>
      </c>
      <c r="F558" s="25">
        <v>3</v>
      </c>
      <c r="G558" s="25">
        <v>6</v>
      </c>
      <c r="H558" s="25">
        <v>5000</v>
      </c>
      <c r="I558" s="25">
        <v>5300</v>
      </c>
      <c r="J558" s="25">
        <v>531</v>
      </c>
      <c r="K558" s="122">
        <v>102</v>
      </c>
      <c r="L558" s="122"/>
      <c r="M558" s="101" t="s">
        <v>433</v>
      </c>
      <c r="N558" s="102">
        <v>0</v>
      </c>
      <c r="O558" s="103" t="s">
        <v>43</v>
      </c>
      <c r="P558" s="104">
        <v>0</v>
      </c>
      <c r="Q558" s="104">
        <v>0</v>
      </c>
      <c r="R558" s="102">
        <v>0</v>
      </c>
      <c r="S558" s="102">
        <v>0</v>
      </c>
      <c r="T558" s="102">
        <v>0</v>
      </c>
      <c r="U558" s="102">
        <v>0</v>
      </c>
      <c r="V558" s="102">
        <f t="shared" si="141"/>
        <v>0</v>
      </c>
      <c r="W558" s="102">
        <v>0</v>
      </c>
      <c r="X558" s="102">
        <v>0</v>
      </c>
      <c r="Y558" s="102">
        <v>0</v>
      </c>
      <c r="Z558" s="102">
        <v>0</v>
      </c>
      <c r="AA558" s="102">
        <f t="shared" si="139"/>
        <v>0</v>
      </c>
      <c r="AB558" s="102">
        <f t="shared" si="139"/>
        <v>0</v>
      </c>
    </row>
    <row r="559" spans="1:28" ht="24.75" hidden="1">
      <c r="A559" s="1"/>
      <c r="B559" s="61" t="str">
        <f t="shared" si="140"/>
        <v>13650005300531103</v>
      </c>
      <c r="C559" s="147">
        <v>2023</v>
      </c>
      <c r="D559" s="99">
        <v>20</v>
      </c>
      <c r="E559" s="25">
        <v>1</v>
      </c>
      <c r="F559" s="25">
        <v>3</v>
      </c>
      <c r="G559" s="25">
        <v>6</v>
      </c>
      <c r="H559" s="25">
        <v>5000</v>
      </c>
      <c r="I559" s="25">
        <v>5300</v>
      </c>
      <c r="J559" s="25">
        <v>531</v>
      </c>
      <c r="K559" s="122">
        <v>103</v>
      </c>
      <c r="L559" s="122"/>
      <c r="M559" s="101" t="s">
        <v>434</v>
      </c>
      <c r="N559" s="102">
        <v>0</v>
      </c>
      <c r="O559" s="103" t="s">
        <v>43</v>
      </c>
      <c r="P559" s="104">
        <v>0</v>
      </c>
      <c r="Q559" s="104">
        <v>0</v>
      </c>
      <c r="R559" s="102">
        <v>0</v>
      </c>
      <c r="S559" s="102">
        <v>0</v>
      </c>
      <c r="T559" s="102">
        <v>0</v>
      </c>
      <c r="U559" s="102">
        <v>0</v>
      </c>
      <c r="V559" s="102">
        <f t="shared" si="141"/>
        <v>0</v>
      </c>
      <c r="W559" s="102">
        <v>0</v>
      </c>
      <c r="X559" s="102">
        <v>0</v>
      </c>
      <c r="Y559" s="102">
        <v>0</v>
      </c>
      <c r="Z559" s="102">
        <v>0</v>
      </c>
      <c r="AA559" s="102">
        <f t="shared" si="139"/>
        <v>0</v>
      </c>
      <c r="AB559" s="102">
        <f t="shared" si="139"/>
        <v>0</v>
      </c>
    </row>
    <row r="560" spans="1:28" ht="46.5" hidden="1">
      <c r="A560" s="1"/>
      <c r="B560" s="61" t="str">
        <f t="shared" si="140"/>
        <v>13650005300531104</v>
      </c>
      <c r="C560" s="147">
        <v>2023</v>
      </c>
      <c r="D560" s="99">
        <v>20</v>
      </c>
      <c r="E560" s="25">
        <v>1</v>
      </c>
      <c r="F560" s="25">
        <v>3</v>
      </c>
      <c r="G560" s="25">
        <v>6</v>
      </c>
      <c r="H560" s="25">
        <v>5000</v>
      </c>
      <c r="I560" s="25">
        <v>5300</v>
      </c>
      <c r="J560" s="25">
        <v>531</v>
      </c>
      <c r="K560" s="122">
        <v>104</v>
      </c>
      <c r="L560" s="122"/>
      <c r="M560" s="101" t="s">
        <v>435</v>
      </c>
      <c r="N560" s="102">
        <v>0</v>
      </c>
      <c r="O560" s="103" t="s">
        <v>43</v>
      </c>
      <c r="P560" s="104">
        <v>0</v>
      </c>
      <c r="Q560" s="104">
        <v>0</v>
      </c>
      <c r="R560" s="102">
        <v>0</v>
      </c>
      <c r="S560" s="102">
        <v>0</v>
      </c>
      <c r="T560" s="102">
        <v>0</v>
      </c>
      <c r="U560" s="102">
        <v>0</v>
      </c>
      <c r="V560" s="102">
        <f t="shared" si="141"/>
        <v>0</v>
      </c>
      <c r="W560" s="102">
        <v>0</v>
      </c>
      <c r="X560" s="102">
        <v>0</v>
      </c>
      <c r="Y560" s="102">
        <v>0</v>
      </c>
      <c r="Z560" s="102">
        <v>0</v>
      </c>
      <c r="AA560" s="102">
        <f t="shared" si="139"/>
        <v>0</v>
      </c>
      <c r="AB560" s="102">
        <f t="shared" si="139"/>
        <v>0</v>
      </c>
    </row>
    <row r="561" spans="1:28" ht="46.5" hidden="1">
      <c r="A561" s="1"/>
      <c r="B561" s="61" t="str">
        <f t="shared" si="140"/>
        <v>13650005300531105</v>
      </c>
      <c r="C561" s="147">
        <v>2023</v>
      </c>
      <c r="D561" s="99">
        <v>20</v>
      </c>
      <c r="E561" s="25">
        <v>1</v>
      </c>
      <c r="F561" s="25">
        <v>3</v>
      </c>
      <c r="G561" s="25">
        <v>6</v>
      </c>
      <c r="H561" s="25">
        <v>5000</v>
      </c>
      <c r="I561" s="25">
        <v>5300</v>
      </c>
      <c r="J561" s="25">
        <v>531</v>
      </c>
      <c r="K561" s="122">
        <v>105</v>
      </c>
      <c r="L561" s="122"/>
      <c r="M561" s="101" t="s">
        <v>436</v>
      </c>
      <c r="N561" s="102">
        <v>0</v>
      </c>
      <c r="O561" s="103" t="s">
        <v>43</v>
      </c>
      <c r="P561" s="104">
        <v>0</v>
      </c>
      <c r="Q561" s="104">
        <v>0</v>
      </c>
      <c r="R561" s="102">
        <v>0</v>
      </c>
      <c r="S561" s="102">
        <v>0</v>
      </c>
      <c r="T561" s="102">
        <v>0</v>
      </c>
      <c r="U561" s="102">
        <v>0</v>
      </c>
      <c r="V561" s="102">
        <f t="shared" si="141"/>
        <v>0</v>
      </c>
      <c r="W561" s="102">
        <v>0</v>
      </c>
      <c r="X561" s="102">
        <v>0</v>
      </c>
      <c r="Y561" s="102">
        <v>0</v>
      </c>
      <c r="Z561" s="102">
        <v>0</v>
      </c>
      <c r="AA561" s="102">
        <f t="shared" si="139"/>
        <v>0</v>
      </c>
      <c r="AB561" s="102">
        <f t="shared" si="139"/>
        <v>0</v>
      </c>
    </row>
    <row r="562" spans="1:28" ht="46.5" hidden="1">
      <c r="A562" s="1"/>
      <c r="B562" s="61" t="str">
        <f t="shared" si="140"/>
        <v>13650005300531106</v>
      </c>
      <c r="C562" s="147">
        <v>2023</v>
      </c>
      <c r="D562" s="99">
        <v>20</v>
      </c>
      <c r="E562" s="25">
        <v>1</v>
      </c>
      <c r="F562" s="25">
        <v>3</v>
      </c>
      <c r="G562" s="25">
        <v>6</v>
      </c>
      <c r="H562" s="25">
        <v>5000</v>
      </c>
      <c r="I562" s="25">
        <v>5300</v>
      </c>
      <c r="J562" s="25">
        <v>531</v>
      </c>
      <c r="K562" s="122">
        <v>106</v>
      </c>
      <c r="L562" s="122"/>
      <c r="M562" s="101" t="s">
        <v>437</v>
      </c>
      <c r="N562" s="102">
        <v>0</v>
      </c>
      <c r="O562" s="103" t="s">
        <v>43</v>
      </c>
      <c r="P562" s="104">
        <v>0</v>
      </c>
      <c r="Q562" s="104">
        <v>0</v>
      </c>
      <c r="R562" s="102">
        <v>0</v>
      </c>
      <c r="S562" s="102">
        <v>0</v>
      </c>
      <c r="T562" s="102">
        <v>0</v>
      </c>
      <c r="U562" s="102">
        <v>0</v>
      </c>
      <c r="V562" s="102">
        <f t="shared" si="141"/>
        <v>0</v>
      </c>
      <c r="W562" s="102">
        <v>0</v>
      </c>
      <c r="X562" s="102">
        <v>0</v>
      </c>
      <c r="Y562" s="102">
        <v>0</v>
      </c>
      <c r="Z562" s="102">
        <v>0</v>
      </c>
      <c r="AA562" s="102">
        <f t="shared" si="139"/>
        <v>0</v>
      </c>
      <c r="AB562" s="102">
        <f t="shared" si="139"/>
        <v>0</v>
      </c>
    </row>
    <row r="563" spans="1:28" ht="24.75" hidden="1">
      <c r="A563" s="1"/>
      <c r="B563" s="61" t="str">
        <f t="shared" si="140"/>
        <v>13650005300531107</v>
      </c>
      <c r="C563" s="147">
        <v>2023</v>
      </c>
      <c r="D563" s="99">
        <v>20</v>
      </c>
      <c r="E563" s="25">
        <v>1</v>
      </c>
      <c r="F563" s="25">
        <v>3</v>
      </c>
      <c r="G563" s="25">
        <v>6</v>
      </c>
      <c r="H563" s="25">
        <v>5000</v>
      </c>
      <c r="I563" s="25">
        <v>5300</v>
      </c>
      <c r="J563" s="25">
        <v>531</v>
      </c>
      <c r="K563" s="122">
        <v>107</v>
      </c>
      <c r="L563" s="122"/>
      <c r="M563" s="101" t="s">
        <v>438</v>
      </c>
      <c r="N563" s="102">
        <v>0</v>
      </c>
      <c r="O563" s="103" t="s">
        <v>43</v>
      </c>
      <c r="P563" s="104">
        <v>0</v>
      </c>
      <c r="Q563" s="104">
        <v>0</v>
      </c>
      <c r="R563" s="102">
        <v>0</v>
      </c>
      <c r="S563" s="102">
        <v>0</v>
      </c>
      <c r="T563" s="102">
        <v>0</v>
      </c>
      <c r="U563" s="102">
        <v>0</v>
      </c>
      <c r="V563" s="102">
        <f t="shared" si="141"/>
        <v>0</v>
      </c>
      <c r="W563" s="102">
        <v>0</v>
      </c>
      <c r="X563" s="102">
        <v>0</v>
      </c>
      <c r="Y563" s="102">
        <v>0</v>
      </c>
      <c r="Z563" s="102">
        <v>0</v>
      </c>
      <c r="AA563" s="102">
        <f t="shared" si="139"/>
        <v>0</v>
      </c>
      <c r="AB563" s="102">
        <f t="shared" si="139"/>
        <v>0</v>
      </c>
    </row>
    <row r="564" spans="1:28" ht="24.75" hidden="1">
      <c r="A564" s="1"/>
      <c r="B564" s="61" t="str">
        <f t="shared" si="140"/>
        <v>13650005300531108</v>
      </c>
      <c r="C564" s="147">
        <v>2023</v>
      </c>
      <c r="D564" s="99">
        <v>20</v>
      </c>
      <c r="E564" s="25">
        <v>1</v>
      </c>
      <c r="F564" s="25">
        <v>3</v>
      </c>
      <c r="G564" s="25">
        <v>6</v>
      </c>
      <c r="H564" s="25">
        <v>5000</v>
      </c>
      <c r="I564" s="25">
        <v>5300</v>
      </c>
      <c r="J564" s="25">
        <v>531</v>
      </c>
      <c r="K564" s="122">
        <v>108</v>
      </c>
      <c r="L564" s="122"/>
      <c r="M564" s="101" t="s">
        <v>439</v>
      </c>
      <c r="N564" s="102">
        <v>0</v>
      </c>
      <c r="O564" s="103" t="s">
        <v>43</v>
      </c>
      <c r="P564" s="104">
        <v>0</v>
      </c>
      <c r="Q564" s="104">
        <v>0</v>
      </c>
      <c r="R564" s="102">
        <v>0</v>
      </c>
      <c r="S564" s="102">
        <v>0</v>
      </c>
      <c r="T564" s="102">
        <v>0</v>
      </c>
      <c r="U564" s="102">
        <v>0</v>
      </c>
      <c r="V564" s="102">
        <f t="shared" si="141"/>
        <v>0</v>
      </c>
      <c r="W564" s="102">
        <v>0</v>
      </c>
      <c r="X564" s="102">
        <v>0</v>
      </c>
      <c r="Y564" s="102">
        <v>0</v>
      </c>
      <c r="Z564" s="102">
        <v>0</v>
      </c>
      <c r="AA564" s="102">
        <f t="shared" si="139"/>
        <v>0</v>
      </c>
      <c r="AB564" s="102">
        <f t="shared" si="139"/>
        <v>0</v>
      </c>
    </row>
    <row r="565" spans="1:28" ht="46.5" hidden="1">
      <c r="A565" s="1"/>
      <c r="B565" s="61" t="str">
        <f t="shared" si="140"/>
        <v>13650005300531109</v>
      </c>
      <c r="C565" s="147">
        <v>2023</v>
      </c>
      <c r="D565" s="99">
        <v>20</v>
      </c>
      <c r="E565" s="25">
        <v>1</v>
      </c>
      <c r="F565" s="25">
        <v>3</v>
      </c>
      <c r="G565" s="25">
        <v>6</v>
      </c>
      <c r="H565" s="25">
        <v>5000</v>
      </c>
      <c r="I565" s="25">
        <v>5300</v>
      </c>
      <c r="J565" s="25">
        <v>531</v>
      </c>
      <c r="K565" s="122">
        <v>109</v>
      </c>
      <c r="L565" s="122"/>
      <c r="M565" s="101" t="s">
        <v>440</v>
      </c>
      <c r="N565" s="102">
        <v>0</v>
      </c>
      <c r="O565" s="103" t="s">
        <v>43</v>
      </c>
      <c r="P565" s="104">
        <v>0</v>
      </c>
      <c r="Q565" s="104">
        <v>0</v>
      </c>
      <c r="R565" s="102">
        <v>0</v>
      </c>
      <c r="S565" s="102">
        <v>0</v>
      </c>
      <c r="T565" s="102">
        <v>0</v>
      </c>
      <c r="U565" s="102">
        <v>0</v>
      </c>
      <c r="V565" s="102">
        <f t="shared" si="141"/>
        <v>0</v>
      </c>
      <c r="W565" s="102">
        <v>0</v>
      </c>
      <c r="X565" s="102">
        <v>0</v>
      </c>
      <c r="Y565" s="102">
        <v>0</v>
      </c>
      <c r="Z565" s="102">
        <v>0</v>
      </c>
      <c r="AA565" s="102">
        <f t="shared" si="139"/>
        <v>0</v>
      </c>
      <c r="AB565" s="102">
        <f t="shared" si="139"/>
        <v>0</v>
      </c>
    </row>
    <row r="566" spans="1:28" ht="24.75" hidden="1">
      <c r="A566" s="1"/>
      <c r="B566" s="61" t="str">
        <f t="shared" si="140"/>
        <v>13650005300531110</v>
      </c>
      <c r="C566" s="147">
        <v>2023</v>
      </c>
      <c r="D566" s="99">
        <v>20</v>
      </c>
      <c r="E566" s="25">
        <v>1</v>
      </c>
      <c r="F566" s="25">
        <v>3</v>
      </c>
      <c r="G566" s="25">
        <v>6</v>
      </c>
      <c r="H566" s="25">
        <v>5000</v>
      </c>
      <c r="I566" s="25">
        <v>5300</v>
      </c>
      <c r="J566" s="25">
        <v>531</v>
      </c>
      <c r="K566" s="122">
        <v>110</v>
      </c>
      <c r="L566" s="122"/>
      <c r="M566" s="101" t="s">
        <v>441</v>
      </c>
      <c r="N566" s="102">
        <v>0</v>
      </c>
      <c r="O566" s="103" t="s">
        <v>43</v>
      </c>
      <c r="P566" s="104">
        <v>0</v>
      </c>
      <c r="Q566" s="104">
        <v>0</v>
      </c>
      <c r="R566" s="102">
        <v>0</v>
      </c>
      <c r="S566" s="102">
        <v>0</v>
      </c>
      <c r="T566" s="102">
        <v>0</v>
      </c>
      <c r="U566" s="102">
        <v>0</v>
      </c>
      <c r="V566" s="102">
        <f t="shared" si="141"/>
        <v>0</v>
      </c>
      <c r="W566" s="102">
        <v>0</v>
      </c>
      <c r="X566" s="102">
        <v>0</v>
      </c>
      <c r="Y566" s="102">
        <v>0</v>
      </c>
      <c r="Z566" s="102">
        <v>0</v>
      </c>
      <c r="AA566" s="102">
        <f t="shared" si="139"/>
        <v>0</v>
      </c>
      <c r="AB566" s="102">
        <f t="shared" si="139"/>
        <v>0</v>
      </c>
    </row>
    <row r="567" spans="1:28" ht="24.75" hidden="1">
      <c r="A567" s="1"/>
      <c r="B567" s="61" t="str">
        <f t="shared" si="140"/>
        <v>13650005300531111</v>
      </c>
      <c r="C567" s="147">
        <v>2023</v>
      </c>
      <c r="D567" s="99">
        <v>20</v>
      </c>
      <c r="E567" s="25">
        <v>1</v>
      </c>
      <c r="F567" s="25">
        <v>3</v>
      </c>
      <c r="G567" s="25">
        <v>6</v>
      </c>
      <c r="H567" s="25">
        <v>5000</v>
      </c>
      <c r="I567" s="25">
        <v>5300</v>
      </c>
      <c r="J567" s="25">
        <v>531</v>
      </c>
      <c r="K567" s="122">
        <v>111</v>
      </c>
      <c r="L567" s="122"/>
      <c r="M567" s="101" t="s">
        <v>442</v>
      </c>
      <c r="N567" s="102">
        <v>0</v>
      </c>
      <c r="O567" s="103" t="s">
        <v>43</v>
      </c>
      <c r="P567" s="104">
        <v>0</v>
      </c>
      <c r="Q567" s="104">
        <v>0</v>
      </c>
      <c r="R567" s="102">
        <v>0</v>
      </c>
      <c r="S567" s="102">
        <v>0</v>
      </c>
      <c r="T567" s="102">
        <v>0</v>
      </c>
      <c r="U567" s="102">
        <v>0</v>
      </c>
      <c r="V567" s="102">
        <f t="shared" si="141"/>
        <v>0</v>
      </c>
      <c r="W567" s="102">
        <v>0</v>
      </c>
      <c r="X567" s="102">
        <v>0</v>
      </c>
      <c r="Y567" s="102">
        <v>0</v>
      </c>
      <c r="Z567" s="102">
        <v>0</v>
      </c>
      <c r="AA567" s="102">
        <f t="shared" si="139"/>
        <v>0</v>
      </c>
      <c r="AB567" s="102">
        <f t="shared" si="139"/>
        <v>0</v>
      </c>
    </row>
    <row r="568" spans="1:28" ht="24.75" hidden="1">
      <c r="A568" s="1"/>
      <c r="B568" s="61" t="str">
        <f t="shared" si="140"/>
        <v>13650005300531112</v>
      </c>
      <c r="C568" s="147">
        <v>2023</v>
      </c>
      <c r="D568" s="99">
        <v>20</v>
      </c>
      <c r="E568" s="25">
        <v>1</v>
      </c>
      <c r="F568" s="25">
        <v>3</v>
      </c>
      <c r="G568" s="25">
        <v>6</v>
      </c>
      <c r="H568" s="25">
        <v>5000</v>
      </c>
      <c r="I568" s="25">
        <v>5300</v>
      </c>
      <c r="J568" s="25">
        <v>531</v>
      </c>
      <c r="K568" s="122">
        <v>112</v>
      </c>
      <c r="L568" s="122"/>
      <c r="M568" s="101" t="s">
        <v>443</v>
      </c>
      <c r="N568" s="102">
        <v>0</v>
      </c>
      <c r="O568" s="103" t="s">
        <v>43</v>
      </c>
      <c r="P568" s="104">
        <v>0</v>
      </c>
      <c r="Q568" s="104">
        <v>0</v>
      </c>
      <c r="R568" s="102">
        <v>0</v>
      </c>
      <c r="S568" s="102">
        <v>0</v>
      </c>
      <c r="T568" s="102">
        <v>0</v>
      </c>
      <c r="U568" s="102">
        <v>0</v>
      </c>
      <c r="V568" s="102">
        <f t="shared" si="141"/>
        <v>0</v>
      </c>
      <c r="W568" s="102">
        <v>0</v>
      </c>
      <c r="X568" s="102">
        <v>0</v>
      </c>
      <c r="Y568" s="102">
        <v>0</v>
      </c>
      <c r="Z568" s="102">
        <v>0</v>
      </c>
      <c r="AA568" s="102">
        <f t="shared" si="139"/>
        <v>0</v>
      </c>
      <c r="AB568" s="102">
        <f t="shared" si="139"/>
        <v>0</v>
      </c>
    </row>
    <row r="569" spans="1:28" ht="24.75" hidden="1">
      <c r="A569" s="1"/>
      <c r="B569" s="61" t="str">
        <f t="shared" si="140"/>
        <v>13650005300531113</v>
      </c>
      <c r="C569" s="147">
        <v>2023</v>
      </c>
      <c r="D569" s="99">
        <v>20</v>
      </c>
      <c r="E569" s="25">
        <v>1</v>
      </c>
      <c r="F569" s="25">
        <v>3</v>
      </c>
      <c r="G569" s="25">
        <v>6</v>
      </c>
      <c r="H569" s="25">
        <v>5000</v>
      </c>
      <c r="I569" s="25">
        <v>5300</v>
      </c>
      <c r="J569" s="25">
        <v>531</v>
      </c>
      <c r="K569" s="122">
        <v>113</v>
      </c>
      <c r="L569" s="122"/>
      <c r="M569" s="101" t="s">
        <v>444</v>
      </c>
      <c r="N569" s="102">
        <v>0</v>
      </c>
      <c r="O569" s="103" t="s">
        <v>43</v>
      </c>
      <c r="P569" s="104">
        <v>0</v>
      </c>
      <c r="Q569" s="104">
        <v>0</v>
      </c>
      <c r="R569" s="102">
        <v>0</v>
      </c>
      <c r="S569" s="102">
        <v>0</v>
      </c>
      <c r="T569" s="102">
        <v>0</v>
      </c>
      <c r="U569" s="102">
        <v>0</v>
      </c>
      <c r="V569" s="102">
        <f t="shared" si="141"/>
        <v>0</v>
      </c>
      <c r="W569" s="102">
        <v>0</v>
      </c>
      <c r="X569" s="102">
        <v>0</v>
      </c>
      <c r="Y569" s="102">
        <v>0</v>
      </c>
      <c r="Z569" s="102">
        <v>0</v>
      </c>
      <c r="AA569" s="102">
        <f t="shared" si="139"/>
        <v>0</v>
      </c>
      <c r="AB569" s="102">
        <f t="shared" si="139"/>
        <v>0</v>
      </c>
    </row>
    <row r="570" spans="1:28" ht="46.5" hidden="1">
      <c r="A570" s="1"/>
      <c r="B570" s="61" t="str">
        <f t="shared" si="140"/>
        <v>13650005300531114</v>
      </c>
      <c r="C570" s="147">
        <v>2023</v>
      </c>
      <c r="D570" s="99">
        <v>20</v>
      </c>
      <c r="E570" s="25">
        <v>1</v>
      </c>
      <c r="F570" s="25">
        <v>3</v>
      </c>
      <c r="G570" s="25">
        <v>6</v>
      </c>
      <c r="H570" s="25">
        <v>5000</v>
      </c>
      <c r="I570" s="25">
        <v>5300</v>
      </c>
      <c r="J570" s="25">
        <v>531</v>
      </c>
      <c r="K570" s="122">
        <v>114</v>
      </c>
      <c r="L570" s="122"/>
      <c r="M570" s="101" t="s">
        <v>445</v>
      </c>
      <c r="N570" s="102">
        <v>0</v>
      </c>
      <c r="O570" s="103" t="s">
        <v>43</v>
      </c>
      <c r="P570" s="104">
        <v>0</v>
      </c>
      <c r="Q570" s="104">
        <v>0</v>
      </c>
      <c r="R570" s="102">
        <v>0</v>
      </c>
      <c r="S570" s="102">
        <v>0</v>
      </c>
      <c r="T570" s="102">
        <v>0</v>
      </c>
      <c r="U570" s="102">
        <v>0</v>
      </c>
      <c r="V570" s="102">
        <f t="shared" si="141"/>
        <v>0</v>
      </c>
      <c r="W570" s="102">
        <v>0</v>
      </c>
      <c r="X570" s="102">
        <v>0</v>
      </c>
      <c r="Y570" s="102">
        <v>0</v>
      </c>
      <c r="Z570" s="102">
        <v>0</v>
      </c>
      <c r="AA570" s="102">
        <f t="shared" si="139"/>
        <v>0</v>
      </c>
      <c r="AB570" s="102">
        <f t="shared" si="139"/>
        <v>0</v>
      </c>
    </row>
    <row r="571" spans="1:28" ht="24.75" hidden="1">
      <c r="A571" s="1"/>
      <c r="B571" s="61" t="str">
        <f t="shared" si="140"/>
        <v>13650005300531115</v>
      </c>
      <c r="C571" s="147">
        <v>2023</v>
      </c>
      <c r="D571" s="99">
        <v>20</v>
      </c>
      <c r="E571" s="25">
        <v>1</v>
      </c>
      <c r="F571" s="25">
        <v>3</v>
      </c>
      <c r="G571" s="25">
        <v>6</v>
      </c>
      <c r="H571" s="25">
        <v>5000</v>
      </c>
      <c r="I571" s="25">
        <v>5300</v>
      </c>
      <c r="J571" s="25">
        <v>531</v>
      </c>
      <c r="K571" s="122">
        <v>115</v>
      </c>
      <c r="L571" s="122"/>
      <c r="M571" s="101" t="s">
        <v>446</v>
      </c>
      <c r="N571" s="102">
        <v>0</v>
      </c>
      <c r="O571" s="103" t="s">
        <v>43</v>
      </c>
      <c r="P571" s="104">
        <v>0</v>
      </c>
      <c r="Q571" s="104">
        <v>0</v>
      </c>
      <c r="R571" s="102">
        <v>0</v>
      </c>
      <c r="S571" s="102">
        <v>0</v>
      </c>
      <c r="T571" s="102">
        <v>0</v>
      </c>
      <c r="U571" s="102">
        <v>0</v>
      </c>
      <c r="V571" s="102">
        <f t="shared" si="141"/>
        <v>0</v>
      </c>
      <c r="W571" s="102">
        <v>0</v>
      </c>
      <c r="X571" s="102">
        <v>0</v>
      </c>
      <c r="Y571" s="102">
        <v>0</v>
      </c>
      <c r="Z571" s="102">
        <v>0</v>
      </c>
      <c r="AA571" s="102">
        <f t="shared" si="139"/>
        <v>0</v>
      </c>
      <c r="AB571" s="102">
        <f t="shared" si="139"/>
        <v>0</v>
      </c>
    </row>
    <row r="572" spans="1:28" ht="24.75" hidden="1">
      <c r="A572" s="1"/>
      <c r="B572" s="61" t="str">
        <f t="shared" si="140"/>
        <v>13650005300531116</v>
      </c>
      <c r="C572" s="147">
        <v>2023</v>
      </c>
      <c r="D572" s="99">
        <v>20</v>
      </c>
      <c r="E572" s="25">
        <v>1</v>
      </c>
      <c r="F572" s="25">
        <v>3</v>
      </c>
      <c r="G572" s="25">
        <v>6</v>
      </c>
      <c r="H572" s="25">
        <v>5000</v>
      </c>
      <c r="I572" s="25">
        <v>5300</v>
      </c>
      <c r="J572" s="25">
        <v>531</v>
      </c>
      <c r="K572" s="122">
        <v>116</v>
      </c>
      <c r="L572" s="122"/>
      <c r="M572" s="101" t="s">
        <v>447</v>
      </c>
      <c r="N572" s="102">
        <v>0</v>
      </c>
      <c r="O572" s="103" t="s">
        <v>43</v>
      </c>
      <c r="P572" s="104">
        <v>0</v>
      </c>
      <c r="Q572" s="104">
        <v>0</v>
      </c>
      <c r="R572" s="102">
        <v>0</v>
      </c>
      <c r="S572" s="102">
        <v>0</v>
      </c>
      <c r="T572" s="102">
        <v>0</v>
      </c>
      <c r="U572" s="102">
        <v>0</v>
      </c>
      <c r="V572" s="102">
        <f t="shared" si="141"/>
        <v>0</v>
      </c>
      <c r="W572" s="102">
        <v>0</v>
      </c>
      <c r="X572" s="102">
        <v>0</v>
      </c>
      <c r="Y572" s="102">
        <v>0</v>
      </c>
      <c r="Z572" s="102">
        <v>0</v>
      </c>
      <c r="AA572" s="102">
        <f t="shared" si="139"/>
        <v>0</v>
      </c>
      <c r="AB572" s="102">
        <f t="shared" si="139"/>
        <v>0</v>
      </c>
    </row>
    <row r="573" spans="1:28" ht="24.75" hidden="1">
      <c r="A573" s="1"/>
      <c r="B573" s="61" t="str">
        <f t="shared" si="140"/>
        <v>13650005300531117</v>
      </c>
      <c r="C573" s="147">
        <v>2023</v>
      </c>
      <c r="D573" s="99">
        <v>20</v>
      </c>
      <c r="E573" s="25">
        <v>1</v>
      </c>
      <c r="F573" s="25">
        <v>3</v>
      </c>
      <c r="G573" s="25">
        <v>6</v>
      </c>
      <c r="H573" s="25">
        <v>5000</v>
      </c>
      <c r="I573" s="25">
        <v>5300</v>
      </c>
      <c r="J573" s="25">
        <v>531</v>
      </c>
      <c r="K573" s="122">
        <v>117</v>
      </c>
      <c r="L573" s="122"/>
      <c r="M573" s="101" t="s">
        <v>448</v>
      </c>
      <c r="N573" s="102">
        <v>0</v>
      </c>
      <c r="O573" s="103" t="s">
        <v>43</v>
      </c>
      <c r="P573" s="104">
        <v>0</v>
      </c>
      <c r="Q573" s="104">
        <v>0</v>
      </c>
      <c r="R573" s="102">
        <v>0</v>
      </c>
      <c r="S573" s="102">
        <v>0</v>
      </c>
      <c r="T573" s="102">
        <v>0</v>
      </c>
      <c r="U573" s="102">
        <v>0</v>
      </c>
      <c r="V573" s="102">
        <f t="shared" si="141"/>
        <v>0</v>
      </c>
      <c r="W573" s="102">
        <v>0</v>
      </c>
      <c r="X573" s="102">
        <v>0</v>
      </c>
      <c r="Y573" s="102">
        <v>0</v>
      </c>
      <c r="Z573" s="102">
        <v>0</v>
      </c>
      <c r="AA573" s="102">
        <f t="shared" si="139"/>
        <v>0</v>
      </c>
      <c r="AB573" s="102">
        <f t="shared" si="139"/>
        <v>0</v>
      </c>
    </row>
    <row r="574" spans="1:28" ht="24.75" hidden="1">
      <c r="A574" s="1"/>
      <c r="B574" s="61" t="str">
        <f t="shared" si="140"/>
        <v>13650005300531118</v>
      </c>
      <c r="C574" s="147">
        <v>2023</v>
      </c>
      <c r="D574" s="99">
        <v>20</v>
      </c>
      <c r="E574" s="25">
        <v>1</v>
      </c>
      <c r="F574" s="25">
        <v>3</v>
      </c>
      <c r="G574" s="25">
        <v>6</v>
      </c>
      <c r="H574" s="25">
        <v>5000</v>
      </c>
      <c r="I574" s="25">
        <v>5300</v>
      </c>
      <c r="J574" s="25">
        <v>531</v>
      </c>
      <c r="K574" s="122">
        <v>118</v>
      </c>
      <c r="L574" s="122"/>
      <c r="M574" s="101" t="s">
        <v>449</v>
      </c>
      <c r="N574" s="102">
        <v>0</v>
      </c>
      <c r="O574" s="103" t="s">
        <v>43</v>
      </c>
      <c r="P574" s="104">
        <v>0</v>
      </c>
      <c r="Q574" s="104">
        <v>0</v>
      </c>
      <c r="R574" s="102">
        <v>0</v>
      </c>
      <c r="S574" s="102">
        <v>0</v>
      </c>
      <c r="T574" s="102">
        <v>0</v>
      </c>
      <c r="U574" s="102">
        <v>0</v>
      </c>
      <c r="V574" s="102">
        <f t="shared" si="141"/>
        <v>0</v>
      </c>
      <c r="W574" s="102">
        <v>0</v>
      </c>
      <c r="X574" s="102">
        <v>0</v>
      </c>
      <c r="Y574" s="102">
        <v>0</v>
      </c>
      <c r="Z574" s="102">
        <v>0</v>
      </c>
      <c r="AA574" s="102">
        <f t="shared" si="139"/>
        <v>0</v>
      </c>
      <c r="AB574" s="102">
        <f t="shared" si="139"/>
        <v>0</v>
      </c>
    </row>
    <row r="575" spans="1:28" ht="24.75" hidden="1">
      <c r="A575" s="1"/>
      <c r="B575" s="61" t="str">
        <f t="shared" si="140"/>
        <v>13650005300531119</v>
      </c>
      <c r="C575" s="147">
        <v>2023</v>
      </c>
      <c r="D575" s="99">
        <v>20</v>
      </c>
      <c r="E575" s="25">
        <v>1</v>
      </c>
      <c r="F575" s="25">
        <v>3</v>
      </c>
      <c r="G575" s="25">
        <v>6</v>
      </c>
      <c r="H575" s="25">
        <v>5000</v>
      </c>
      <c r="I575" s="25">
        <v>5300</v>
      </c>
      <c r="J575" s="25">
        <v>531</v>
      </c>
      <c r="K575" s="122">
        <v>119</v>
      </c>
      <c r="L575" s="122"/>
      <c r="M575" s="101" t="s">
        <v>450</v>
      </c>
      <c r="N575" s="102">
        <v>0</v>
      </c>
      <c r="O575" s="103" t="s">
        <v>43</v>
      </c>
      <c r="P575" s="104">
        <v>0</v>
      </c>
      <c r="Q575" s="104">
        <v>0</v>
      </c>
      <c r="R575" s="102">
        <v>0</v>
      </c>
      <c r="S575" s="102">
        <v>0</v>
      </c>
      <c r="T575" s="102">
        <v>0</v>
      </c>
      <c r="U575" s="102">
        <v>0</v>
      </c>
      <c r="V575" s="102">
        <f t="shared" si="141"/>
        <v>0</v>
      </c>
      <c r="W575" s="102">
        <v>0</v>
      </c>
      <c r="X575" s="102">
        <v>0</v>
      </c>
      <c r="Y575" s="102">
        <v>0</v>
      </c>
      <c r="Z575" s="102">
        <v>0</v>
      </c>
      <c r="AA575" s="102">
        <f t="shared" si="139"/>
        <v>0</v>
      </c>
      <c r="AB575" s="102">
        <f t="shared" si="139"/>
        <v>0</v>
      </c>
    </row>
    <row r="576" spans="1:28" ht="24.75" hidden="1">
      <c r="A576" s="1"/>
      <c r="B576" s="61" t="str">
        <f t="shared" si="140"/>
        <v>13650005300531120</v>
      </c>
      <c r="C576" s="147">
        <v>2023</v>
      </c>
      <c r="D576" s="99">
        <v>20</v>
      </c>
      <c r="E576" s="25">
        <v>1</v>
      </c>
      <c r="F576" s="25">
        <v>3</v>
      </c>
      <c r="G576" s="25">
        <v>6</v>
      </c>
      <c r="H576" s="25">
        <v>5000</v>
      </c>
      <c r="I576" s="25">
        <v>5300</v>
      </c>
      <c r="J576" s="25">
        <v>531</v>
      </c>
      <c r="K576" s="122">
        <v>120</v>
      </c>
      <c r="L576" s="122"/>
      <c r="M576" s="101" t="s">
        <v>451</v>
      </c>
      <c r="N576" s="102">
        <v>0</v>
      </c>
      <c r="O576" s="103" t="s">
        <v>43</v>
      </c>
      <c r="P576" s="104">
        <v>0</v>
      </c>
      <c r="Q576" s="104">
        <v>0</v>
      </c>
      <c r="R576" s="102">
        <v>0</v>
      </c>
      <c r="S576" s="102">
        <v>0</v>
      </c>
      <c r="T576" s="102">
        <v>0</v>
      </c>
      <c r="U576" s="102">
        <v>0</v>
      </c>
      <c r="V576" s="102">
        <f t="shared" si="141"/>
        <v>0</v>
      </c>
      <c r="W576" s="102">
        <v>0</v>
      </c>
      <c r="X576" s="102">
        <v>0</v>
      </c>
      <c r="Y576" s="102">
        <v>0</v>
      </c>
      <c r="Z576" s="102">
        <v>0</v>
      </c>
      <c r="AA576" s="102">
        <f t="shared" si="139"/>
        <v>0</v>
      </c>
      <c r="AB576" s="102">
        <f t="shared" si="139"/>
        <v>0</v>
      </c>
    </row>
    <row r="577" spans="1:28" ht="24.75" hidden="1">
      <c r="A577" s="1"/>
      <c r="B577" s="61" t="str">
        <f t="shared" si="140"/>
        <v>13650005300531121</v>
      </c>
      <c r="C577" s="147">
        <v>2023</v>
      </c>
      <c r="D577" s="99">
        <v>20</v>
      </c>
      <c r="E577" s="25">
        <v>1</v>
      </c>
      <c r="F577" s="25">
        <v>3</v>
      </c>
      <c r="G577" s="25">
        <v>6</v>
      </c>
      <c r="H577" s="25">
        <v>5000</v>
      </c>
      <c r="I577" s="25">
        <v>5300</v>
      </c>
      <c r="J577" s="25">
        <v>531</v>
      </c>
      <c r="K577" s="122">
        <v>121</v>
      </c>
      <c r="L577" s="122"/>
      <c r="M577" s="101" t="s">
        <v>452</v>
      </c>
      <c r="N577" s="102">
        <v>0</v>
      </c>
      <c r="O577" s="103" t="s">
        <v>43</v>
      </c>
      <c r="P577" s="104">
        <v>0</v>
      </c>
      <c r="Q577" s="104">
        <v>0</v>
      </c>
      <c r="R577" s="102">
        <v>0</v>
      </c>
      <c r="S577" s="102">
        <v>0</v>
      </c>
      <c r="T577" s="102">
        <v>0</v>
      </c>
      <c r="U577" s="102">
        <v>0</v>
      </c>
      <c r="V577" s="102">
        <f t="shared" si="141"/>
        <v>0</v>
      </c>
      <c r="W577" s="102">
        <v>0</v>
      </c>
      <c r="X577" s="102">
        <v>0</v>
      </c>
      <c r="Y577" s="102">
        <v>0</v>
      </c>
      <c r="Z577" s="102">
        <v>0</v>
      </c>
      <c r="AA577" s="102">
        <f t="shared" si="139"/>
        <v>0</v>
      </c>
      <c r="AB577" s="102">
        <f t="shared" si="139"/>
        <v>0</v>
      </c>
    </row>
    <row r="578" spans="1:28" ht="24.75" hidden="1">
      <c r="A578" s="1"/>
      <c r="B578" s="61" t="str">
        <f t="shared" si="140"/>
        <v>13650005300531122</v>
      </c>
      <c r="C578" s="147">
        <v>2023</v>
      </c>
      <c r="D578" s="99">
        <v>20</v>
      </c>
      <c r="E578" s="25">
        <v>1</v>
      </c>
      <c r="F578" s="25">
        <v>3</v>
      </c>
      <c r="G578" s="25">
        <v>6</v>
      </c>
      <c r="H578" s="25">
        <v>5000</v>
      </c>
      <c r="I578" s="25">
        <v>5300</v>
      </c>
      <c r="J578" s="25">
        <v>531</v>
      </c>
      <c r="K578" s="122">
        <v>122</v>
      </c>
      <c r="L578" s="122"/>
      <c r="M578" s="101" t="s">
        <v>453</v>
      </c>
      <c r="N578" s="102">
        <v>0</v>
      </c>
      <c r="O578" s="103" t="s">
        <v>43</v>
      </c>
      <c r="P578" s="104">
        <v>0</v>
      </c>
      <c r="Q578" s="104">
        <v>0</v>
      </c>
      <c r="R578" s="102">
        <v>0</v>
      </c>
      <c r="S578" s="102">
        <v>0</v>
      </c>
      <c r="T578" s="102">
        <v>0</v>
      </c>
      <c r="U578" s="102">
        <v>0</v>
      </c>
      <c r="V578" s="102">
        <f t="shared" si="141"/>
        <v>0</v>
      </c>
      <c r="W578" s="102">
        <v>0</v>
      </c>
      <c r="X578" s="102">
        <v>0</v>
      </c>
      <c r="Y578" s="102">
        <v>0</v>
      </c>
      <c r="Z578" s="102">
        <v>0</v>
      </c>
      <c r="AA578" s="102">
        <f t="shared" si="139"/>
        <v>0</v>
      </c>
      <c r="AB578" s="102">
        <f t="shared" si="139"/>
        <v>0</v>
      </c>
    </row>
    <row r="579" spans="1:28" ht="24.75" hidden="1">
      <c r="A579" s="1"/>
      <c r="B579" s="61" t="str">
        <f t="shared" si="140"/>
        <v>13650005300531123</v>
      </c>
      <c r="C579" s="147">
        <v>2023</v>
      </c>
      <c r="D579" s="99">
        <v>20</v>
      </c>
      <c r="E579" s="25">
        <v>1</v>
      </c>
      <c r="F579" s="25">
        <v>3</v>
      </c>
      <c r="G579" s="25">
        <v>6</v>
      </c>
      <c r="H579" s="25">
        <v>5000</v>
      </c>
      <c r="I579" s="25">
        <v>5300</v>
      </c>
      <c r="J579" s="25">
        <v>531</v>
      </c>
      <c r="K579" s="122">
        <v>123</v>
      </c>
      <c r="L579" s="122"/>
      <c r="M579" s="101" t="s">
        <v>454</v>
      </c>
      <c r="N579" s="102">
        <v>0</v>
      </c>
      <c r="O579" s="103" t="s">
        <v>43</v>
      </c>
      <c r="P579" s="104">
        <v>0</v>
      </c>
      <c r="Q579" s="104">
        <v>0</v>
      </c>
      <c r="R579" s="102">
        <v>0</v>
      </c>
      <c r="S579" s="102">
        <v>0</v>
      </c>
      <c r="T579" s="102">
        <v>0</v>
      </c>
      <c r="U579" s="102">
        <v>0</v>
      </c>
      <c r="V579" s="102">
        <f t="shared" si="141"/>
        <v>0</v>
      </c>
      <c r="W579" s="102">
        <v>0</v>
      </c>
      <c r="X579" s="102">
        <v>0</v>
      </c>
      <c r="Y579" s="102">
        <v>0</v>
      </c>
      <c r="Z579" s="102">
        <v>0</v>
      </c>
      <c r="AA579" s="102">
        <f t="shared" si="139"/>
        <v>0</v>
      </c>
      <c r="AB579" s="102">
        <f t="shared" si="139"/>
        <v>0</v>
      </c>
    </row>
    <row r="580" spans="1:28" ht="24.75" hidden="1">
      <c r="A580" s="1"/>
      <c r="B580" s="61" t="str">
        <f t="shared" si="140"/>
        <v>13650005300531124</v>
      </c>
      <c r="C580" s="147">
        <v>2023</v>
      </c>
      <c r="D580" s="99">
        <v>20</v>
      </c>
      <c r="E580" s="25">
        <v>1</v>
      </c>
      <c r="F580" s="25">
        <v>3</v>
      </c>
      <c r="G580" s="25">
        <v>6</v>
      </c>
      <c r="H580" s="25">
        <v>5000</v>
      </c>
      <c r="I580" s="25">
        <v>5300</v>
      </c>
      <c r="J580" s="25">
        <v>531</v>
      </c>
      <c r="K580" s="122">
        <v>124</v>
      </c>
      <c r="L580" s="122"/>
      <c r="M580" s="101" t="s">
        <v>455</v>
      </c>
      <c r="N580" s="102">
        <v>0</v>
      </c>
      <c r="O580" s="103" t="s">
        <v>43</v>
      </c>
      <c r="P580" s="104">
        <v>0</v>
      </c>
      <c r="Q580" s="104">
        <v>0</v>
      </c>
      <c r="R580" s="102">
        <v>0</v>
      </c>
      <c r="S580" s="102">
        <v>0</v>
      </c>
      <c r="T580" s="102">
        <v>0</v>
      </c>
      <c r="U580" s="102">
        <v>0</v>
      </c>
      <c r="V580" s="102">
        <f t="shared" si="141"/>
        <v>0</v>
      </c>
      <c r="W580" s="102">
        <v>0</v>
      </c>
      <c r="X580" s="102">
        <v>0</v>
      </c>
      <c r="Y580" s="102">
        <v>0</v>
      </c>
      <c r="Z580" s="102">
        <v>0</v>
      </c>
      <c r="AA580" s="102">
        <f t="shared" si="139"/>
        <v>0</v>
      </c>
      <c r="AB580" s="102">
        <f t="shared" si="139"/>
        <v>0</v>
      </c>
    </row>
    <row r="581" spans="1:28" ht="24.75" hidden="1">
      <c r="A581" s="1"/>
      <c r="B581" s="61" t="str">
        <f t="shared" si="140"/>
        <v>13650005300531125</v>
      </c>
      <c r="C581" s="147">
        <v>2023</v>
      </c>
      <c r="D581" s="99">
        <v>20</v>
      </c>
      <c r="E581" s="25">
        <v>1</v>
      </c>
      <c r="F581" s="25">
        <v>3</v>
      </c>
      <c r="G581" s="25">
        <v>6</v>
      </c>
      <c r="H581" s="25">
        <v>5000</v>
      </c>
      <c r="I581" s="25">
        <v>5300</v>
      </c>
      <c r="J581" s="25">
        <v>531</v>
      </c>
      <c r="K581" s="122">
        <v>125</v>
      </c>
      <c r="L581" s="122"/>
      <c r="M581" s="101" t="s">
        <v>456</v>
      </c>
      <c r="N581" s="102">
        <v>0</v>
      </c>
      <c r="O581" s="103" t="s">
        <v>43</v>
      </c>
      <c r="P581" s="104">
        <v>0</v>
      </c>
      <c r="Q581" s="104">
        <v>0</v>
      </c>
      <c r="R581" s="102">
        <v>0</v>
      </c>
      <c r="S581" s="102">
        <v>0</v>
      </c>
      <c r="T581" s="102">
        <v>0</v>
      </c>
      <c r="U581" s="102">
        <v>0</v>
      </c>
      <c r="V581" s="102">
        <f t="shared" si="141"/>
        <v>0</v>
      </c>
      <c r="W581" s="102">
        <v>0</v>
      </c>
      <c r="X581" s="102">
        <v>0</v>
      </c>
      <c r="Y581" s="102">
        <v>0</v>
      </c>
      <c r="Z581" s="102">
        <v>0</v>
      </c>
      <c r="AA581" s="102">
        <f t="shared" si="139"/>
        <v>0</v>
      </c>
      <c r="AB581" s="102">
        <f t="shared" si="139"/>
        <v>0</v>
      </c>
    </row>
    <row r="582" spans="1:28" ht="24.75" hidden="1">
      <c r="A582" s="1"/>
      <c r="B582" s="61" t="str">
        <f t="shared" si="140"/>
        <v>13650005300531126</v>
      </c>
      <c r="C582" s="147">
        <v>2023</v>
      </c>
      <c r="D582" s="99">
        <v>20</v>
      </c>
      <c r="E582" s="25">
        <v>1</v>
      </c>
      <c r="F582" s="25">
        <v>3</v>
      </c>
      <c r="G582" s="25">
        <v>6</v>
      </c>
      <c r="H582" s="25">
        <v>5000</v>
      </c>
      <c r="I582" s="25">
        <v>5300</v>
      </c>
      <c r="J582" s="25">
        <v>531</v>
      </c>
      <c r="K582" s="122">
        <v>126</v>
      </c>
      <c r="L582" s="122"/>
      <c r="M582" s="101" t="s">
        <v>457</v>
      </c>
      <c r="N582" s="102">
        <v>0</v>
      </c>
      <c r="O582" s="103" t="s">
        <v>43</v>
      </c>
      <c r="P582" s="104">
        <v>0</v>
      </c>
      <c r="Q582" s="104">
        <v>0</v>
      </c>
      <c r="R582" s="102">
        <v>0</v>
      </c>
      <c r="S582" s="102">
        <v>0</v>
      </c>
      <c r="T582" s="102">
        <v>0</v>
      </c>
      <c r="U582" s="102">
        <v>0</v>
      </c>
      <c r="V582" s="102">
        <f t="shared" si="141"/>
        <v>0</v>
      </c>
      <c r="W582" s="102">
        <v>0</v>
      </c>
      <c r="X582" s="102">
        <v>0</v>
      </c>
      <c r="Y582" s="102">
        <v>0</v>
      </c>
      <c r="Z582" s="102">
        <v>0</v>
      </c>
      <c r="AA582" s="102">
        <f t="shared" si="139"/>
        <v>0</v>
      </c>
      <c r="AB582" s="102">
        <f t="shared" si="139"/>
        <v>0</v>
      </c>
    </row>
    <row r="583" spans="1:28" ht="46.5" hidden="1">
      <c r="A583" s="1"/>
      <c r="B583" s="61" t="str">
        <f t="shared" si="140"/>
        <v>13650005300531127</v>
      </c>
      <c r="C583" s="147">
        <v>2023</v>
      </c>
      <c r="D583" s="99">
        <v>20</v>
      </c>
      <c r="E583" s="25">
        <v>1</v>
      </c>
      <c r="F583" s="25">
        <v>3</v>
      </c>
      <c r="G583" s="25">
        <v>6</v>
      </c>
      <c r="H583" s="25">
        <v>5000</v>
      </c>
      <c r="I583" s="25">
        <v>5300</v>
      </c>
      <c r="J583" s="25">
        <v>531</v>
      </c>
      <c r="K583" s="122">
        <v>127</v>
      </c>
      <c r="L583" s="122"/>
      <c r="M583" s="101" t="s">
        <v>458</v>
      </c>
      <c r="N583" s="102">
        <v>0</v>
      </c>
      <c r="O583" s="103" t="s">
        <v>43</v>
      </c>
      <c r="P583" s="104">
        <v>0</v>
      </c>
      <c r="Q583" s="104">
        <v>0</v>
      </c>
      <c r="R583" s="102">
        <v>0</v>
      </c>
      <c r="S583" s="102">
        <v>0</v>
      </c>
      <c r="T583" s="102">
        <v>0</v>
      </c>
      <c r="U583" s="102">
        <v>0</v>
      </c>
      <c r="V583" s="102">
        <f t="shared" si="141"/>
        <v>0</v>
      </c>
      <c r="W583" s="102">
        <v>0</v>
      </c>
      <c r="X583" s="102">
        <v>0</v>
      </c>
      <c r="Y583" s="102">
        <v>0</v>
      </c>
      <c r="Z583" s="102">
        <v>0</v>
      </c>
      <c r="AA583" s="102">
        <f t="shared" si="139"/>
        <v>0</v>
      </c>
      <c r="AB583" s="102">
        <f t="shared" si="139"/>
        <v>0</v>
      </c>
    </row>
    <row r="584" spans="1:28" ht="46.5" hidden="1">
      <c r="A584" s="1"/>
      <c r="B584" s="61" t="str">
        <f t="shared" si="140"/>
        <v>13650005300531128</v>
      </c>
      <c r="C584" s="147">
        <v>2023</v>
      </c>
      <c r="D584" s="99">
        <v>20</v>
      </c>
      <c r="E584" s="25">
        <v>1</v>
      </c>
      <c r="F584" s="25">
        <v>3</v>
      </c>
      <c r="G584" s="25">
        <v>6</v>
      </c>
      <c r="H584" s="25">
        <v>5000</v>
      </c>
      <c r="I584" s="25">
        <v>5300</v>
      </c>
      <c r="J584" s="25">
        <v>531</v>
      </c>
      <c r="K584" s="122">
        <v>128</v>
      </c>
      <c r="L584" s="122"/>
      <c r="M584" s="101" t="s">
        <v>459</v>
      </c>
      <c r="N584" s="102">
        <v>0</v>
      </c>
      <c r="O584" s="103" t="s">
        <v>43</v>
      </c>
      <c r="P584" s="104">
        <v>0</v>
      </c>
      <c r="Q584" s="104">
        <v>0</v>
      </c>
      <c r="R584" s="102">
        <v>0</v>
      </c>
      <c r="S584" s="102">
        <v>0</v>
      </c>
      <c r="T584" s="102">
        <v>0</v>
      </c>
      <c r="U584" s="102">
        <v>0</v>
      </c>
      <c r="V584" s="102">
        <f t="shared" si="141"/>
        <v>0</v>
      </c>
      <c r="W584" s="102">
        <v>0</v>
      </c>
      <c r="X584" s="102">
        <v>0</v>
      </c>
      <c r="Y584" s="102">
        <v>0</v>
      </c>
      <c r="Z584" s="102">
        <v>0</v>
      </c>
      <c r="AA584" s="102">
        <f t="shared" si="139"/>
        <v>0</v>
      </c>
      <c r="AB584" s="102">
        <f t="shared" si="139"/>
        <v>0</v>
      </c>
    </row>
    <row r="585" spans="1:28" ht="24.75" hidden="1">
      <c r="A585" s="1"/>
      <c r="B585" s="61" t="str">
        <f t="shared" si="140"/>
        <v>13650005300531129</v>
      </c>
      <c r="C585" s="147">
        <v>2023</v>
      </c>
      <c r="D585" s="99">
        <v>20</v>
      </c>
      <c r="E585" s="25">
        <v>1</v>
      </c>
      <c r="F585" s="25">
        <v>3</v>
      </c>
      <c r="G585" s="25">
        <v>6</v>
      </c>
      <c r="H585" s="25">
        <v>5000</v>
      </c>
      <c r="I585" s="25">
        <v>5300</v>
      </c>
      <c r="J585" s="25">
        <v>531</v>
      </c>
      <c r="K585" s="122">
        <v>129</v>
      </c>
      <c r="L585" s="122"/>
      <c r="M585" s="101" t="s">
        <v>460</v>
      </c>
      <c r="N585" s="102">
        <v>0</v>
      </c>
      <c r="O585" s="103" t="s">
        <v>43</v>
      </c>
      <c r="P585" s="104">
        <v>0</v>
      </c>
      <c r="Q585" s="104">
        <v>0</v>
      </c>
      <c r="R585" s="102">
        <v>0</v>
      </c>
      <c r="S585" s="102">
        <v>0</v>
      </c>
      <c r="T585" s="102">
        <v>0</v>
      </c>
      <c r="U585" s="102">
        <v>0</v>
      </c>
      <c r="V585" s="102">
        <f t="shared" ref="V585:V596" si="142">N585-R585-S585-T585-U585</f>
        <v>0</v>
      </c>
      <c r="W585" s="102">
        <v>0</v>
      </c>
      <c r="X585" s="102">
        <v>0</v>
      </c>
      <c r="Y585" s="102">
        <v>0</v>
      </c>
      <c r="Z585" s="102">
        <v>0</v>
      </c>
      <c r="AA585" s="102">
        <f t="shared" ref="AA585:AB596" si="143">W585-Y585</f>
        <v>0</v>
      </c>
      <c r="AB585" s="102">
        <f t="shared" si="143"/>
        <v>0</v>
      </c>
    </row>
    <row r="586" spans="1:28" ht="24.75" hidden="1">
      <c r="A586" s="1"/>
      <c r="B586" s="61" t="str">
        <f t="shared" si="140"/>
        <v>13650005300531130</v>
      </c>
      <c r="C586" s="147">
        <v>2023</v>
      </c>
      <c r="D586" s="99">
        <v>20</v>
      </c>
      <c r="E586" s="25">
        <v>1</v>
      </c>
      <c r="F586" s="25">
        <v>3</v>
      </c>
      <c r="G586" s="25">
        <v>6</v>
      </c>
      <c r="H586" s="25">
        <v>5000</v>
      </c>
      <c r="I586" s="25">
        <v>5300</v>
      </c>
      <c r="J586" s="25">
        <v>531</v>
      </c>
      <c r="K586" s="122">
        <v>130</v>
      </c>
      <c r="L586" s="122"/>
      <c r="M586" s="101" t="s">
        <v>461</v>
      </c>
      <c r="N586" s="102">
        <v>0</v>
      </c>
      <c r="O586" s="103" t="s">
        <v>43</v>
      </c>
      <c r="P586" s="104">
        <v>0</v>
      </c>
      <c r="Q586" s="104">
        <v>0</v>
      </c>
      <c r="R586" s="102">
        <v>0</v>
      </c>
      <c r="S586" s="102">
        <v>0</v>
      </c>
      <c r="T586" s="102">
        <v>0</v>
      </c>
      <c r="U586" s="102">
        <v>0</v>
      </c>
      <c r="V586" s="102">
        <f t="shared" si="142"/>
        <v>0</v>
      </c>
      <c r="W586" s="102">
        <v>0</v>
      </c>
      <c r="X586" s="102">
        <v>0</v>
      </c>
      <c r="Y586" s="102">
        <v>0</v>
      </c>
      <c r="Z586" s="102">
        <v>0</v>
      </c>
      <c r="AA586" s="102">
        <f t="shared" si="143"/>
        <v>0</v>
      </c>
      <c r="AB586" s="102">
        <f t="shared" si="143"/>
        <v>0</v>
      </c>
    </row>
    <row r="587" spans="1:28" ht="24.75" hidden="1">
      <c r="A587" s="1"/>
      <c r="B587" s="61" t="str">
        <f t="shared" si="140"/>
        <v>13650005300531131</v>
      </c>
      <c r="C587" s="147">
        <v>2023</v>
      </c>
      <c r="D587" s="99">
        <v>20</v>
      </c>
      <c r="E587" s="25">
        <v>1</v>
      </c>
      <c r="F587" s="25">
        <v>3</v>
      </c>
      <c r="G587" s="25">
        <v>6</v>
      </c>
      <c r="H587" s="25">
        <v>5000</v>
      </c>
      <c r="I587" s="25">
        <v>5300</v>
      </c>
      <c r="J587" s="25">
        <v>531</v>
      </c>
      <c r="K587" s="122">
        <v>131</v>
      </c>
      <c r="L587" s="122"/>
      <c r="M587" s="101" t="s">
        <v>462</v>
      </c>
      <c r="N587" s="102">
        <v>0</v>
      </c>
      <c r="O587" s="103" t="s">
        <v>43</v>
      </c>
      <c r="P587" s="104">
        <v>0</v>
      </c>
      <c r="Q587" s="104">
        <v>0</v>
      </c>
      <c r="R587" s="102">
        <v>0</v>
      </c>
      <c r="S587" s="102">
        <v>0</v>
      </c>
      <c r="T587" s="102">
        <v>0</v>
      </c>
      <c r="U587" s="102">
        <v>0</v>
      </c>
      <c r="V587" s="102">
        <f t="shared" si="142"/>
        <v>0</v>
      </c>
      <c r="W587" s="102">
        <v>0</v>
      </c>
      <c r="X587" s="102">
        <v>0</v>
      </c>
      <c r="Y587" s="102">
        <v>0</v>
      </c>
      <c r="Z587" s="102">
        <v>0</v>
      </c>
      <c r="AA587" s="102">
        <f t="shared" si="143"/>
        <v>0</v>
      </c>
      <c r="AB587" s="102">
        <f t="shared" si="143"/>
        <v>0</v>
      </c>
    </row>
    <row r="588" spans="1:28" ht="24.75" hidden="1">
      <c r="A588" s="1"/>
      <c r="B588" s="61" t="str">
        <f t="shared" si="140"/>
        <v>13650005300531132</v>
      </c>
      <c r="C588" s="147">
        <v>2023</v>
      </c>
      <c r="D588" s="99">
        <v>20</v>
      </c>
      <c r="E588" s="25">
        <v>1</v>
      </c>
      <c r="F588" s="25">
        <v>3</v>
      </c>
      <c r="G588" s="25">
        <v>6</v>
      </c>
      <c r="H588" s="25">
        <v>5000</v>
      </c>
      <c r="I588" s="25">
        <v>5300</v>
      </c>
      <c r="J588" s="25">
        <v>531</v>
      </c>
      <c r="K588" s="122">
        <v>132</v>
      </c>
      <c r="L588" s="122"/>
      <c r="M588" s="101" t="s">
        <v>463</v>
      </c>
      <c r="N588" s="102">
        <v>0</v>
      </c>
      <c r="O588" s="103" t="s">
        <v>43</v>
      </c>
      <c r="P588" s="104">
        <v>0</v>
      </c>
      <c r="Q588" s="104">
        <v>0</v>
      </c>
      <c r="R588" s="102">
        <v>0</v>
      </c>
      <c r="S588" s="102">
        <v>0</v>
      </c>
      <c r="T588" s="102">
        <v>0</v>
      </c>
      <c r="U588" s="102">
        <v>0</v>
      </c>
      <c r="V588" s="102">
        <f t="shared" si="142"/>
        <v>0</v>
      </c>
      <c r="W588" s="102">
        <v>0</v>
      </c>
      <c r="X588" s="102">
        <v>0</v>
      </c>
      <c r="Y588" s="102">
        <v>0</v>
      </c>
      <c r="Z588" s="102">
        <v>0</v>
      </c>
      <c r="AA588" s="102">
        <f t="shared" si="143"/>
        <v>0</v>
      </c>
      <c r="AB588" s="102">
        <f t="shared" si="143"/>
        <v>0</v>
      </c>
    </row>
    <row r="589" spans="1:28" ht="24.75" hidden="1">
      <c r="A589" s="1"/>
      <c r="B589" s="61" t="str">
        <f t="shared" si="140"/>
        <v>13650005300531133</v>
      </c>
      <c r="C589" s="147">
        <v>2023</v>
      </c>
      <c r="D589" s="99">
        <v>20</v>
      </c>
      <c r="E589" s="25">
        <v>1</v>
      </c>
      <c r="F589" s="25">
        <v>3</v>
      </c>
      <c r="G589" s="25">
        <v>6</v>
      </c>
      <c r="H589" s="25">
        <v>5000</v>
      </c>
      <c r="I589" s="25">
        <v>5300</v>
      </c>
      <c r="J589" s="25">
        <v>531</v>
      </c>
      <c r="K589" s="122">
        <v>133</v>
      </c>
      <c r="L589" s="122"/>
      <c r="M589" s="101" t="s">
        <v>464</v>
      </c>
      <c r="N589" s="102">
        <v>0</v>
      </c>
      <c r="O589" s="103" t="s">
        <v>43</v>
      </c>
      <c r="P589" s="104">
        <v>0</v>
      </c>
      <c r="Q589" s="104">
        <v>0</v>
      </c>
      <c r="R589" s="102">
        <v>0</v>
      </c>
      <c r="S589" s="102">
        <v>0</v>
      </c>
      <c r="T589" s="102">
        <v>0</v>
      </c>
      <c r="U589" s="102">
        <v>0</v>
      </c>
      <c r="V589" s="102">
        <f t="shared" si="142"/>
        <v>0</v>
      </c>
      <c r="W589" s="102">
        <v>0</v>
      </c>
      <c r="X589" s="102">
        <v>0</v>
      </c>
      <c r="Y589" s="102">
        <v>0</v>
      </c>
      <c r="Z589" s="102">
        <v>0</v>
      </c>
      <c r="AA589" s="102">
        <f t="shared" si="143"/>
        <v>0</v>
      </c>
      <c r="AB589" s="102">
        <f t="shared" si="143"/>
        <v>0</v>
      </c>
    </row>
    <row r="590" spans="1:28" ht="24.75" hidden="1">
      <c r="A590" s="1"/>
      <c r="B590" s="61" t="str">
        <f t="shared" si="140"/>
        <v>13650005300531134</v>
      </c>
      <c r="C590" s="147">
        <v>2023</v>
      </c>
      <c r="D590" s="99">
        <v>20</v>
      </c>
      <c r="E590" s="25">
        <v>1</v>
      </c>
      <c r="F590" s="25">
        <v>3</v>
      </c>
      <c r="G590" s="25">
        <v>6</v>
      </c>
      <c r="H590" s="25">
        <v>5000</v>
      </c>
      <c r="I590" s="25">
        <v>5300</v>
      </c>
      <c r="J590" s="25">
        <v>531</v>
      </c>
      <c r="K590" s="122">
        <v>134</v>
      </c>
      <c r="L590" s="122"/>
      <c r="M590" s="101" t="s">
        <v>465</v>
      </c>
      <c r="N590" s="102">
        <v>0</v>
      </c>
      <c r="O590" s="103" t="s">
        <v>43</v>
      </c>
      <c r="P590" s="104">
        <v>0</v>
      </c>
      <c r="Q590" s="104">
        <v>0</v>
      </c>
      <c r="R590" s="102">
        <v>0</v>
      </c>
      <c r="S590" s="102">
        <v>0</v>
      </c>
      <c r="T590" s="102">
        <v>0</v>
      </c>
      <c r="U590" s="102">
        <v>0</v>
      </c>
      <c r="V590" s="102">
        <f t="shared" si="142"/>
        <v>0</v>
      </c>
      <c r="W590" s="102">
        <v>0</v>
      </c>
      <c r="X590" s="102">
        <v>0</v>
      </c>
      <c r="Y590" s="102">
        <v>0</v>
      </c>
      <c r="Z590" s="102">
        <v>0</v>
      </c>
      <c r="AA590" s="102">
        <f t="shared" si="143"/>
        <v>0</v>
      </c>
      <c r="AB590" s="102">
        <f t="shared" si="143"/>
        <v>0</v>
      </c>
    </row>
    <row r="591" spans="1:28" ht="46.5" hidden="1">
      <c r="A591" s="1"/>
      <c r="B591" s="61" t="str">
        <f t="shared" si="140"/>
        <v>13650005300531135</v>
      </c>
      <c r="C591" s="147">
        <v>2023</v>
      </c>
      <c r="D591" s="99">
        <v>20</v>
      </c>
      <c r="E591" s="25">
        <v>1</v>
      </c>
      <c r="F591" s="25">
        <v>3</v>
      </c>
      <c r="G591" s="25">
        <v>6</v>
      </c>
      <c r="H591" s="25">
        <v>5000</v>
      </c>
      <c r="I591" s="25">
        <v>5300</v>
      </c>
      <c r="J591" s="25">
        <v>531</v>
      </c>
      <c r="K591" s="122">
        <v>135</v>
      </c>
      <c r="L591" s="122"/>
      <c r="M591" s="101" t="s">
        <v>466</v>
      </c>
      <c r="N591" s="102">
        <v>0</v>
      </c>
      <c r="O591" s="103" t="s">
        <v>43</v>
      </c>
      <c r="P591" s="104">
        <v>0</v>
      </c>
      <c r="Q591" s="104">
        <v>0</v>
      </c>
      <c r="R591" s="102">
        <v>0</v>
      </c>
      <c r="S591" s="102">
        <v>0</v>
      </c>
      <c r="T591" s="102">
        <v>0</v>
      </c>
      <c r="U591" s="102">
        <v>0</v>
      </c>
      <c r="V591" s="102">
        <f t="shared" si="142"/>
        <v>0</v>
      </c>
      <c r="W591" s="102">
        <v>0</v>
      </c>
      <c r="X591" s="102">
        <v>0</v>
      </c>
      <c r="Y591" s="102">
        <v>0</v>
      </c>
      <c r="Z591" s="102">
        <v>0</v>
      </c>
      <c r="AA591" s="102">
        <f t="shared" si="143"/>
        <v>0</v>
      </c>
      <c r="AB591" s="102">
        <f t="shared" si="143"/>
        <v>0</v>
      </c>
    </row>
    <row r="592" spans="1:28" ht="24.75" hidden="1">
      <c r="A592" s="1"/>
      <c r="B592" s="61" t="str">
        <f t="shared" si="140"/>
        <v>13650005300531136</v>
      </c>
      <c r="C592" s="147">
        <v>2023</v>
      </c>
      <c r="D592" s="99">
        <v>20</v>
      </c>
      <c r="E592" s="25">
        <v>1</v>
      </c>
      <c r="F592" s="25">
        <v>3</v>
      </c>
      <c r="G592" s="25">
        <v>6</v>
      </c>
      <c r="H592" s="25">
        <v>5000</v>
      </c>
      <c r="I592" s="25">
        <v>5300</v>
      </c>
      <c r="J592" s="25">
        <v>531</v>
      </c>
      <c r="K592" s="122">
        <v>136</v>
      </c>
      <c r="L592" s="122"/>
      <c r="M592" s="101" t="s">
        <v>467</v>
      </c>
      <c r="N592" s="102">
        <v>0</v>
      </c>
      <c r="O592" s="103" t="s">
        <v>43</v>
      </c>
      <c r="P592" s="104">
        <v>0</v>
      </c>
      <c r="Q592" s="104">
        <v>0</v>
      </c>
      <c r="R592" s="102">
        <v>0</v>
      </c>
      <c r="S592" s="102">
        <v>0</v>
      </c>
      <c r="T592" s="102">
        <v>0</v>
      </c>
      <c r="U592" s="102">
        <v>0</v>
      </c>
      <c r="V592" s="102">
        <f t="shared" si="142"/>
        <v>0</v>
      </c>
      <c r="W592" s="102">
        <v>0</v>
      </c>
      <c r="X592" s="102">
        <v>0</v>
      </c>
      <c r="Y592" s="102">
        <v>0</v>
      </c>
      <c r="Z592" s="102">
        <v>0</v>
      </c>
      <c r="AA592" s="102">
        <f t="shared" si="143"/>
        <v>0</v>
      </c>
      <c r="AB592" s="102">
        <f t="shared" si="143"/>
        <v>0</v>
      </c>
    </row>
    <row r="593" spans="1:28" ht="24.75" hidden="1">
      <c r="A593" s="1"/>
      <c r="B593" s="61" t="str">
        <f t="shared" si="140"/>
        <v>13650005300531137</v>
      </c>
      <c r="C593" s="147">
        <v>2023</v>
      </c>
      <c r="D593" s="99">
        <v>20</v>
      </c>
      <c r="E593" s="25">
        <v>1</v>
      </c>
      <c r="F593" s="25">
        <v>3</v>
      </c>
      <c r="G593" s="25">
        <v>6</v>
      </c>
      <c r="H593" s="25">
        <v>5000</v>
      </c>
      <c r="I593" s="25">
        <v>5300</v>
      </c>
      <c r="J593" s="25">
        <v>531</v>
      </c>
      <c r="K593" s="122">
        <v>137</v>
      </c>
      <c r="L593" s="122"/>
      <c r="M593" s="101" t="s">
        <v>468</v>
      </c>
      <c r="N593" s="102">
        <v>0</v>
      </c>
      <c r="O593" s="103" t="s">
        <v>43</v>
      </c>
      <c r="P593" s="104">
        <v>0</v>
      </c>
      <c r="Q593" s="104">
        <v>0</v>
      </c>
      <c r="R593" s="102">
        <v>0</v>
      </c>
      <c r="S593" s="102">
        <v>0</v>
      </c>
      <c r="T593" s="102">
        <v>0</v>
      </c>
      <c r="U593" s="102">
        <v>0</v>
      </c>
      <c r="V593" s="102">
        <f t="shared" si="142"/>
        <v>0</v>
      </c>
      <c r="W593" s="102">
        <v>0</v>
      </c>
      <c r="X593" s="102">
        <v>0</v>
      </c>
      <c r="Y593" s="102">
        <v>0</v>
      </c>
      <c r="Z593" s="102">
        <v>0</v>
      </c>
      <c r="AA593" s="102">
        <f t="shared" si="143"/>
        <v>0</v>
      </c>
      <c r="AB593" s="102">
        <f t="shared" si="143"/>
        <v>0</v>
      </c>
    </row>
    <row r="594" spans="1:28" ht="24.75" hidden="1">
      <c r="A594" s="1"/>
      <c r="B594" s="61" t="str">
        <f t="shared" si="140"/>
        <v>13650005300531138</v>
      </c>
      <c r="C594" s="147">
        <v>2023</v>
      </c>
      <c r="D594" s="99">
        <v>20</v>
      </c>
      <c r="E594" s="25">
        <v>1</v>
      </c>
      <c r="F594" s="25">
        <v>3</v>
      </c>
      <c r="G594" s="25">
        <v>6</v>
      </c>
      <c r="H594" s="25">
        <v>5000</v>
      </c>
      <c r="I594" s="25">
        <v>5300</v>
      </c>
      <c r="J594" s="25">
        <v>531</v>
      </c>
      <c r="K594" s="122">
        <v>138</v>
      </c>
      <c r="L594" s="122"/>
      <c r="M594" s="101" t="s">
        <v>469</v>
      </c>
      <c r="N594" s="102">
        <v>0</v>
      </c>
      <c r="O594" s="103" t="s">
        <v>43</v>
      </c>
      <c r="P594" s="104">
        <v>0</v>
      </c>
      <c r="Q594" s="104">
        <v>0</v>
      </c>
      <c r="R594" s="102">
        <v>0</v>
      </c>
      <c r="S594" s="102">
        <v>0</v>
      </c>
      <c r="T594" s="102">
        <v>0</v>
      </c>
      <c r="U594" s="102">
        <v>0</v>
      </c>
      <c r="V594" s="102">
        <f t="shared" si="142"/>
        <v>0</v>
      </c>
      <c r="W594" s="102">
        <v>0</v>
      </c>
      <c r="X594" s="102">
        <v>0</v>
      </c>
      <c r="Y594" s="102">
        <v>0</v>
      </c>
      <c r="Z594" s="102">
        <v>0</v>
      </c>
      <c r="AA594" s="102">
        <f t="shared" si="143"/>
        <v>0</v>
      </c>
      <c r="AB594" s="102">
        <f t="shared" si="143"/>
        <v>0</v>
      </c>
    </row>
    <row r="595" spans="1:28" ht="24.75" hidden="1">
      <c r="A595" s="1"/>
      <c r="B595" s="61" t="str">
        <f t="shared" si="140"/>
        <v>13650005300531139</v>
      </c>
      <c r="C595" s="147">
        <v>2023</v>
      </c>
      <c r="D595" s="99">
        <v>20</v>
      </c>
      <c r="E595" s="25">
        <v>1</v>
      </c>
      <c r="F595" s="25">
        <v>3</v>
      </c>
      <c r="G595" s="25">
        <v>6</v>
      </c>
      <c r="H595" s="25">
        <v>5000</v>
      </c>
      <c r="I595" s="25">
        <v>5300</v>
      </c>
      <c r="J595" s="25">
        <v>531</v>
      </c>
      <c r="K595" s="122">
        <v>139</v>
      </c>
      <c r="L595" s="122"/>
      <c r="M595" s="101" t="s">
        <v>470</v>
      </c>
      <c r="N595" s="102">
        <v>0</v>
      </c>
      <c r="O595" s="103" t="s">
        <v>43</v>
      </c>
      <c r="P595" s="104">
        <v>0</v>
      </c>
      <c r="Q595" s="104">
        <v>0</v>
      </c>
      <c r="R595" s="102">
        <v>0</v>
      </c>
      <c r="S595" s="102">
        <v>0</v>
      </c>
      <c r="T595" s="102">
        <v>0</v>
      </c>
      <c r="U595" s="102">
        <v>0</v>
      </c>
      <c r="V595" s="102">
        <f t="shared" si="142"/>
        <v>0</v>
      </c>
      <c r="W595" s="102">
        <v>0</v>
      </c>
      <c r="X595" s="102">
        <v>0</v>
      </c>
      <c r="Y595" s="102">
        <v>0</v>
      </c>
      <c r="Z595" s="102">
        <v>0</v>
      </c>
      <c r="AA595" s="102">
        <f t="shared" si="143"/>
        <v>0</v>
      </c>
      <c r="AB595" s="102">
        <f t="shared" si="143"/>
        <v>0</v>
      </c>
    </row>
    <row r="596" spans="1:28" ht="24.75" hidden="1">
      <c r="A596" s="1"/>
      <c r="B596" s="61" t="str">
        <f t="shared" si="140"/>
        <v>13650005300531140</v>
      </c>
      <c r="C596" s="147">
        <v>2023</v>
      </c>
      <c r="D596" s="99">
        <v>20</v>
      </c>
      <c r="E596" s="25">
        <v>1</v>
      </c>
      <c r="F596" s="25">
        <v>3</v>
      </c>
      <c r="G596" s="25">
        <v>6</v>
      </c>
      <c r="H596" s="25">
        <v>5000</v>
      </c>
      <c r="I596" s="25">
        <v>5300</v>
      </c>
      <c r="J596" s="25">
        <v>531</v>
      </c>
      <c r="K596" s="122">
        <v>140</v>
      </c>
      <c r="L596" s="122"/>
      <c r="M596" s="101" t="s">
        <v>471</v>
      </c>
      <c r="N596" s="102">
        <v>0</v>
      </c>
      <c r="O596" s="103" t="s">
        <v>43</v>
      </c>
      <c r="P596" s="104">
        <v>0</v>
      </c>
      <c r="Q596" s="104">
        <v>0</v>
      </c>
      <c r="R596" s="102">
        <v>0</v>
      </c>
      <c r="S596" s="102">
        <v>0</v>
      </c>
      <c r="T596" s="102">
        <v>0</v>
      </c>
      <c r="U596" s="102">
        <v>0</v>
      </c>
      <c r="V596" s="102">
        <f t="shared" si="142"/>
        <v>0</v>
      </c>
      <c r="W596" s="102">
        <v>0</v>
      </c>
      <c r="X596" s="102">
        <v>0</v>
      </c>
      <c r="Y596" s="102">
        <v>0</v>
      </c>
      <c r="Z596" s="102">
        <v>0</v>
      </c>
      <c r="AA596" s="102">
        <f t="shared" si="143"/>
        <v>0</v>
      </c>
      <c r="AB596" s="102">
        <f t="shared" si="143"/>
        <v>0</v>
      </c>
    </row>
    <row r="597" spans="1:28" ht="24.75" hidden="1">
      <c r="A597" s="1"/>
      <c r="B597" s="61" t="str">
        <f t="shared" si="140"/>
        <v>13650005900</v>
      </c>
      <c r="C597" s="116">
        <v>2023</v>
      </c>
      <c r="D597" s="116">
        <v>20</v>
      </c>
      <c r="E597" s="116">
        <v>1</v>
      </c>
      <c r="F597" s="116">
        <v>3</v>
      </c>
      <c r="G597" s="116">
        <v>6</v>
      </c>
      <c r="H597" s="116">
        <v>5000</v>
      </c>
      <c r="I597" s="116">
        <v>5900</v>
      </c>
      <c r="J597" s="116"/>
      <c r="K597" s="151"/>
      <c r="L597" s="151"/>
      <c r="M597" s="89" t="s">
        <v>472</v>
      </c>
      <c r="N597" s="90">
        <f>+N598</f>
        <v>0</v>
      </c>
      <c r="O597" s="151"/>
      <c r="P597" s="151"/>
      <c r="Q597" s="151"/>
      <c r="R597" s="90">
        <f t="shared" ref="R597:V598" si="144">+R598</f>
        <v>0</v>
      </c>
      <c r="S597" s="90">
        <f t="shared" si="144"/>
        <v>0</v>
      </c>
      <c r="T597" s="90">
        <f t="shared" si="144"/>
        <v>0</v>
      </c>
      <c r="U597" s="90">
        <f t="shared" si="144"/>
        <v>0</v>
      </c>
      <c r="V597" s="90">
        <f t="shared" si="144"/>
        <v>0</v>
      </c>
      <c r="W597" s="90"/>
      <c r="X597" s="90"/>
      <c r="Y597" s="90"/>
      <c r="Z597" s="90"/>
      <c r="AA597" s="90"/>
      <c r="AB597" s="90"/>
    </row>
    <row r="598" spans="1:28" ht="24.75" hidden="1">
      <c r="A598" s="1"/>
      <c r="B598" s="61" t="str">
        <f t="shared" si="140"/>
        <v>13650005900591</v>
      </c>
      <c r="C598" s="119">
        <v>2023</v>
      </c>
      <c r="D598" s="119">
        <v>20</v>
      </c>
      <c r="E598" s="119">
        <v>1</v>
      </c>
      <c r="F598" s="119">
        <v>3</v>
      </c>
      <c r="G598" s="119">
        <v>6</v>
      </c>
      <c r="H598" s="119">
        <v>5000</v>
      </c>
      <c r="I598" s="119">
        <v>5900</v>
      </c>
      <c r="J598" s="119">
        <v>591</v>
      </c>
      <c r="K598" s="119"/>
      <c r="L598" s="119"/>
      <c r="M598" s="95" t="s">
        <v>226</v>
      </c>
      <c r="N598" s="96">
        <f>+N599</f>
        <v>0</v>
      </c>
      <c r="O598" s="97"/>
      <c r="P598" s="97"/>
      <c r="Q598" s="97"/>
      <c r="R598" s="96">
        <f t="shared" si="144"/>
        <v>0</v>
      </c>
      <c r="S598" s="96">
        <f t="shared" si="144"/>
        <v>0</v>
      </c>
      <c r="T598" s="96">
        <f t="shared" si="144"/>
        <v>0</v>
      </c>
      <c r="U598" s="96">
        <f t="shared" si="144"/>
        <v>0</v>
      </c>
      <c r="V598" s="96">
        <f t="shared" si="144"/>
        <v>0</v>
      </c>
      <c r="W598" s="96"/>
      <c r="X598" s="96"/>
      <c r="Y598" s="96"/>
      <c r="Z598" s="96"/>
      <c r="AA598" s="96"/>
      <c r="AB598" s="96"/>
    </row>
    <row r="599" spans="1:28" ht="24.75" hidden="1">
      <c r="A599" s="1"/>
      <c r="B599" s="61" t="str">
        <f t="shared" si="140"/>
        <v>136500059005911</v>
      </c>
      <c r="C599" s="147">
        <v>2023</v>
      </c>
      <c r="D599" s="99">
        <v>20</v>
      </c>
      <c r="E599" s="25">
        <v>1</v>
      </c>
      <c r="F599" s="25">
        <v>3</v>
      </c>
      <c r="G599" s="25">
        <v>6</v>
      </c>
      <c r="H599" s="25">
        <v>5000</v>
      </c>
      <c r="I599" s="25">
        <v>5900</v>
      </c>
      <c r="J599" s="25">
        <v>591</v>
      </c>
      <c r="K599" s="122">
        <v>1</v>
      </c>
      <c r="L599" s="122"/>
      <c r="M599" s="101" t="s">
        <v>473</v>
      </c>
      <c r="N599" s="102">
        <v>0</v>
      </c>
      <c r="O599" s="148" t="s">
        <v>228</v>
      </c>
      <c r="P599" s="104">
        <v>0</v>
      </c>
      <c r="Q599" s="104">
        <v>0</v>
      </c>
      <c r="R599" s="102">
        <v>0</v>
      </c>
      <c r="S599" s="102">
        <v>0</v>
      </c>
      <c r="T599" s="102">
        <v>0</v>
      </c>
      <c r="U599" s="102">
        <v>0</v>
      </c>
      <c r="V599" s="102">
        <f>N599-R599-S599-T599-U599</f>
        <v>0</v>
      </c>
      <c r="W599" s="102">
        <v>0</v>
      </c>
      <c r="X599" s="102">
        <v>0</v>
      </c>
      <c r="Y599" s="102">
        <v>0</v>
      </c>
      <c r="Z599" s="102">
        <v>0</v>
      </c>
      <c r="AA599" s="102">
        <f>W599-Y599</f>
        <v>0</v>
      </c>
      <c r="AB599" s="102">
        <f>X599-Z599</f>
        <v>0</v>
      </c>
    </row>
    <row r="600" spans="1:28" ht="24.75" hidden="1">
      <c r="A600" s="1"/>
      <c r="B600" s="61" t="str">
        <f t="shared" si="140"/>
        <v>14</v>
      </c>
      <c r="C600" s="111">
        <v>2023</v>
      </c>
      <c r="D600" s="111">
        <v>20</v>
      </c>
      <c r="E600" s="111">
        <v>1</v>
      </c>
      <c r="F600" s="111">
        <v>4</v>
      </c>
      <c r="G600" s="111"/>
      <c r="H600" s="111"/>
      <c r="I600" s="111"/>
      <c r="J600" s="111"/>
      <c r="K600" s="112" t="s">
        <v>29</v>
      </c>
      <c r="L600" s="112"/>
      <c r="M600" s="70" t="s">
        <v>474</v>
      </c>
      <c r="N600" s="71">
        <f>+N601+N653</f>
        <v>0</v>
      </c>
      <c r="O600" s="72"/>
      <c r="P600" s="72"/>
      <c r="Q600" s="72"/>
      <c r="R600" s="71">
        <f>+R601+R653</f>
        <v>0</v>
      </c>
      <c r="S600" s="71">
        <f>+S601+S653</f>
        <v>0</v>
      </c>
      <c r="T600" s="71">
        <f>+T601+T653</f>
        <v>0</v>
      </c>
      <c r="U600" s="71">
        <f>+U601+U653</f>
        <v>0</v>
      </c>
      <c r="V600" s="71">
        <f>+V601+V653</f>
        <v>0</v>
      </c>
      <c r="W600" s="71"/>
      <c r="X600" s="71"/>
      <c r="Y600" s="71"/>
      <c r="Z600" s="71"/>
      <c r="AA600" s="71"/>
      <c r="AB600" s="71"/>
    </row>
    <row r="601" spans="1:28" ht="72" hidden="1">
      <c r="A601" s="1"/>
      <c r="B601" s="61" t="str">
        <f t="shared" si="140"/>
        <v xml:space="preserve">147 </v>
      </c>
      <c r="C601" s="131">
        <v>2023</v>
      </c>
      <c r="D601" s="125">
        <v>20</v>
      </c>
      <c r="E601" s="125">
        <v>1</v>
      </c>
      <c r="F601" s="125">
        <v>4</v>
      </c>
      <c r="G601" s="125">
        <v>7</v>
      </c>
      <c r="H601" s="125"/>
      <c r="I601" s="132" t="s">
        <v>31</v>
      </c>
      <c r="J601" s="132"/>
      <c r="K601" s="133" t="s">
        <v>29</v>
      </c>
      <c r="L601" s="133"/>
      <c r="M601" s="173" t="s">
        <v>475</v>
      </c>
      <c r="N601" s="174">
        <f>+N602+N612</f>
        <v>0</v>
      </c>
      <c r="O601" s="79"/>
      <c r="P601" s="80"/>
      <c r="Q601" s="80"/>
      <c r="R601" s="174">
        <f>+R602+R612</f>
        <v>0</v>
      </c>
      <c r="S601" s="174">
        <f>+S602+S612</f>
        <v>0</v>
      </c>
      <c r="T601" s="174">
        <f>+T602+T612</f>
        <v>0</v>
      </c>
      <c r="U601" s="174">
        <f>+U602+U612</f>
        <v>0</v>
      </c>
      <c r="V601" s="174">
        <f>+V602+V612</f>
        <v>0</v>
      </c>
      <c r="W601" s="174"/>
      <c r="X601" s="174"/>
      <c r="Y601" s="174"/>
      <c r="Z601" s="174"/>
      <c r="AA601" s="174"/>
      <c r="AB601" s="174"/>
    </row>
    <row r="602" spans="1:28" ht="24.75" hidden="1">
      <c r="A602" s="1"/>
      <c r="B602" s="61" t="str">
        <f t="shared" si="140"/>
        <v>1472000</v>
      </c>
      <c r="C602" s="115">
        <v>2023</v>
      </c>
      <c r="D602" s="115">
        <v>20</v>
      </c>
      <c r="E602" s="115">
        <v>1</v>
      </c>
      <c r="F602" s="115">
        <v>4</v>
      </c>
      <c r="G602" s="115">
        <v>7</v>
      </c>
      <c r="H602" s="115">
        <v>2000</v>
      </c>
      <c r="I602" s="115"/>
      <c r="J602" s="115"/>
      <c r="K602" s="157" t="s">
        <v>29</v>
      </c>
      <c r="L602" s="157"/>
      <c r="M602" s="83" t="s">
        <v>39</v>
      </c>
      <c r="N602" s="84">
        <f t="shared" ref="N602:N604" si="145">+N603</f>
        <v>0</v>
      </c>
      <c r="O602" s="85"/>
      <c r="P602" s="86"/>
      <c r="Q602" s="86"/>
      <c r="R602" s="84">
        <f t="shared" ref="R602:R604" si="146">+R603</f>
        <v>0</v>
      </c>
      <c r="S602" s="84">
        <f t="shared" ref="S602:S604" si="147">+S603</f>
        <v>0</v>
      </c>
      <c r="T602" s="84">
        <f t="shared" ref="T602:T604" si="148">+T603</f>
        <v>0</v>
      </c>
      <c r="U602" s="84">
        <f t="shared" ref="U602:U604" si="149">+U603</f>
        <v>0</v>
      </c>
      <c r="V602" s="84">
        <f t="shared" ref="V602:V604" si="150">+V603</f>
        <v>0</v>
      </c>
      <c r="W602" s="84"/>
      <c r="X602" s="84"/>
      <c r="Y602" s="84"/>
      <c r="Z602" s="84"/>
      <c r="AA602" s="84"/>
      <c r="AB602" s="84"/>
    </row>
    <row r="603" spans="1:28" ht="48" hidden="1">
      <c r="A603" s="1"/>
      <c r="B603" s="61" t="str">
        <f t="shared" si="140"/>
        <v>14720002100</v>
      </c>
      <c r="C603" s="116">
        <v>2023</v>
      </c>
      <c r="D603" s="116">
        <v>20</v>
      </c>
      <c r="E603" s="116">
        <v>1</v>
      </c>
      <c r="F603" s="116">
        <v>4</v>
      </c>
      <c r="G603" s="116">
        <v>7</v>
      </c>
      <c r="H603" s="116">
        <v>2000</v>
      </c>
      <c r="I603" s="116">
        <v>2100</v>
      </c>
      <c r="J603" s="116"/>
      <c r="K603" s="176" t="s">
        <v>29</v>
      </c>
      <c r="L603" s="176"/>
      <c r="M603" s="89" t="s">
        <v>90</v>
      </c>
      <c r="N603" s="90">
        <f t="shared" si="145"/>
        <v>0</v>
      </c>
      <c r="O603" s="91"/>
      <c r="P603" s="92"/>
      <c r="Q603" s="92"/>
      <c r="R603" s="90">
        <f t="shared" si="146"/>
        <v>0</v>
      </c>
      <c r="S603" s="90">
        <f t="shared" si="147"/>
        <v>0</v>
      </c>
      <c r="T603" s="90">
        <f t="shared" si="148"/>
        <v>0</v>
      </c>
      <c r="U603" s="90">
        <f t="shared" si="149"/>
        <v>0</v>
      </c>
      <c r="V603" s="90">
        <f t="shared" si="150"/>
        <v>0</v>
      </c>
      <c r="W603" s="90"/>
      <c r="X603" s="90"/>
      <c r="Y603" s="90"/>
      <c r="Z603" s="90"/>
      <c r="AA603" s="90"/>
      <c r="AB603" s="90"/>
    </row>
    <row r="604" spans="1:28" ht="24.75" hidden="1">
      <c r="A604" s="1"/>
      <c r="B604" s="61" t="str">
        <f t="shared" ref="B604:B669" si="151">+CONCATENATE(E604,F604,G604,H604,I604,J604,K604,L604)</f>
        <v>14720002100217</v>
      </c>
      <c r="C604" s="119">
        <v>2023</v>
      </c>
      <c r="D604" s="119">
        <v>20</v>
      </c>
      <c r="E604" s="119">
        <v>1</v>
      </c>
      <c r="F604" s="119">
        <v>4</v>
      </c>
      <c r="G604" s="119">
        <v>7</v>
      </c>
      <c r="H604" s="119">
        <v>2000</v>
      </c>
      <c r="I604" s="119">
        <v>2100</v>
      </c>
      <c r="J604" s="119">
        <v>217</v>
      </c>
      <c r="K604" s="177"/>
      <c r="L604" s="177"/>
      <c r="M604" s="95" t="s">
        <v>476</v>
      </c>
      <c r="N604" s="96">
        <f t="shared" si="145"/>
        <v>0</v>
      </c>
      <c r="O604" s="97"/>
      <c r="P604" s="98"/>
      <c r="Q604" s="98"/>
      <c r="R604" s="96">
        <f t="shared" si="146"/>
        <v>0</v>
      </c>
      <c r="S604" s="96">
        <f t="shared" si="147"/>
        <v>0</v>
      </c>
      <c r="T604" s="96">
        <f t="shared" si="148"/>
        <v>0</v>
      </c>
      <c r="U604" s="96">
        <f t="shared" si="149"/>
        <v>0</v>
      </c>
      <c r="V604" s="96">
        <f t="shared" si="150"/>
        <v>0</v>
      </c>
      <c r="W604" s="96"/>
      <c r="X604" s="96"/>
      <c r="Y604" s="96"/>
      <c r="Z604" s="96"/>
      <c r="AA604" s="96"/>
      <c r="AB604" s="96"/>
    </row>
    <row r="605" spans="1:28" ht="24.75" hidden="1">
      <c r="A605" s="1"/>
      <c r="B605" s="61" t="str">
        <f t="shared" si="151"/>
        <v>147200021002171</v>
      </c>
      <c r="C605" s="25">
        <v>2023</v>
      </c>
      <c r="D605" s="25">
        <v>20</v>
      </c>
      <c r="E605" s="25">
        <v>1</v>
      </c>
      <c r="F605" s="25">
        <v>4</v>
      </c>
      <c r="G605" s="25">
        <v>7</v>
      </c>
      <c r="H605" s="25">
        <v>2000</v>
      </c>
      <c r="I605" s="25">
        <v>2100</v>
      </c>
      <c r="J605" s="25">
        <v>217</v>
      </c>
      <c r="K605" s="122">
        <v>1</v>
      </c>
      <c r="L605" s="122"/>
      <c r="M605" s="101" t="s">
        <v>477</v>
      </c>
      <c r="N605" s="102">
        <f>SUM(N606:N611)</f>
        <v>0</v>
      </c>
      <c r="O605" s="103"/>
      <c r="P605" s="178"/>
      <c r="Q605" s="178"/>
      <c r="R605" s="102">
        <f>SUM(R606:R611)</f>
        <v>0</v>
      </c>
      <c r="S605" s="102">
        <f>SUM(S606:S611)</f>
        <v>0</v>
      </c>
      <c r="T605" s="102">
        <f>SUM(T606:T611)</f>
        <v>0</v>
      </c>
      <c r="U605" s="102">
        <f>SUM(U606:U611)</f>
        <v>0</v>
      </c>
      <c r="V605" s="102">
        <f>SUM(V606:V611)</f>
        <v>0</v>
      </c>
      <c r="W605" s="102"/>
      <c r="X605" s="102"/>
      <c r="Y605" s="102"/>
      <c r="Z605" s="102"/>
      <c r="AA605" s="102"/>
      <c r="AB605" s="102"/>
    </row>
    <row r="606" spans="1:28" ht="24.75" hidden="1">
      <c r="A606" s="1"/>
      <c r="B606" s="61" t="str">
        <f t="shared" si="151"/>
        <v>147200021002171001</v>
      </c>
      <c r="C606" s="25">
        <v>2023</v>
      </c>
      <c r="D606" s="25">
        <v>20</v>
      </c>
      <c r="E606" s="25">
        <v>1</v>
      </c>
      <c r="F606" s="25">
        <v>4</v>
      </c>
      <c r="G606" s="25">
        <v>7</v>
      </c>
      <c r="H606" s="25">
        <v>2000</v>
      </c>
      <c r="I606" s="25">
        <v>2100</v>
      </c>
      <c r="J606" s="25">
        <v>217</v>
      </c>
      <c r="K606" s="179">
        <v>1001</v>
      </c>
      <c r="L606" s="179"/>
      <c r="M606" s="101" t="s">
        <v>478</v>
      </c>
      <c r="N606" s="102">
        <v>0</v>
      </c>
      <c r="O606" s="103" t="s">
        <v>43</v>
      </c>
      <c r="P606" s="104">
        <v>0</v>
      </c>
      <c r="Q606" s="104">
        <v>0</v>
      </c>
      <c r="R606" s="102">
        <v>0</v>
      </c>
      <c r="S606" s="102">
        <v>0</v>
      </c>
      <c r="T606" s="102">
        <v>0</v>
      </c>
      <c r="U606" s="102">
        <v>0</v>
      </c>
      <c r="V606" s="102">
        <f t="shared" ref="V606:V611" si="152">N606-R606-S606-T606-U606</f>
        <v>0</v>
      </c>
      <c r="W606" s="102">
        <v>0</v>
      </c>
      <c r="X606" s="102">
        <v>0</v>
      </c>
      <c r="Y606" s="102">
        <v>0</v>
      </c>
      <c r="Z606" s="102">
        <v>0</v>
      </c>
      <c r="AA606" s="102">
        <f t="shared" ref="AA606:AB611" si="153">W606-Y606</f>
        <v>0</v>
      </c>
      <c r="AB606" s="102">
        <f t="shared" si="153"/>
        <v>0</v>
      </c>
    </row>
    <row r="607" spans="1:28" ht="24.75" hidden="1">
      <c r="A607" s="1"/>
      <c r="B607" s="61" t="str">
        <f t="shared" si="151"/>
        <v>147200021002171002</v>
      </c>
      <c r="C607" s="25">
        <v>2023</v>
      </c>
      <c r="D607" s="25">
        <v>20</v>
      </c>
      <c r="E607" s="25">
        <v>1</v>
      </c>
      <c r="F607" s="25">
        <v>4</v>
      </c>
      <c r="G607" s="25">
        <v>7</v>
      </c>
      <c r="H607" s="25">
        <v>2000</v>
      </c>
      <c r="I607" s="25">
        <v>2100</v>
      </c>
      <c r="J607" s="25">
        <v>217</v>
      </c>
      <c r="K607" s="179">
        <v>1002</v>
      </c>
      <c r="L607" s="179"/>
      <c r="M607" s="101" t="s">
        <v>479</v>
      </c>
      <c r="N607" s="102">
        <v>0</v>
      </c>
      <c r="O607" s="103" t="s">
        <v>43</v>
      </c>
      <c r="P607" s="104">
        <v>0</v>
      </c>
      <c r="Q607" s="104">
        <v>0</v>
      </c>
      <c r="R607" s="102">
        <v>0</v>
      </c>
      <c r="S607" s="102">
        <v>0</v>
      </c>
      <c r="T607" s="102">
        <v>0</v>
      </c>
      <c r="U607" s="102">
        <v>0</v>
      </c>
      <c r="V607" s="102">
        <f t="shared" si="152"/>
        <v>0</v>
      </c>
      <c r="W607" s="102">
        <v>0</v>
      </c>
      <c r="X607" s="102">
        <v>0</v>
      </c>
      <c r="Y607" s="102">
        <v>0</v>
      </c>
      <c r="Z607" s="102">
        <v>0</v>
      </c>
      <c r="AA607" s="102">
        <f t="shared" si="153"/>
        <v>0</v>
      </c>
      <c r="AB607" s="102">
        <f t="shared" si="153"/>
        <v>0</v>
      </c>
    </row>
    <row r="608" spans="1:28" ht="24.75" hidden="1">
      <c r="A608" s="1"/>
      <c r="B608" s="61" t="str">
        <f t="shared" si="151"/>
        <v>147200021002171003</v>
      </c>
      <c r="C608" s="25">
        <v>2023</v>
      </c>
      <c r="D608" s="25">
        <v>20</v>
      </c>
      <c r="E608" s="25">
        <v>1</v>
      </c>
      <c r="F608" s="25">
        <v>4</v>
      </c>
      <c r="G608" s="25">
        <v>7</v>
      </c>
      <c r="H608" s="25">
        <v>2000</v>
      </c>
      <c r="I608" s="25">
        <v>2100</v>
      </c>
      <c r="J608" s="25">
        <v>217</v>
      </c>
      <c r="K608" s="179">
        <v>1003</v>
      </c>
      <c r="L608" s="179"/>
      <c r="M608" s="101" t="s">
        <v>480</v>
      </c>
      <c r="N608" s="102">
        <v>0</v>
      </c>
      <c r="O608" s="103" t="s">
        <v>43</v>
      </c>
      <c r="P608" s="104">
        <v>0</v>
      </c>
      <c r="Q608" s="104">
        <v>0</v>
      </c>
      <c r="R608" s="102">
        <v>0</v>
      </c>
      <c r="S608" s="102">
        <v>0</v>
      </c>
      <c r="T608" s="102">
        <v>0</v>
      </c>
      <c r="U608" s="102">
        <v>0</v>
      </c>
      <c r="V608" s="102">
        <f t="shared" si="152"/>
        <v>0</v>
      </c>
      <c r="W608" s="102">
        <v>0</v>
      </c>
      <c r="X608" s="102">
        <v>0</v>
      </c>
      <c r="Y608" s="102">
        <v>0</v>
      </c>
      <c r="Z608" s="102">
        <v>0</v>
      </c>
      <c r="AA608" s="102">
        <f t="shared" si="153"/>
        <v>0</v>
      </c>
      <c r="AB608" s="102">
        <f t="shared" si="153"/>
        <v>0</v>
      </c>
    </row>
    <row r="609" spans="1:28" ht="24.75" hidden="1">
      <c r="A609" s="1"/>
      <c r="B609" s="61" t="str">
        <f t="shared" si="151"/>
        <v>147200021002171004</v>
      </c>
      <c r="C609" s="25">
        <v>2023</v>
      </c>
      <c r="D609" s="25">
        <v>20</v>
      </c>
      <c r="E609" s="25">
        <v>1</v>
      </c>
      <c r="F609" s="25">
        <v>4</v>
      </c>
      <c r="G609" s="25">
        <v>7</v>
      </c>
      <c r="H609" s="25">
        <v>2000</v>
      </c>
      <c r="I609" s="25">
        <v>2100</v>
      </c>
      <c r="J609" s="25">
        <v>217</v>
      </c>
      <c r="K609" s="179">
        <v>1004</v>
      </c>
      <c r="L609" s="179"/>
      <c r="M609" s="101" t="s">
        <v>481</v>
      </c>
      <c r="N609" s="102">
        <v>0</v>
      </c>
      <c r="O609" s="103" t="s">
        <v>43</v>
      </c>
      <c r="P609" s="104">
        <v>0</v>
      </c>
      <c r="Q609" s="104">
        <v>0</v>
      </c>
      <c r="R609" s="102">
        <v>0</v>
      </c>
      <c r="S609" s="102">
        <v>0</v>
      </c>
      <c r="T609" s="102">
        <v>0</v>
      </c>
      <c r="U609" s="102">
        <v>0</v>
      </c>
      <c r="V609" s="102">
        <f t="shared" si="152"/>
        <v>0</v>
      </c>
      <c r="W609" s="102">
        <v>0</v>
      </c>
      <c r="X609" s="102">
        <v>0</v>
      </c>
      <c r="Y609" s="102">
        <v>0</v>
      </c>
      <c r="Z609" s="102">
        <v>0</v>
      </c>
      <c r="AA609" s="102">
        <f t="shared" si="153"/>
        <v>0</v>
      </c>
      <c r="AB609" s="102">
        <f t="shared" si="153"/>
        <v>0</v>
      </c>
    </row>
    <row r="610" spans="1:28" ht="24.75" hidden="1">
      <c r="A610" s="1"/>
      <c r="B610" s="61" t="str">
        <f t="shared" si="151"/>
        <v>147200021002171005</v>
      </c>
      <c r="C610" s="25">
        <v>2023</v>
      </c>
      <c r="D610" s="25">
        <v>20</v>
      </c>
      <c r="E610" s="25">
        <v>1</v>
      </c>
      <c r="F610" s="25">
        <v>4</v>
      </c>
      <c r="G610" s="25">
        <v>7</v>
      </c>
      <c r="H610" s="25">
        <v>2000</v>
      </c>
      <c r="I610" s="25">
        <v>2100</v>
      </c>
      <c r="J610" s="25">
        <v>217</v>
      </c>
      <c r="K610" s="179">
        <v>1005</v>
      </c>
      <c r="L610" s="179"/>
      <c r="M610" s="101" t="s">
        <v>482</v>
      </c>
      <c r="N610" s="102">
        <v>0</v>
      </c>
      <c r="O610" s="103" t="s">
        <v>43</v>
      </c>
      <c r="P610" s="104">
        <v>0</v>
      </c>
      <c r="Q610" s="104">
        <v>0</v>
      </c>
      <c r="R610" s="102">
        <v>0</v>
      </c>
      <c r="S610" s="102">
        <v>0</v>
      </c>
      <c r="T610" s="102">
        <v>0</v>
      </c>
      <c r="U610" s="102">
        <v>0</v>
      </c>
      <c r="V610" s="102">
        <f t="shared" si="152"/>
        <v>0</v>
      </c>
      <c r="W610" s="102">
        <v>0</v>
      </c>
      <c r="X610" s="102">
        <v>0</v>
      </c>
      <c r="Y610" s="102">
        <v>0</v>
      </c>
      <c r="Z610" s="102">
        <v>0</v>
      </c>
      <c r="AA610" s="102">
        <f t="shared" si="153"/>
        <v>0</v>
      </c>
      <c r="AB610" s="102">
        <f t="shared" si="153"/>
        <v>0</v>
      </c>
    </row>
    <row r="611" spans="1:28" ht="24.75" hidden="1">
      <c r="A611" s="1"/>
      <c r="B611" s="61" t="str">
        <f t="shared" si="151"/>
        <v>147200021002171006</v>
      </c>
      <c r="C611" s="25">
        <v>2023</v>
      </c>
      <c r="D611" s="25">
        <v>20</v>
      </c>
      <c r="E611" s="25">
        <v>1</v>
      </c>
      <c r="F611" s="25">
        <v>4</v>
      </c>
      <c r="G611" s="25">
        <v>7</v>
      </c>
      <c r="H611" s="25">
        <v>2000</v>
      </c>
      <c r="I611" s="25">
        <v>2100</v>
      </c>
      <c r="J611" s="25">
        <v>217</v>
      </c>
      <c r="K611" s="179">
        <v>1006</v>
      </c>
      <c r="L611" s="179"/>
      <c r="M611" s="101" t="s">
        <v>483</v>
      </c>
      <c r="N611" s="102">
        <v>0</v>
      </c>
      <c r="O611" s="103" t="s">
        <v>43</v>
      </c>
      <c r="P611" s="104">
        <v>0</v>
      </c>
      <c r="Q611" s="104">
        <v>0</v>
      </c>
      <c r="R611" s="102">
        <v>0</v>
      </c>
      <c r="S611" s="102">
        <v>0</v>
      </c>
      <c r="T611" s="102">
        <v>0</v>
      </c>
      <c r="U611" s="102">
        <v>0</v>
      </c>
      <c r="V611" s="102">
        <f t="shared" si="152"/>
        <v>0</v>
      </c>
      <c r="W611" s="102">
        <v>0</v>
      </c>
      <c r="X611" s="102">
        <v>0</v>
      </c>
      <c r="Y611" s="102">
        <v>0</v>
      </c>
      <c r="Z611" s="102">
        <v>0</v>
      </c>
      <c r="AA611" s="102">
        <f t="shared" si="153"/>
        <v>0</v>
      </c>
      <c r="AB611" s="102">
        <f t="shared" si="153"/>
        <v>0</v>
      </c>
    </row>
    <row r="612" spans="1:28" ht="24.75" hidden="1">
      <c r="A612" s="1"/>
      <c r="B612" s="61" t="str">
        <f t="shared" si="151"/>
        <v>1475000</v>
      </c>
      <c r="C612" s="115">
        <v>2023</v>
      </c>
      <c r="D612" s="115">
        <v>20</v>
      </c>
      <c r="E612" s="115">
        <v>1</v>
      </c>
      <c r="F612" s="115">
        <v>4</v>
      </c>
      <c r="G612" s="115">
        <v>7</v>
      </c>
      <c r="H612" s="115">
        <v>5000</v>
      </c>
      <c r="I612" s="115"/>
      <c r="J612" s="115"/>
      <c r="K612" s="157" t="s">
        <v>29</v>
      </c>
      <c r="L612" s="157"/>
      <c r="M612" s="83" t="s">
        <v>114</v>
      </c>
      <c r="N612" s="84">
        <f>+N613+N620+N637+N640+N648</f>
        <v>0</v>
      </c>
      <c r="O612" s="85"/>
      <c r="P612" s="86"/>
      <c r="Q612" s="86"/>
      <c r="R612" s="84">
        <f>+R613+R620+R637+R640+R648</f>
        <v>0</v>
      </c>
      <c r="S612" s="84">
        <f>+S613+S620+S637+S640+S648</f>
        <v>0</v>
      </c>
      <c r="T612" s="84">
        <f>+T613+T620+T637+T640+T648</f>
        <v>0</v>
      </c>
      <c r="U612" s="84">
        <f>+U613+U620+U637+U640+U648</f>
        <v>0</v>
      </c>
      <c r="V612" s="84">
        <f>+V613+V620+V637+V640+V648</f>
        <v>0</v>
      </c>
      <c r="W612" s="84"/>
      <c r="X612" s="84"/>
      <c r="Y612" s="84"/>
      <c r="Z612" s="84"/>
      <c r="AA612" s="84"/>
      <c r="AB612" s="84"/>
    </row>
    <row r="613" spans="1:28" ht="24.75" hidden="1">
      <c r="A613" s="1"/>
      <c r="B613" s="61" t="str">
        <f t="shared" si="151"/>
        <v>14750005100</v>
      </c>
      <c r="C613" s="116">
        <v>2023</v>
      </c>
      <c r="D613" s="116">
        <v>20</v>
      </c>
      <c r="E613" s="116">
        <v>1</v>
      </c>
      <c r="F613" s="116">
        <v>4</v>
      </c>
      <c r="G613" s="116">
        <v>7</v>
      </c>
      <c r="H613" s="116">
        <v>5000</v>
      </c>
      <c r="I613" s="116">
        <v>5100</v>
      </c>
      <c r="J613" s="116"/>
      <c r="K613" s="176"/>
      <c r="L613" s="176"/>
      <c r="M613" s="89" t="s">
        <v>115</v>
      </c>
      <c r="N613" s="90">
        <f>+N614+N618</f>
        <v>0</v>
      </c>
      <c r="O613" s="91"/>
      <c r="P613" s="92"/>
      <c r="Q613" s="92"/>
      <c r="R613" s="90">
        <f>+R614+R618</f>
        <v>0</v>
      </c>
      <c r="S613" s="90">
        <f>+S614+S618</f>
        <v>0</v>
      </c>
      <c r="T613" s="90">
        <f>+T614+T618</f>
        <v>0</v>
      </c>
      <c r="U613" s="90">
        <f>+U614+U618</f>
        <v>0</v>
      </c>
      <c r="V613" s="90">
        <f>+V614+V618</f>
        <v>0</v>
      </c>
      <c r="W613" s="90"/>
      <c r="X613" s="90"/>
      <c r="Y613" s="90"/>
      <c r="Z613" s="90"/>
      <c r="AA613" s="90"/>
      <c r="AB613" s="90"/>
    </row>
    <row r="614" spans="1:28" ht="24.75" hidden="1">
      <c r="A614" s="1"/>
      <c r="B614" s="61" t="str">
        <f t="shared" si="151"/>
        <v>14750005100515</v>
      </c>
      <c r="C614" s="119">
        <v>2023</v>
      </c>
      <c r="D614" s="119">
        <v>20</v>
      </c>
      <c r="E614" s="119">
        <v>1</v>
      </c>
      <c r="F614" s="119">
        <v>4</v>
      </c>
      <c r="G614" s="119">
        <v>7</v>
      </c>
      <c r="H614" s="119">
        <v>5000</v>
      </c>
      <c r="I614" s="119">
        <v>5100</v>
      </c>
      <c r="J614" s="119">
        <v>515</v>
      </c>
      <c r="K614" s="177"/>
      <c r="L614" s="177"/>
      <c r="M614" s="95" t="s">
        <v>116</v>
      </c>
      <c r="N614" s="96">
        <f>SUM(N615:N617)</f>
        <v>0</v>
      </c>
      <c r="O614" s="97"/>
      <c r="P614" s="98"/>
      <c r="Q614" s="98"/>
      <c r="R614" s="96">
        <f>SUM(R615:R617)</f>
        <v>0</v>
      </c>
      <c r="S614" s="96">
        <f>SUM(S615:S617)</f>
        <v>0</v>
      </c>
      <c r="T614" s="96">
        <f>SUM(T615:T617)</f>
        <v>0</v>
      </c>
      <c r="U614" s="96">
        <f>SUM(U615:U617)</f>
        <v>0</v>
      </c>
      <c r="V614" s="96">
        <f>SUM(V615:V617)</f>
        <v>0</v>
      </c>
      <c r="W614" s="96"/>
      <c r="X614" s="96"/>
      <c r="Y614" s="96"/>
      <c r="Z614" s="96"/>
      <c r="AA614" s="96"/>
      <c r="AB614" s="96"/>
    </row>
    <row r="615" spans="1:28" ht="24.75" hidden="1">
      <c r="A615" s="1"/>
      <c r="B615" s="61" t="str">
        <f t="shared" si="151"/>
        <v>147500051005151</v>
      </c>
      <c r="C615" s="25">
        <v>2023</v>
      </c>
      <c r="D615" s="25">
        <v>20</v>
      </c>
      <c r="E615" s="25">
        <v>1</v>
      </c>
      <c r="F615" s="25">
        <v>4</v>
      </c>
      <c r="G615" s="25">
        <v>7</v>
      </c>
      <c r="H615" s="25">
        <v>5000</v>
      </c>
      <c r="I615" s="25">
        <v>5100</v>
      </c>
      <c r="J615" s="25">
        <v>515</v>
      </c>
      <c r="K615" s="122">
        <v>1</v>
      </c>
      <c r="L615" s="122"/>
      <c r="M615" s="101" t="s">
        <v>484</v>
      </c>
      <c r="N615" s="102">
        <v>0</v>
      </c>
      <c r="O615" s="103" t="s">
        <v>43</v>
      </c>
      <c r="P615" s="104">
        <v>0</v>
      </c>
      <c r="Q615" s="104">
        <v>0</v>
      </c>
      <c r="R615" s="102">
        <v>0</v>
      </c>
      <c r="S615" s="102">
        <v>0</v>
      </c>
      <c r="T615" s="102">
        <v>0</v>
      </c>
      <c r="U615" s="102">
        <v>0</v>
      </c>
      <c r="V615" s="102">
        <f>N615-R615-S615-T615-U615</f>
        <v>0</v>
      </c>
      <c r="W615" s="102">
        <v>0</v>
      </c>
      <c r="X615" s="102">
        <v>0</v>
      </c>
      <c r="Y615" s="102">
        <v>0</v>
      </c>
      <c r="Z615" s="102">
        <v>0</v>
      </c>
      <c r="AA615" s="102">
        <f t="shared" ref="AA615:AB617" si="154">W615-Y615</f>
        <v>0</v>
      </c>
      <c r="AB615" s="102">
        <f t="shared" si="154"/>
        <v>0</v>
      </c>
    </row>
    <row r="616" spans="1:28" ht="24.75" hidden="1">
      <c r="A616" s="1"/>
      <c r="B616" s="61" t="str">
        <f t="shared" si="151"/>
        <v>147500051005152</v>
      </c>
      <c r="C616" s="25">
        <v>2023</v>
      </c>
      <c r="D616" s="25">
        <v>20</v>
      </c>
      <c r="E616" s="25">
        <v>1</v>
      </c>
      <c r="F616" s="25">
        <v>4</v>
      </c>
      <c r="G616" s="25">
        <v>7</v>
      </c>
      <c r="H616" s="25">
        <v>5000</v>
      </c>
      <c r="I616" s="25">
        <v>5100</v>
      </c>
      <c r="J616" s="25">
        <v>515</v>
      </c>
      <c r="K616" s="122">
        <v>2</v>
      </c>
      <c r="L616" s="122"/>
      <c r="M616" s="101" t="s">
        <v>485</v>
      </c>
      <c r="N616" s="102">
        <v>0</v>
      </c>
      <c r="O616" s="103" t="s">
        <v>43</v>
      </c>
      <c r="P616" s="104">
        <v>0</v>
      </c>
      <c r="Q616" s="104">
        <v>0</v>
      </c>
      <c r="R616" s="102">
        <v>0</v>
      </c>
      <c r="S616" s="102">
        <v>0</v>
      </c>
      <c r="T616" s="102">
        <v>0</v>
      </c>
      <c r="U616" s="102">
        <v>0</v>
      </c>
      <c r="V616" s="102">
        <f>N616-R616-S616-T616-U616</f>
        <v>0</v>
      </c>
      <c r="W616" s="102">
        <v>0</v>
      </c>
      <c r="X616" s="102">
        <v>0</v>
      </c>
      <c r="Y616" s="102">
        <v>0</v>
      </c>
      <c r="Z616" s="102">
        <v>0</v>
      </c>
      <c r="AA616" s="102">
        <f t="shared" si="154"/>
        <v>0</v>
      </c>
      <c r="AB616" s="102">
        <f t="shared" si="154"/>
        <v>0</v>
      </c>
    </row>
    <row r="617" spans="1:28" ht="24.75" hidden="1">
      <c r="A617" s="1"/>
      <c r="B617" s="61" t="str">
        <f t="shared" si="151"/>
        <v>147500051005153</v>
      </c>
      <c r="C617" s="25">
        <v>2023</v>
      </c>
      <c r="D617" s="25">
        <v>20</v>
      </c>
      <c r="E617" s="25">
        <v>1</v>
      </c>
      <c r="F617" s="25">
        <v>4</v>
      </c>
      <c r="G617" s="25">
        <v>7</v>
      </c>
      <c r="H617" s="25">
        <v>5000</v>
      </c>
      <c r="I617" s="25">
        <v>5100</v>
      </c>
      <c r="J617" s="25">
        <v>515</v>
      </c>
      <c r="K617" s="122">
        <v>3</v>
      </c>
      <c r="L617" s="122"/>
      <c r="M617" s="101" t="s">
        <v>486</v>
      </c>
      <c r="N617" s="102">
        <v>0</v>
      </c>
      <c r="O617" s="103" t="s">
        <v>43</v>
      </c>
      <c r="P617" s="104">
        <v>0</v>
      </c>
      <c r="Q617" s="104">
        <v>0</v>
      </c>
      <c r="R617" s="102">
        <v>0</v>
      </c>
      <c r="S617" s="102">
        <v>0</v>
      </c>
      <c r="T617" s="102">
        <v>0</v>
      </c>
      <c r="U617" s="102">
        <v>0</v>
      </c>
      <c r="V617" s="102">
        <f>N617-R617-S617-T617-U617</f>
        <v>0</v>
      </c>
      <c r="W617" s="102">
        <v>0</v>
      </c>
      <c r="X617" s="102">
        <v>0</v>
      </c>
      <c r="Y617" s="102">
        <v>0</v>
      </c>
      <c r="Z617" s="102">
        <v>0</v>
      </c>
      <c r="AA617" s="102">
        <f t="shared" si="154"/>
        <v>0</v>
      </c>
      <c r="AB617" s="102">
        <f t="shared" si="154"/>
        <v>0</v>
      </c>
    </row>
    <row r="618" spans="1:28" ht="24.75" hidden="1">
      <c r="A618" s="1"/>
      <c r="B618" s="61" t="str">
        <f t="shared" si="151"/>
        <v>14750005100519</v>
      </c>
      <c r="C618" s="119">
        <v>2023</v>
      </c>
      <c r="D618" s="119">
        <v>20</v>
      </c>
      <c r="E618" s="119">
        <v>1</v>
      </c>
      <c r="F618" s="119">
        <v>4</v>
      </c>
      <c r="G618" s="119">
        <v>7</v>
      </c>
      <c r="H618" s="119">
        <v>5000</v>
      </c>
      <c r="I618" s="119">
        <v>5100</v>
      </c>
      <c r="J618" s="119">
        <v>519</v>
      </c>
      <c r="K618" s="177"/>
      <c r="L618" s="177"/>
      <c r="M618" s="95" t="s">
        <v>177</v>
      </c>
      <c r="N618" s="96">
        <f>+N619</f>
        <v>0</v>
      </c>
      <c r="O618" s="97"/>
      <c r="P618" s="98"/>
      <c r="Q618" s="98"/>
      <c r="R618" s="96">
        <f>+R619</f>
        <v>0</v>
      </c>
      <c r="S618" s="96">
        <f>+S619</f>
        <v>0</v>
      </c>
      <c r="T618" s="96">
        <f>+T619</f>
        <v>0</v>
      </c>
      <c r="U618" s="96">
        <f>+U619</f>
        <v>0</v>
      </c>
      <c r="V618" s="96">
        <f>+V619</f>
        <v>0</v>
      </c>
      <c r="W618" s="96"/>
      <c r="X618" s="96"/>
      <c r="Y618" s="96"/>
      <c r="Z618" s="96"/>
      <c r="AA618" s="96"/>
      <c r="AB618" s="96"/>
    </row>
    <row r="619" spans="1:28" ht="24.75" hidden="1">
      <c r="A619" s="1"/>
      <c r="B619" s="61" t="str">
        <f t="shared" si="151"/>
        <v>147500051005191</v>
      </c>
      <c r="C619" s="25">
        <v>2023</v>
      </c>
      <c r="D619" s="25">
        <v>20</v>
      </c>
      <c r="E619" s="25">
        <v>1</v>
      </c>
      <c r="F619" s="25">
        <v>4</v>
      </c>
      <c r="G619" s="25">
        <v>7</v>
      </c>
      <c r="H619" s="25">
        <v>5000</v>
      </c>
      <c r="I619" s="25">
        <v>5100</v>
      </c>
      <c r="J619" s="25">
        <v>519</v>
      </c>
      <c r="K619" s="122">
        <v>1</v>
      </c>
      <c r="L619" s="122"/>
      <c r="M619" s="101" t="s">
        <v>487</v>
      </c>
      <c r="N619" s="102">
        <v>0</v>
      </c>
      <c r="O619" s="103" t="s">
        <v>43</v>
      </c>
      <c r="P619" s="104">
        <v>0</v>
      </c>
      <c r="Q619" s="104">
        <v>0</v>
      </c>
      <c r="R619" s="102">
        <v>0</v>
      </c>
      <c r="S619" s="102">
        <v>0</v>
      </c>
      <c r="T619" s="102">
        <v>0</v>
      </c>
      <c r="U619" s="102">
        <v>0</v>
      </c>
      <c r="V619" s="102">
        <f>N619-R619-S619-T619-U619</f>
        <v>0</v>
      </c>
      <c r="W619" s="102">
        <v>0</v>
      </c>
      <c r="X619" s="102">
        <v>0</v>
      </c>
      <c r="Y619" s="102">
        <v>0</v>
      </c>
      <c r="Z619" s="102">
        <v>0</v>
      </c>
      <c r="AA619" s="102">
        <f>W619-Y619</f>
        <v>0</v>
      </c>
      <c r="AB619" s="102">
        <f>X619-Z619</f>
        <v>0</v>
      </c>
    </row>
    <row r="620" spans="1:28" ht="24.75" hidden="1">
      <c r="A620" s="1"/>
      <c r="B620" s="61" t="str">
        <f t="shared" si="151"/>
        <v>14750005200</v>
      </c>
      <c r="C620" s="116">
        <v>2023</v>
      </c>
      <c r="D620" s="116">
        <v>20</v>
      </c>
      <c r="E620" s="116">
        <v>1</v>
      </c>
      <c r="F620" s="116">
        <v>4</v>
      </c>
      <c r="G620" s="116">
        <v>7</v>
      </c>
      <c r="H620" s="116">
        <v>5000</v>
      </c>
      <c r="I620" s="116">
        <v>5200</v>
      </c>
      <c r="J620" s="116"/>
      <c r="K620" s="176" t="s">
        <v>29</v>
      </c>
      <c r="L620" s="176"/>
      <c r="M620" s="89" t="s">
        <v>118</v>
      </c>
      <c r="N620" s="90">
        <f>+N621+N623+N625</f>
        <v>0</v>
      </c>
      <c r="O620" s="91"/>
      <c r="P620" s="92"/>
      <c r="Q620" s="92"/>
      <c r="R620" s="90">
        <f>+R621+R623+R625</f>
        <v>0</v>
      </c>
      <c r="S620" s="90">
        <f>+S621+S623+S625</f>
        <v>0</v>
      </c>
      <c r="T620" s="90">
        <f>+T621+T623+T625</f>
        <v>0</v>
      </c>
      <c r="U620" s="90">
        <f>+U621+U623+U625</f>
        <v>0</v>
      </c>
      <c r="V620" s="90">
        <f>+V621+V623+V625</f>
        <v>0</v>
      </c>
      <c r="W620" s="90"/>
      <c r="X620" s="90"/>
      <c r="Y620" s="90"/>
      <c r="Z620" s="90"/>
      <c r="AA620" s="90"/>
      <c r="AB620" s="90"/>
    </row>
    <row r="621" spans="1:28" ht="24.75" hidden="1">
      <c r="A621" s="1"/>
      <c r="B621" s="61" t="str">
        <f t="shared" si="151"/>
        <v>14750005200521</v>
      </c>
      <c r="C621" s="119">
        <v>2023</v>
      </c>
      <c r="D621" s="119">
        <v>20</v>
      </c>
      <c r="E621" s="119">
        <v>1</v>
      </c>
      <c r="F621" s="119">
        <v>4</v>
      </c>
      <c r="G621" s="119">
        <v>7</v>
      </c>
      <c r="H621" s="119">
        <v>5000</v>
      </c>
      <c r="I621" s="119">
        <v>5200</v>
      </c>
      <c r="J621" s="119">
        <v>521</v>
      </c>
      <c r="K621" s="177"/>
      <c r="L621" s="177"/>
      <c r="M621" s="95" t="s">
        <v>180</v>
      </c>
      <c r="N621" s="96">
        <f>+N622</f>
        <v>0</v>
      </c>
      <c r="O621" s="97"/>
      <c r="P621" s="98"/>
      <c r="Q621" s="98"/>
      <c r="R621" s="96">
        <f>+R622</f>
        <v>0</v>
      </c>
      <c r="S621" s="96">
        <f>+S622</f>
        <v>0</v>
      </c>
      <c r="T621" s="96">
        <f>+T622</f>
        <v>0</v>
      </c>
      <c r="U621" s="96">
        <f>+U622</f>
        <v>0</v>
      </c>
      <c r="V621" s="96">
        <f>+V622</f>
        <v>0</v>
      </c>
      <c r="W621" s="96"/>
      <c r="X621" s="96"/>
      <c r="Y621" s="96"/>
      <c r="Z621" s="96"/>
      <c r="AA621" s="96"/>
      <c r="AB621" s="96"/>
    </row>
    <row r="622" spans="1:28" ht="24.75" hidden="1">
      <c r="A622" s="1"/>
      <c r="B622" s="61" t="str">
        <f t="shared" si="151"/>
        <v>147500052005211</v>
      </c>
      <c r="C622" s="25">
        <v>2023</v>
      </c>
      <c r="D622" s="25">
        <v>20</v>
      </c>
      <c r="E622" s="25">
        <v>1</v>
      </c>
      <c r="F622" s="25">
        <v>4</v>
      </c>
      <c r="G622" s="25">
        <v>7</v>
      </c>
      <c r="H622" s="25">
        <v>5000</v>
      </c>
      <c r="I622" s="25">
        <v>5200</v>
      </c>
      <c r="J622" s="25">
        <v>521</v>
      </c>
      <c r="K622" s="122">
        <v>1</v>
      </c>
      <c r="L622" s="122"/>
      <c r="M622" s="101" t="s">
        <v>488</v>
      </c>
      <c r="N622" s="102">
        <v>0</v>
      </c>
      <c r="O622" s="103" t="s">
        <v>43</v>
      </c>
      <c r="P622" s="104">
        <v>0</v>
      </c>
      <c r="Q622" s="104">
        <v>0</v>
      </c>
      <c r="R622" s="102">
        <v>0</v>
      </c>
      <c r="S622" s="102">
        <v>0</v>
      </c>
      <c r="T622" s="102">
        <v>0</v>
      </c>
      <c r="U622" s="102">
        <v>0</v>
      </c>
      <c r="V622" s="102">
        <f>N622-R622-S622-T622-U622</f>
        <v>0</v>
      </c>
      <c r="W622" s="102">
        <v>0</v>
      </c>
      <c r="X622" s="102">
        <v>0</v>
      </c>
      <c r="Y622" s="102">
        <v>0</v>
      </c>
      <c r="Z622" s="102">
        <v>0</v>
      </c>
      <c r="AA622" s="102">
        <f>W622-Y622</f>
        <v>0</v>
      </c>
      <c r="AB622" s="102">
        <f>X622-Z622</f>
        <v>0</v>
      </c>
    </row>
    <row r="623" spans="1:28" ht="24.75" hidden="1">
      <c r="A623" s="1"/>
      <c r="B623" s="61" t="str">
        <f t="shared" si="151"/>
        <v>14750005200523</v>
      </c>
      <c r="C623" s="119">
        <v>2023</v>
      </c>
      <c r="D623" s="119">
        <v>20</v>
      </c>
      <c r="E623" s="119">
        <v>1</v>
      </c>
      <c r="F623" s="119">
        <v>4</v>
      </c>
      <c r="G623" s="119">
        <v>7</v>
      </c>
      <c r="H623" s="119">
        <v>5000</v>
      </c>
      <c r="I623" s="119">
        <v>5200</v>
      </c>
      <c r="J623" s="119">
        <v>523</v>
      </c>
      <c r="K623" s="177"/>
      <c r="L623" s="177"/>
      <c r="M623" s="95" t="s">
        <v>119</v>
      </c>
      <c r="N623" s="96">
        <f>+N624</f>
        <v>0</v>
      </c>
      <c r="O623" s="97"/>
      <c r="P623" s="98"/>
      <c r="Q623" s="98"/>
      <c r="R623" s="96">
        <f>+R624</f>
        <v>0</v>
      </c>
      <c r="S623" s="96">
        <f>+S624</f>
        <v>0</v>
      </c>
      <c r="T623" s="96">
        <f>+T624</f>
        <v>0</v>
      </c>
      <c r="U623" s="96">
        <f>+U624</f>
        <v>0</v>
      </c>
      <c r="V623" s="96">
        <f>+V624</f>
        <v>0</v>
      </c>
      <c r="W623" s="96"/>
      <c r="X623" s="96"/>
      <c r="Y623" s="96"/>
      <c r="Z623" s="96"/>
      <c r="AA623" s="96"/>
      <c r="AB623" s="96"/>
    </row>
    <row r="624" spans="1:28" ht="24.75" hidden="1">
      <c r="A624" s="1"/>
      <c r="B624" s="61" t="str">
        <f t="shared" si="151"/>
        <v>147500052005231</v>
      </c>
      <c r="C624" s="25">
        <v>2023</v>
      </c>
      <c r="D624" s="25">
        <v>20</v>
      </c>
      <c r="E624" s="25">
        <v>1</v>
      </c>
      <c r="F624" s="25">
        <v>4</v>
      </c>
      <c r="G624" s="25">
        <v>7</v>
      </c>
      <c r="H624" s="25">
        <v>5000</v>
      </c>
      <c r="I624" s="25">
        <v>5200</v>
      </c>
      <c r="J624" s="25">
        <v>523</v>
      </c>
      <c r="K624" s="122">
        <v>1</v>
      </c>
      <c r="L624" s="122"/>
      <c r="M624" s="101" t="s">
        <v>123</v>
      </c>
      <c r="N624" s="102">
        <v>0</v>
      </c>
      <c r="O624" s="103" t="s">
        <v>43</v>
      </c>
      <c r="P624" s="104">
        <v>0</v>
      </c>
      <c r="Q624" s="104">
        <v>0</v>
      </c>
      <c r="R624" s="102">
        <v>0</v>
      </c>
      <c r="S624" s="102">
        <v>0</v>
      </c>
      <c r="T624" s="102">
        <v>0</v>
      </c>
      <c r="U624" s="102">
        <v>0</v>
      </c>
      <c r="V624" s="102">
        <f>N624-R624-S624-T624-U624</f>
        <v>0</v>
      </c>
      <c r="W624" s="102">
        <v>0</v>
      </c>
      <c r="X624" s="102">
        <v>0</v>
      </c>
      <c r="Y624" s="102">
        <v>0</v>
      </c>
      <c r="Z624" s="102">
        <v>0</v>
      </c>
      <c r="AA624" s="102">
        <f>W624-Y624</f>
        <v>0</v>
      </c>
      <c r="AB624" s="102">
        <f>X624-Z624</f>
        <v>0</v>
      </c>
    </row>
    <row r="625" spans="1:28" ht="24.75" hidden="1">
      <c r="A625" s="1"/>
      <c r="B625" s="61" t="str">
        <f t="shared" si="151"/>
        <v>14750005200529</v>
      </c>
      <c r="C625" s="119">
        <v>2023</v>
      </c>
      <c r="D625" s="119">
        <v>20</v>
      </c>
      <c r="E625" s="119">
        <v>1</v>
      </c>
      <c r="F625" s="119">
        <v>4</v>
      </c>
      <c r="G625" s="119">
        <v>7</v>
      </c>
      <c r="H625" s="119">
        <v>5000</v>
      </c>
      <c r="I625" s="119">
        <v>5200</v>
      </c>
      <c r="J625" s="119">
        <v>529</v>
      </c>
      <c r="K625" s="177"/>
      <c r="L625" s="177"/>
      <c r="M625" s="95" t="s">
        <v>489</v>
      </c>
      <c r="N625" s="96">
        <f>+N626</f>
        <v>0</v>
      </c>
      <c r="O625" s="97"/>
      <c r="P625" s="98"/>
      <c r="Q625" s="98"/>
      <c r="R625" s="96">
        <f>+R626</f>
        <v>0</v>
      </c>
      <c r="S625" s="96">
        <f>+S626</f>
        <v>0</v>
      </c>
      <c r="T625" s="96">
        <f>+T626</f>
        <v>0</v>
      </c>
      <c r="U625" s="96">
        <f>+U626</f>
        <v>0</v>
      </c>
      <c r="V625" s="96">
        <f>+V626</f>
        <v>0</v>
      </c>
      <c r="W625" s="96"/>
      <c r="X625" s="96"/>
      <c r="Y625" s="96"/>
      <c r="Z625" s="96"/>
      <c r="AA625" s="96"/>
      <c r="AB625" s="96"/>
    </row>
    <row r="626" spans="1:28" ht="24.75" hidden="1">
      <c r="A626" s="1"/>
      <c r="B626" s="61" t="str">
        <f t="shared" si="151"/>
        <v>147500052005291</v>
      </c>
      <c r="C626" s="25">
        <v>2023</v>
      </c>
      <c r="D626" s="25">
        <v>20</v>
      </c>
      <c r="E626" s="25">
        <v>1</v>
      </c>
      <c r="F626" s="25">
        <v>4</v>
      </c>
      <c r="G626" s="25">
        <v>7</v>
      </c>
      <c r="H626" s="25">
        <v>5000</v>
      </c>
      <c r="I626" s="25">
        <v>5200</v>
      </c>
      <c r="J626" s="25">
        <v>529</v>
      </c>
      <c r="K626" s="122">
        <v>1</v>
      </c>
      <c r="L626" s="122"/>
      <c r="M626" s="101" t="s">
        <v>489</v>
      </c>
      <c r="N626" s="102">
        <f>SUM(N627:N636)</f>
        <v>0</v>
      </c>
      <c r="O626" s="103"/>
      <c r="P626" s="178"/>
      <c r="Q626" s="178"/>
      <c r="R626" s="102">
        <f>SUM(R627:R636)</f>
        <v>0</v>
      </c>
      <c r="S626" s="102">
        <f>SUM(S627:S636)</f>
        <v>0</v>
      </c>
      <c r="T626" s="102">
        <f>SUM(T627:T636)</f>
        <v>0</v>
      </c>
      <c r="U626" s="102">
        <f>SUM(U627:U636)</f>
        <v>0</v>
      </c>
      <c r="V626" s="102">
        <f>SUM(V627:V636)</f>
        <v>0</v>
      </c>
      <c r="W626" s="102"/>
      <c r="X626" s="102"/>
      <c r="Y626" s="102"/>
      <c r="Z626" s="102"/>
      <c r="AA626" s="102"/>
      <c r="AB626" s="102"/>
    </row>
    <row r="627" spans="1:28" ht="24.75" hidden="1">
      <c r="A627" s="1"/>
      <c r="B627" s="61" t="str">
        <f t="shared" si="151"/>
        <v>147500052005291001</v>
      </c>
      <c r="C627" s="25">
        <v>2023</v>
      </c>
      <c r="D627" s="25">
        <v>20</v>
      </c>
      <c r="E627" s="25">
        <v>1</v>
      </c>
      <c r="F627" s="25">
        <v>4</v>
      </c>
      <c r="G627" s="25">
        <v>7</v>
      </c>
      <c r="H627" s="25">
        <v>5000</v>
      </c>
      <c r="I627" s="25">
        <v>5200</v>
      </c>
      <c r="J627" s="25">
        <v>529</v>
      </c>
      <c r="K627" s="179">
        <v>1001</v>
      </c>
      <c r="L627" s="179"/>
      <c r="M627" s="101" t="s">
        <v>490</v>
      </c>
      <c r="N627" s="102">
        <v>0</v>
      </c>
      <c r="O627" s="103" t="s">
        <v>43</v>
      </c>
      <c r="P627" s="104">
        <v>0</v>
      </c>
      <c r="Q627" s="104">
        <v>0</v>
      </c>
      <c r="R627" s="102">
        <v>0</v>
      </c>
      <c r="S627" s="102">
        <v>0</v>
      </c>
      <c r="T627" s="102">
        <v>0</v>
      </c>
      <c r="U627" s="102">
        <v>0</v>
      </c>
      <c r="V627" s="102">
        <f t="shared" ref="V627:V636" si="155">N627-R627-S627-T627-U627</f>
        <v>0</v>
      </c>
      <c r="W627" s="102">
        <v>0</v>
      </c>
      <c r="X627" s="102">
        <v>0</v>
      </c>
      <c r="Y627" s="102">
        <v>0</v>
      </c>
      <c r="Z627" s="102">
        <v>0</v>
      </c>
      <c r="AA627" s="102">
        <f t="shared" ref="AA627:AB636" si="156">W627-Y627</f>
        <v>0</v>
      </c>
      <c r="AB627" s="102">
        <f t="shared" si="156"/>
        <v>0</v>
      </c>
    </row>
    <row r="628" spans="1:28" ht="24.75" hidden="1">
      <c r="A628" s="1"/>
      <c r="B628" s="61" t="str">
        <f t="shared" si="151"/>
        <v>147500052005291002</v>
      </c>
      <c r="C628" s="25">
        <v>2023</v>
      </c>
      <c r="D628" s="25">
        <v>20</v>
      </c>
      <c r="E628" s="25">
        <v>1</v>
      </c>
      <c r="F628" s="25">
        <v>4</v>
      </c>
      <c r="G628" s="25">
        <v>7</v>
      </c>
      <c r="H628" s="25">
        <v>5000</v>
      </c>
      <c r="I628" s="25">
        <v>5200</v>
      </c>
      <c r="J628" s="25">
        <v>529</v>
      </c>
      <c r="K628" s="179">
        <v>1002</v>
      </c>
      <c r="L628" s="179"/>
      <c r="M628" s="101" t="s">
        <v>491</v>
      </c>
      <c r="N628" s="102">
        <v>0</v>
      </c>
      <c r="O628" s="103" t="s">
        <v>43</v>
      </c>
      <c r="P628" s="104">
        <v>0</v>
      </c>
      <c r="Q628" s="104">
        <v>0</v>
      </c>
      <c r="R628" s="102">
        <v>0</v>
      </c>
      <c r="S628" s="102">
        <v>0</v>
      </c>
      <c r="T628" s="102">
        <v>0</v>
      </c>
      <c r="U628" s="102">
        <v>0</v>
      </c>
      <c r="V628" s="102">
        <f t="shared" si="155"/>
        <v>0</v>
      </c>
      <c r="W628" s="102">
        <v>0</v>
      </c>
      <c r="X628" s="102">
        <v>0</v>
      </c>
      <c r="Y628" s="102">
        <v>0</v>
      </c>
      <c r="Z628" s="102">
        <v>0</v>
      </c>
      <c r="AA628" s="102">
        <f t="shared" si="156"/>
        <v>0</v>
      </c>
      <c r="AB628" s="102">
        <f t="shared" si="156"/>
        <v>0</v>
      </c>
    </row>
    <row r="629" spans="1:28" ht="24.75" hidden="1">
      <c r="A629" s="1"/>
      <c r="B629" s="61" t="str">
        <f t="shared" si="151"/>
        <v>147500052005291003</v>
      </c>
      <c r="C629" s="25">
        <v>2023</v>
      </c>
      <c r="D629" s="25">
        <v>20</v>
      </c>
      <c r="E629" s="25">
        <v>1</v>
      </c>
      <c r="F629" s="25">
        <v>4</v>
      </c>
      <c r="G629" s="25">
        <v>7</v>
      </c>
      <c r="H629" s="25">
        <v>5000</v>
      </c>
      <c r="I629" s="25">
        <v>5200</v>
      </c>
      <c r="J629" s="25">
        <v>529</v>
      </c>
      <c r="K629" s="179">
        <v>1003</v>
      </c>
      <c r="L629" s="179"/>
      <c r="M629" s="101" t="s">
        <v>492</v>
      </c>
      <c r="N629" s="102">
        <v>0</v>
      </c>
      <c r="O629" s="103" t="s">
        <v>43</v>
      </c>
      <c r="P629" s="104">
        <v>0</v>
      </c>
      <c r="Q629" s="104">
        <v>0</v>
      </c>
      <c r="R629" s="102">
        <v>0</v>
      </c>
      <c r="S629" s="102">
        <v>0</v>
      </c>
      <c r="T629" s="102">
        <v>0</v>
      </c>
      <c r="U629" s="102">
        <v>0</v>
      </c>
      <c r="V629" s="102">
        <f t="shared" si="155"/>
        <v>0</v>
      </c>
      <c r="W629" s="102">
        <v>0</v>
      </c>
      <c r="X629" s="102">
        <v>0</v>
      </c>
      <c r="Y629" s="102">
        <v>0</v>
      </c>
      <c r="Z629" s="102">
        <v>0</v>
      </c>
      <c r="AA629" s="102">
        <f t="shared" si="156"/>
        <v>0</v>
      </c>
      <c r="AB629" s="102">
        <f t="shared" si="156"/>
        <v>0</v>
      </c>
    </row>
    <row r="630" spans="1:28" ht="24.75" hidden="1">
      <c r="A630" s="1"/>
      <c r="B630" s="61" t="str">
        <f t="shared" si="151"/>
        <v>147500052005291004</v>
      </c>
      <c r="C630" s="25">
        <v>2023</v>
      </c>
      <c r="D630" s="25">
        <v>20</v>
      </c>
      <c r="E630" s="25">
        <v>1</v>
      </c>
      <c r="F630" s="25">
        <v>4</v>
      </c>
      <c r="G630" s="25">
        <v>7</v>
      </c>
      <c r="H630" s="25">
        <v>5000</v>
      </c>
      <c r="I630" s="25">
        <v>5200</v>
      </c>
      <c r="J630" s="25">
        <v>529</v>
      </c>
      <c r="K630" s="179">
        <v>1004</v>
      </c>
      <c r="L630" s="179"/>
      <c r="M630" s="101" t="s">
        <v>493</v>
      </c>
      <c r="N630" s="102">
        <v>0</v>
      </c>
      <c r="O630" s="103" t="s">
        <v>43</v>
      </c>
      <c r="P630" s="104">
        <v>0</v>
      </c>
      <c r="Q630" s="104">
        <v>0</v>
      </c>
      <c r="R630" s="102">
        <v>0</v>
      </c>
      <c r="S630" s="102">
        <v>0</v>
      </c>
      <c r="T630" s="102">
        <v>0</v>
      </c>
      <c r="U630" s="102">
        <v>0</v>
      </c>
      <c r="V630" s="102">
        <f t="shared" si="155"/>
        <v>0</v>
      </c>
      <c r="W630" s="102">
        <v>0</v>
      </c>
      <c r="X630" s="102">
        <v>0</v>
      </c>
      <c r="Y630" s="102">
        <v>0</v>
      </c>
      <c r="Z630" s="102">
        <v>0</v>
      </c>
      <c r="AA630" s="102">
        <f t="shared" si="156"/>
        <v>0</v>
      </c>
      <c r="AB630" s="102">
        <f t="shared" si="156"/>
        <v>0</v>
      </c>
    </row>
    <row r="631" spans="1:28" ht="24.75" hidden="1">
      <c r="A631" s="1"/>
      <c r="B631" s="61" t="str">
        <f t="shared" si="151"/>
        <v>147500052005291005</v>
      </c>
      <c r="C631" s="25">
        <v>2023</v>
      </c>
      <c r="D631" s="25">
        <v>20</v>
      </c>
      <c r="E631" s="25">
        <v>1</v>
      </c>
      <c r="F631" s="25">
        <v>4</v>
      </c>
      <c r="G631" s="25">
        <v>7</v>
      </c>
      <c r="H631" s="25">
        <v>5000</v>
      </c>
      <c r="I631" s="25">
        <v>5200</v>
      </c>
      <c r="J631" s="25">
        <v>529</v>
      </c>
      <c r="K631" s="179">
        <v>1005</v>
      </c>
      <c r="L631" s="179"/>
      <c r="M631" s="101" t="s">
        <v>494</v>
      </c>
      <c r="N631" s="102">
        <v>0</v>
      </c>
      <c r="O631" s="103" t="s">
        <v>43</v>
      </c>
      <c r="P631" s="104">
        <v>0</v>
      </c>
      <c r="Q631" s="104">
        <v>0</v>
      </c>
      <c r="R631" s="102">
        <v>0</v>
      </c>
      <c r="S631" s="102">
        <v>0</v>
      </c>
      <c r="T631" s="102">
        <v>0</v>
      </c>
      <c r="U631" s="102">
        <v>0</v>
      </c>
      <c r="V631" s="102">
        <f t="shared" si="155"/>
        <v>0</v>
      </c>
      <c r="W631" s="102">
        <v>0</v>
      </c>
      <c r="X631" s="102">
        <v>0</v>
      </c>
      <c r="Y631" s="102">
        <v>0</v>
      </c>
      <c r="Z631" s="102">
        <v>0</v>
      </c>
      <c r="AA631" s="102">
        <f t="shared" si="156"/>
        <v>0</v>
      </c>
      <c r="AB631" s="102">
        <f t="shared" si="156"/>
        <v>0</v>
      </c>
    </row>
    <row r="632" spans="1:28" ht="24.75" hidden="1">
      <c r="A632" s="1"/>
      <c r="B632" s="61" t="str">
        <f t="shared" si="151"/>
        <v>147500052005291006</v>
      </c>
      <c r="C632" s="25">
        <v>2023</v>
      </c>
      <c r="D632" s="25">
        <v>20</v>
      </c>
      <c r="E632" s="25">
        <v>1</v>
      </c>
      <c r="F632" s="25">
        <v>4</v>
      </c>
      <c r="G632" s="25">
        <v>7</v>
      </c>
      <c r="H632" s="25">
        <v>5000</v>
      </c>
      <c r="I632" s="25">
        <v>5200</v>
      </c>
      <c r="J632" s="25">
        <v>529</v>
      </c>
      <c r="K632" s="179">
        <v>1006</v>
      </c>
      <c r="L632" s="179"/>
      <c r="M632" s="101" t="s">
        <v>495</v>
      </c>
      <c r="N632" s="102">
        <v>0</v>
      </c>
      <c r="O632" s="103" t="s">
        <v>43</v>
      </c>
      <c r="P632" s="104">
        <v>0</v>
      </c>
      <c r="Q632" s="104">
        <v>0</v>
      </c>
      <c r="R632" s="102">
        <v>0</v>
      </c>
      <c r="S632" s="102">
        <v>0</v>
      </c>
      <c r="T632" s="102">
        <v>0</v>
      </c>
      <c r="U632" s="102">
        <v>0</v>
      </c>
      <c r="V632" s="102">
        <f t="shared" si="155"/>
        <v>0</v>
      </c>
      <c r="W632" s="102">
        <v>0</v>
      </c>
      <c r="X632" s="102">
        <v>0</v>
      </c>
      <c r="Y632" s="102">
        <v>0</v>
      </c>
      <c r="Z632" s="102">
        <v>0</v>
      </c>
      <c r="AA632" s="102">
        <f t="shared" si="156"/>
        <v>0</v>
      </c>
      <c r="AB632" s="102">
        <f t="shared" si="156"/>
        <v>0</v>
      </c>
    </row>
    <row r="633" spans="1:28" ht="24.75" hidden="1">
      <c r="A633" s="1"/>
      <c r="B633" s="61" t="str">
        <f t="shared" si="151"/>
        <v>147500052005291007</v>
      </c>
      <c r="C633" s="25">
        <v>2023</v>
      </c>
      <c r="D633" s="25">
        <v>20</v>
      </c>
      <c r="E633" s="25">
        <v>1</v>
      </c>
      <c r="F633" s="25">
        <v>4</v>
      </c>
      <c r="G633" s="25">
        <v>7</v>
      </c>
      <c r="H633" s="25">
        <v>5000</v>
      </c>
      <c r="I633" s="25">
        <v>5200</v>
      </c>
      <c r="J633" s="25">
        <v>529</v>
      </c>
      <c r="K633" s="179">
        <v>1007</v>
      </c>
      <c r="L633" s="179"/>
      <c r="M633" s="101" t="s">
        <v>496</v>
      </c>
      <c r="N633" s="102">
        <v>0</v>
      </c>
      <c r="O633" s="103" t="s">
        <v>43</v>
      </c>
      <c r="P633" s="104">
        <v>0</v>
      </c>
      <c r="Q633" s="104">
        <v>0</v>
      </c>
      <c r="R633" s="102">
        <v>0</v>
      </c>
      <c r="S633" s="102">
        <v>0</v>
      </c>
      <c r="T633" s="102">
        <v>0</v>
      </c>
      <c r="U633" s="102">
        <v>0</v>
      </c>
      <c r="V633" s="102">
        <f t="shared" si="155"/>
        <v>0</v>
      </c>
      <c r="W633" s="102">
        <v>0</v>
      </c>
      <c r="X633" s="102">
        <v>0</v>
      </c>
      <c r="Y633" s="102">
        <v>0</v>
      </c>
      <c r="Z633" s="102">
        <v>0</v>
      </c>
      <c r="AA633" s="102">
        <f t="shared" si="156"/>
        <v>0</v>
      </c>
      <c r="AB633" s="102">
        <f t="shared" si="156"/>
        <v>0</v>
      </c>
    </row>
    <row r="634" spans="1:28" ht="24.75" hidden="1">
      <c r="A634" s="1"/>
      <c r="B634" s="61" t="str">
        <f t="shared" si="151"/>
        <v>147500052005291008</v>
      </c>
      <c r="C634" s="25">
        <v>2023</v>
      </c>
      <c r="D634" s="25">
        <v>20</v>
      </c>
      <c r="E634" s="25">
        <v>1</v>
      </c>
      <c r="F634" s="25">
        <v>4</v>
      </c>
      <c r="G634" s="25">
        <v>7</v>
      </c>
      <c r="H634" s="25">
        <v>5000</v>
      </c>
      <c r="I634" s="25">
        <v>5200</v>
      </c>
      <c r="J634" s="25">
        <v>529</v>
      </c>
      <c r="K634" s="179">
        <v>1008</v>
      </c>
      <c r="L634" s="179"/>
      <c r="M634" s="101" t="s">
        <v>497</v>
      </c>
      <c r="N634" s="102">
        <v>0</v>
      </c>
      <c r="O634" s="103" t="s">
        <v>43</v>
      </c>
      <c r="P634" s="104">
        <v>0</v>
      </c>
      <c r="Q634" s="104">
        <v>0</v>
      </c>
      <c r="R634" s="102">
        <v>0</v>
      </c>
      <c r="S634" s="102">
        <v>0</v>
      </c>
      <c r="T634" s="102">
        <v>0</v>
      </c>
      <c r="U634" s="102">
        <v>0</v>
      </c>
      <c r="V634" s="102">
        <f t="shared" si="155"/>
        <v>0</v>
      </c>
      <c r="W634" s="102">
        <v>0</v>
      </c>
      <c r="X634" s="102">
        <v>0</v>
      </c>
      <c r="Y634" s="102">
        <v>0</v>
      </c>
      <c r="Z634" s="102">
        <v>0</v>
      </c>
      <c r="AA634" s="102">
        <f t="shared" si="156"/>
        <v>0</v>
      </c>
      <c r="AB634" s="102">
        <f t="shared" si="156"/>
        <v>0</v>
      </c>
    </row>
    <row r="635" spans="1:28" ht="24.75" hidden="1">
      <c r="A635" s="1"/>
      <c r="B635" s="61" t="str">
        <f t="shared" si="151"/>
        <v>147500052005291009</v>
      </c>
      <c r="C635" s="25">
        <v>2023</v>
      </c>
      <c r="D635" s="25">
        <v>20</v>
      </c>
      <c r="E635" s="25">
        <v>1</v>
      </c>
      <c r="F635" s="25">
        <v>4</v>
      </c>
      <c r="G635" s="25">
        <v>7</v>
      </c>
      <c r="H635" s="25">
        <v>5000</v>
      </c>
      <c r="I635" s="25">
        <v>5200</v>
      </c>
      <c r="J635" s="25">
        <v>529</v>
      </c>
      <c r="K635" s="179">
        <v>1009</v>
      </c>
      <c r="L635" s="179"/>
      <c r="M635" s="101" t="s">
        <v>498</v>
      </c>
      <c r="N635" s="102">
        <v>0</v>
      </c>
      <c r="O635" s="103" t="s">
        <v>43</v>
      </c>
      <c r="P635" s="104">
        <v>0</v>
      </c>
      <c r="Q635" s="104">
        <v>0</v>
      </c>
      <c r="R635" s="102">
        <v>0</v>
      </c>
      <c r="S635" s="102">
        <v>0</v>
      </c>
      <c r="T635" s="102">
        <v>0</v>
      </c>
      <c r="U635" s="102">
        <v>0</v>
      </c>
      <c r="V635" s="102">
        <f t="shared" si="155"/>
        <v>0</v>
      </c>
      <c r="W635" s="102">
        <v>0</v>
      </c>
      <c r="X635" s="102">
        <v>0</v>
      </c>
      <c r="Y635" s="102">
        <v>0</v>
      </c>
      <c r="Z635" s="102">
        <v>0</v>
      </c>
      <c r="AA635" s="102">
        <f t="shared" si="156"/>
        <v>0</v>
      </c>
      <c r="AB635" s="102">
        <f t="shared" si="156"/>
        <v>0</v>
      </c>
    </row>
    <row r="636" spans="1:28" ht="24.75" hidden="1">
      <c r="A636" s="1"/>
      <c r="B636" s="61" t="str">
        <f t="shared" si="151"/>
        <v>147500052005291010</v>
      </c>
      <c r="C636" s="25">
        <v>2023</v>
      </c>
      <c r="D636" s="25">
        <v>20</v>
      </c>
      <c r="E636" s="25">
        <v>1</v>
      </c>
      <c r="F636" s="25">
        <v>4</v>
      </c>
      <c r="G636" s="25">
        <v>7</v>
      </c>
      <c r="H636" s="25">
        <v>5000</v>
      </c>
      <c r="I636" s="25">
        <v>5200</v>
      </c>
      <c r="J636" s="25">
        <v>529</v>
      </c>
      <c r="K636" s="179">
        <v>1010</v>
      </c>
      <c r="L636" s="179"/>
      <c r="M636" s="101" t="s">
        <v>499</v>
      </c>
      <c r="N636" s="102">
        <v>0</v>
      </c>
      <c r="O636" s="103" t="s">
        <v>43</v>
      </c>
      <c r="P636" s="104">
        <v>0</v>
      </c>
      <c r="Q636" s="104">
        <v>0</v>
      </c>
      <c r="R636" s="102">
        <v>0</v>
      </c>
      <c r="S636" s="102">
        <v>0</v>
      </c>
      <c r="T636" s="102">
        <v>0</v>
      </c>
      <c r="U636" s="102">
        <v>0</v>
      </c>
      <c r="V636" s="102">
        <f t="shared" si="155"/>
        <v>0</v>
      </c>
      <c r="W636" s="102">
        <v>0</v>
      </c>
      <c r="X636" s="102">
        <v>0</v>
      </c>
      <c r="Y636" s="102">
        <v>0</v>
      </c>
      <c r="Z636" s="102">
        <v>0</v>
      </c>
      <c r="AA636" s="102">
        <f t="shared" si="156"/>
        <v>0</v>
      </c>
      <c r="AB636" s="102">
        <f t="shared" si="156"/>
        <v>0</v>
      </c>
    </row>
    <row r="637" spans="1:28" ht="24.75" hidden="1">
      <c r="A637" s="1"/>
      <c r="B637" s="61" t="str">
        <f t="shared" si="151"/>
        <v>14750005500</v>
      </c>
      <c r="C637" s="116">
        <v>2023</v>
      </c>
      <c r="D637" s="116">
        <v>20</v>
      </c>
      <c r="E637" s="116">
        <v>1</v>
      </c>
      <c r="F637" s="116">
        <v>4</v>
      </c>
      <c r="G637" s="116">
        <v>7</v>
      </c>
      <c r="H637" s="116">
        <v>5000</v>
      </c>
      <c r="I637" s="116">
        <v>5500</v>
      </c>
      <c r="J637" s="116"/>
      <c r="K637" s="176" t="s">
        <v>29</v>
      </c>
      <c r="L637" s="176"/>
      <c r="M637" s="89" t="s">
        <v>135</v>
      </c>
      <c r="N637" s="90">
        <f>+N638</f>
        <v>0</v>
      </c>
      <c r="O637" s="91"/>
      <c r="P637" s="92"/>
      <c r="Q637" s="92"/>
      <c r="R637" s="90">
        <f t="shared" ref="R637:V638" si="157">+R638</f>
        <v>0</v>
      </c>
      <c r="S637" s="90">
        <f t="shared" si="157"/>
        <v>0</v>
      </c>
      <c r="T637" s="90">
        <f t="shared" si="157"/>
        <v>0</v>
      </c>
      <c r="U637" s="90">
        <f t="shared" si="157"/>
        <v>0</v>
      </c>
      <c r="V637" s="90">
        <f t="shared" si="157"/>
        <v>0</v>
      </c>
      <c r="W637" s="90"/>
      <c r="X637" s="90"/>
      <c r="Y637" s="90"/>
      <c r="Z637" s="90"/>
      <c r="AA637" s="90"/>
      <c r="AB637" s="90"/>
    </row>
    <row r="638" spans="1:28" ht="24.75" hidden="1">
      <c r="A638" s="1"/>
      <c r="B638" s="61" t="str">
        <f t="shared" si="151"/>
        <v>14750005500551</v>
      </c>
      <c r="C638" s="119">
        <v>2023</v>
      </c>
      <c r="D638" s="119">
        <v>20</v>
      </c>
      <c r="E638" s="119">
        <v>1</v>
      </c>
      <c r="F638" s="119">
        <v>4</v>
      </c>
      <c r="G638" s="119">
        <v>7</v>
      </c>
      <c r="H638" s="119">
        <v>5000</v>
      </c>
      <c r="I638" s="119">
        <v>5500</v>
      </c>
      <c r="J638" s="119">
        <v>551</v>
      </c>
      <c r="K638" s="177"/>
      <c r="L638" s="177"/>
      <c r="M638" s="95" t="s">
        <v>136</v>
      </c>
      <c r="N638" s="96">
        <f>+N639</f>
        <v>0</v>
      </c>
      <c r="O638" s="97"/>
      <c r="P638" s="98"/>
      <c r="Q638" s="98"/>
      <c r="R638" s="96">
        <f t="shared" si="157"/>
        <v>0</v>
      </c>
      <c r="S638" s="96">
        <f t="shared" si="157"/>
        <v>0</v>
      </c>
      <c r="T638" s="96">
        <f t="shared" si="157"/>
        <v>0</v>
      </c>
      <c r="U638" s="96">
        <f t="shared" si="157"/>
        <v>0</v>
      </c>
      <c r="V638" s="96">
        <f t="shared" si="157"/>
        <v>0</v>
      </c>
      <c r="W638" s="96"/>
      <c r="X638" s="96"/>
      <c r="Y638" s="96"/>
      <c r="Z638" s="96"/>
      <c r="AA638" s="96"/>
      <c r="AB638" s="96"/>
    </row>
    <row r="639" spans="1:28" ht="24.75" hidden="1">
      <c r="A639" s="1"/>
      <c r="B639" s="61" t="str">
        <f t="shared" si="151"/>
        <v>147500055005511</v>
      </c>
      <c r="C639" s="25">
        <v>2023</v>
      </c>
      <c r="D639" s="25">
        <v>20</v>
      </c>
      <c r="E639" s="25">
        <v>1</v>
      </c>
      <c r="F639" s="25">
        <v>4</v>
      </c>
      <c r="G639" s="25">
        <v>7</v>
      </c>
      <c r="H639" s="25">
        <v>5000</v>
      </c>
      <c r="I639" s="25">
        <v>5500</v>
      </c>
      <c r="J639" s="25">
        <v>551</v>
      </c>
      <c r="K639" s="122">
        <v>1</v>
      </c>
      <c r="L639" s="122"/>
      <c r="M639" s="101" t="s">
        <v>139</v>
      </c>
      <c r="N639" s="102">
        <v>0</v>
      </c>
      <c r="O639" s="103" t="s">
        <v>43</v>
      </c>
      <c r="P639" s="104">
        <v>0</v>
      </c>
      <c r="Q639" s="104">
        <v>0</v>
      </c>
      <c r="R639" s="102">
        <v>0</v>
      </c>
      <c r="S639" s="102">
        <v>0</v>
      </c>
      <c r="T639" s="102">
        <v>0</v>
      </c>
      <c r="U639" s="102">
        <v>0</v>
      </c>
      <c r="V639" s="102">
        <f>N639-R639-S639-T639-U639</f>
        <v>0</v>
      </c>
      <c r="W639" s="102">
        <v>0</v>
      </c>
      <c r="X639" s="102">
        <v>0</v>
      </c>
      <c r="Y639" s="102">
        <v>0</v>
      </c>
      <c r="Z639" s="102">
        <v>0</v>
      </c>
      <c r="AA639" s="102">
        <f>W639-Y639</f>
        <v>0</v>
      </c>
      <c r="AB639" s="102">
        <f>X639-Z639</f>
        <v>0</v>
      </c>
    </row>
    <row r="640" spans="1:28" ht="24.75" hidden="1">
      <c r="A640" s="1"/>
      <c r="B640" s="61" t="str">
        <f t="shared" si="151"/>
        <v>14750005600</v>
      </c>
      <c r="C640" s="116">
        <v>2023</v>
      </c>
      <c r="D640" s="116">
        <v>20</v>
      </c>
      <c r="E640" s="116">
        <v>1</v>
      </c>
      <c r="F640" s="116">
        <v>4</v>
      </c>
      <c r="G640" s="116">
        <v>7</v>
      </c>
      <c r="H640" s="116">
        <v>5000</v>
      </c>
      <c r="I640" s="116">
        <v>5600</v>
      </c>
      <c r="J640" s="116"/>
      <c r="K640" s="176" t="s">
        <v>29</v>
      </c>
      <c r="L640" s="176"/>
      <c r="M640" s="89" t="s">
        <v>500</v>
      </c>
      <c r="N640" s="90">
        <f>+N641+N646</f>
        <v>0</v>
      </c>
      <c r="O640" s="91"/>
      <c r="P640" s="92"/>
      <c r="Q640" s="92"/>
      <c r="R640" s="90">
        <f>+R641+R646</f>
        <v>0</v>
      </c>
      <c r="S640" s="90">
        <f>+S641+S646</f>
        <v>0</v>
      </c>
      <c r="T640" s="90">
        <f>+T641+T646</f>
        <v>0</v>
      </c>
      <c r="U640" s="90">
        <f>+U641+U646</f>
        <v>0</v>
      </c>
      <c r="V640" s="90">
        <f>+V641+V646</f>
        <v>0</v>
      </c>
      <c r="W640" s="90"/>
      <c r="X640" s="90"/>
      <c r="Y640" s="90"/>
      <c r="Z640" s="90"/>
      <c r="AA640" s="90"/>
      <c r="AB640" s="90"/>
    </row>
    <row r="641" spans="1:28" ht="24.75" hidden="1">
      <c r="A641" s="1"/>
      <c r="B641" s="61" t="str">
        <f t="shared" si="151"/>
        <v>14750005600565</v>
      </c>
      <c r="C641" s="119">
        <v>2023</v>
      </c>
      <c r="D641" s="119">
        <v>20</v>
      </c>
      <c r="E641" s="119">
        <v>1</v>
      </c>
      <c r="F641" s="119">
        <v>4</v>
      </c>
      <c r="G641" s="119">
        <v>7</v>
      </c>
      <c r="H641" s="119">
        <v>5000</v>
      </c>
      <c r="I641" s="119">
        <v>5600</v>
      </c>
      <c r="J641" s="119">
        <v>565</v>
      </c>
      <c r="K641" s="177"/>
      <c r="L641" s="177"/>
      <c r="M641" s="95" t="s">
        <v>200</v>
      </c>
      <c r="N641" s="96">
        <f>SUM(N642:N645)</f>
        <v>0</v>
      </c>
      <c r="O641" s="97"/>
      <c r="P641" s="98"/>
      <c r="Q641" s="98"/>
      <c r="R641" s="96">
        <f>SUM(R642:R645)</f>
        <v>0</v>
      </c>
      <c r="S641" s="96">
        <f>SUM(S642:S645)</f>
        <v>0</v>
      </c>
      <c r="T641" s="96">
        <f>SUM(T642:T645)</f>
        <v>0</v>
      </c>
      <c r="U641" s="96">
        <f>SUM(U642:U645)</f>
        <v>0</v>
      </c>
      <c r="V641" s="96">
        <f>SUM(V642:V645)</f>
        <v>0</v>
      </c>
      <c r="W641" s="96"/>
      <c r="X641" s="96"/>
      <c r="Y641" s="96"/>
      <c r="Z641" s="96"/>
      <c r="AA641" s="96"/>
      <c r="AB641" s="96"/>
    </row>
    <row r="642" spans="1:28" ht="24.75" hidden="1">
      <c r="A642" s="1"/>
      <c r="B642" s="61" t="str">
        <f t="shared" si="151"/>
        <v>147500056005651</v>
      </c>
      <c r="C642" s="25">
        <v>2023</v>
      </c>
      <c r="D642" s="25">
        <v>20</v>
      </c>
      <c r="E642" s="25">
        <v>1</v>
      </c>
      <c r="F642" s="25">
        <v>4</v>
      </c>
      <c r="G642" s="25">
        <v>7</v>
      </c>
      <c r="H642" s="25">
        <v>5000</v>
      </c>
      <c r="I642" s="25">
        <v>5600</v>
      </c>
      <c r="J642" s="25">
        <v>565</v>
      </c>
      <c r="K642" s="122">
        <v>1</v>
      </c>
      <c r="L642" s="122"/>
      <c r="M642" s="101" t="s">
        <v>501</v>
      </c>
      <c r="N642" s="102">
        <v>0</v>
      </c>
      <c r="O642" s="103" t="s">
        <v>43</v>
      </c>
      <c r="P642" s="104">
        <v>0</v>
      </c>
      <c r="Q642" s="104">
        <v>0</v>
      </c>
      <c r="R642" s="102">
        <v>0</v>
      </c>
      <c r="S642" s="102">
        <v>0</v>
      </c>
      <c r="T642" s="102">
        <v>0</v>
      </c>
      <c r="U642" s="102">
        <v>0</v>
      </c>
      <c r="V642" s="102">
        <f>N642-R642-S642-T642-U642</f>
        <v>0</v>
      </c>
      <c r="W642" s="102">
        <v>0</v>
      </c>
      <c r="X642" s="102">
        <v>0</v>
      </c>
      <c r="Y642" s="102">
        <v>0</v>
      </c>
      <c r="Z642" s="102">
        <v>0</v>
      </c>
      <c r="AA642" s="102">
        <f t="shared" ref="AA642:AB645" si="158">W642-Y642</f>
        <v>0</v>
      </c>
      <c r="AB642" s="102">
        <f t="shared" si="158"/>
        <v>0</v>
      </c>
    </row>
    <row r="643" spans="1:28" ht="24.75" hidden="1">
      <c r="A643" s="1"/>
      <c r="B643" s="61" t="str">
        <f t="shared" si="151"/>
        <v>147500056005652</v>
      </c>
      <c r="C643" s="25">
        <v>2023</v>
      </c>
      <c r="D643" s="25">
        <v>20</v>
      </c>
      <c r="E643" s="25">
        <v>1</v>
      </c>
      <c r="F643" s="25">
        <v>4</v>
      </c>
      <c r="G643" s="25">
        <v>7</v>
      </c>
      <c r="H643" s="25">
        <v>5000</v>
      </c>
      <c r="I643" s="25">
        <v>5600</v>
      </c>
      <c r="J643" s="25">
        <v>565</v>
      </c>
      <c r="K643" s="122">
        <v>2</v>
      </c>
      <c r="L643" s="122"/>
      <c r="M643" s="101" t="s">
        <v>502</v>
      </c>
      <c r="N643" s="102">
        <v>0</v>
      </c>
      <c r="O643" s="103" t="s">
        <v>43</v>
      </c>
      <c r="P643" s="104">
        <v>0</v>
      </c>
      <c r="Q643" s="104">
        <v>0</v>
      </c>
      <c r="R643" s="102">
        <v>0</v>
      </c>
      <c r="S643" s="102">
        <v>0</v>
      </c>
      <c r="T643" s="102">
        <v>0</v>
      </c>
      <c r="U643" s="102">
        <v>0</v>
      </c>
      <c r="V643" s="102">
        <f>N643-R643-S643-T643-U643</f>
        <v>0</v>
      </c>
      <c r="W643" s="102">
        <v>0</v>
      </c>
      <c r="X643" s="102">
        <v>0</v>
      </c>
      <c r="Y643" s="102">
        <v>0</v>
      </c>
      <c r="Z643" s="102">
        <v>0</v>
      </c>
      <c r="AA643" s="102">
        <f t="shared" si="158"/>
        <v>0</v>
      </c>
      <c r="AB643" s="102">
        <f t="shared" si="158"/>
        <v>0</v>
      </c>
    </row>
    <row r="644" spans="1:28" ht="24.75" hidden="1">
      <c r="A644" s="1"/>
      <c r="B644" s="61" t="str">
        <f t="shared" si="151"/>
        <v>147500056005653</v>
      </c>
      <c r="C644" s="25">
        <v>2023</v>
      </c>
      <c r="D644" s="25">
        <v>20</v>
      </c>
      <c r="E644" s="25">
        <v>1</v>
      </c>
      <c r="F644" s="25">
        <v>4</v>
      </c>
      <c r="G644" s="25">
        <v>7</v>
      </c>
      <c r="H644" s="25">
        <v>5000</v>
      </c>
      <c r="I644" s="25">
        <v>5600</v>
      </c>
      <c r="J644" s="25">
        <v>565</v>
      </c>
      <c r="K644" s="122">
        <v>3</v>
      </c>
      <c r="L644" s="122"/>
      <c r="M644" s="101" t="s">
        <v>503</v>
      </c>
      <c r="N644" s="102">
        <v>0</v>
      </c>
      <c r="O644" s="103" t="s">
        <v>43</v>
      </c>
      <c r="P644" s="104">
        <v>0</v>
      </c>
      <c r="Q644" s="104">
        <v>0</v>
      </c>
      <c r="R644" s="102">
        <v>0</v>
      </c>
      <c r="S644" s="102">
        <v>0</v>
      </c>
      <c r="T644" s="102">
        <v>0</v>
      </c>
      <c r="U644" s="102">
        <v>0</v>
      </c>
      <c r="V644" s="102">
        <f>N644-R644-S644-T644-U644</f>
        <v>0</v>
      </c>
      <c r="W644" s="102">
        <v>0</v>
      </c>
      <c r="X644" s="102">
        <v>0</v>
      </c>
      <c r="Y644" s="102">
        <v>0</v>
      </c>
      <c r="Z644" s="102">
        <v>0</v>
      </c>
      <c r="AA644" s="102">
        <f t="shared" si="158"/>
        <v>0</v>
      </c>
      <c r="AB644" s="102">
        <f t="shared" si="158"/>
        <v>0</v>
      </c>
    </row>
    <row r="645" spans="1:28" ht="24.75" hidden="1">
      <c r="A645" s="1"/>
      <c r="B645" s="61" t="str">
        <f t="shared" si="151"/>
        <v>147500056005654</v>
      </c>
      <c r="C645" s="25">
        <v>2023</v>
      </c>
      <c r="D645" s="25">
        <v>20</v>
      </c>
      <c r="E645" s="25">
        <v>1</v>
      </c>
      <c r="F645" s="25">
        <v>4</v>
      </c>
      <c r="G645" s="25">
        <v>7</v>
      </c>
      <c r="H645" s="25">
        <v>5000</v>
      </c>
      <c r="I645" s="25">
        <v>5600</v>
      </c>
      <c r="J645" s="25">
        <v>565</v>
      </c>
      <c r="K645" s="122">
        <v>4</v>
      </c>
      <c r="L645" s="122"/>
      <c r="M645" s="101" t="s">
        <v>504</v>
      </c>
      <c r="N645" s="102">
        <v>0</v>
      </c>
      <c r="O645" s="103" t="s">
        <v>43</v>
      </c>
      <c r="P645" s="104">
        <v>0</v>
      </c>
      <c r="Q645" s="104">
        <v>0</v>
      </c>
      <c r="R645" s="102">
        <v>0</v>
      </c>
      <c r="S645" s="102">
        <v>0</v>
      </c>
      <c r="T645" s="102">
        <v>0</v>
      </c>
      <c r="U645" s="102">
        <v>0</v>
      </c>
      <c r="V645" s="102">
        <f>N645-R645-S645-T645-U645</f>
        <v>0</v>
      </c>
      <c r="W645" s="102">
        <v>0</v>
      </c>
      <c r="X645" s="102">
        <v>0</v>
      </c>
      <c r="Y645" s="102">
        <v>0</v>
      </c>
      <c r="Z645" s="102">
        <v>0</v>
      </c>
      <c r="AA645" s="102">
        <f t="shared" si="158"/>
        <v>0</v>
      </c>
      <c r="AB645" s="102">
        <f t="shared" si="158"/>
        <v>0</v>
      </c>
    </row>
    <row r="646" spans="1:28" ht="24.75" hidden="1">
      <c r="A646" s="1"/>
      <c r="B646" s="61" t="str">
        <f t="shared" si="151"/>
        <v>14750005600569</v>
      </c>
      <c r="C646" s="119">
        <v>2023</v>
      </c>
      <c r="D646" s="119">
        <v>20</v>
      </c>
      <c r="E646" s="119">
        <v>1</v>
      </c>
      <c r="F646" s="119">
        <v>4</v>
      </c>
      <c r="G646" s="119">
        <v>7</v>
      </c>
      <c r="H646" s="119">
        <v>5000</v>
      </c>
      <c r="I646" s="119">
        <v>5600</v>
      </c>
      <c r="J646" s="119">
        <v>569</v>
      </c>
      <c r="K646" s="177"/>
      <c r="L646" s="177"/>
      <c r="M646" s="95" t="s">
        <v>505</v>
      </c>
      <c r="N646" s="96">
        <f>+N647</f>
        <v>0</v>
      </c>
      <c r="O646" s="97"/>
      <c r="P646" s="98"/>
      <c r="Q646" s="98"/>
      <c r="R646" s="96">
        <f>R647</f>
        <v>0</v>
      </c>
      <c r="S646" s="96">
        <f>S647</f>
        <v>0</v>
      </c>
      <c r="T646" s="96">
        <f>T647</f>
        <v>0</v>
      </c>
      <c r="U646" s="96">
        <f>U647</f>
        <v>0</v>
      </c>
      <c r="V646" s="96">
        <f>V647</f>
        <v>0</v>
      </c>
      <c r="W646" s="96"/>
      <c r="X646" s="96"/>
      <c r="Y646" s="96"/>
      <c r="Z646" s="96"/>
      <c r="AA646" s="96"/>
      <c r="AB646" s="96"/>
    </row>
    <row r="647" spans="1:28" ht="24.75" hidden="1">
      <c r="A647" s="1"/>
      <c r="B647" s="61" t="str">
        <f t="shared" si="151"/>
        <v>147500056005691</v>
      </c>
      <c r="C647" s="25">
        <v>2023</v>
      </c>
      <c r="D647" s="25">
        <v>20</v>
      </c>
      <c r="E647" s="25">
        <v>1</v>
      </c>
      <c r="F647" s="25">
        <v>4</v>
      </c>
      <c r="G647" s="25">
        <v>7</v>
      </c>
      <c r="H647" s="25">
        <v>5000</v>
      </c>
      <c r="I647" s="25">
        <v>5600</v>
      </c>
      <c r="J647" s="25">
        <v>569</v>
      </c>
      <c r="K647" s="122">
        <v>1</v>
      </c>
      <c r="L647" s="122"/>
      <c r="M647" s="101" t="s">
        <v>506</v>
      </c>
      <c r="N647" s="102">
        <v>0</v>
      </c>
      <c r="O647" s="103" t="s">
        <v>43</v>
      </c>
      <c r="P647" s="104">
        <v>0</v>
      </c>
      <c r="Q647" s="104">
        <v>0</v>
      </c>
      <c r="R647" s="102">
        <v>0</v>
      </c>
      <c r="S647" s="102">
        <v>0</v>
      </c>
      <c r="T647" s="102">
        <v>0</v>
      </c>
      <c r="U647" s="102">
        <v>0</v>
      </c>
      <c r="V647" s="102">
        <f>N647-R647-S647-T647-U647</f>
        <v>0</v>
      </c>
      <c r="W647" s="102">
        <v>0</v>
      </c>
      <c r="X647" s="102">
        <v>0</v>
      </c>
      <c r="Y647" s="102">
        <v>0</v>
      </c>
      <c r="Z647" s="102">
        <v>0</v>
      </c>
      <c r="AA647" s="102">
        <f>W647-Y647</f>
        <v>0</v>
      </c>
      <c r="AB647" s="102">
        <f>X647-Z647</f>
        <v>0</v>
      </c>
    </row>
    <row r="648" spans="1:28" ht="24.75" hidden="1">
      <c r="A648" s="1"/>
      <c r="B648" s="61" t="str">
        <f t="shared" si="151"/>
        <v>14750005900</v>
      </c>
      <c r="C648" s="116">
        <v>2023</v>
      </c>
      <c r="D648" s="116">
        <v>20</v>
      </c>
      <c r="E648" s="116">
        <v>1</v>
      </c>
      <c r="F648" s="116">
        <v>4</v>
      </c>
      <c r="G648" s="116">
        <v>7</v>
      </c>
      <c r="H648" s="116">
        <v>5000</v>
      </c>
      <c r="I648" s="116">
        <v>5900</v>
      </c>
      <c r="J648" s="116"/>
      <c r="K648" s="176" t="s">
        <v>29</v>
      </c>
      <c r="L648" s="176"/>
      <c r="M648" s="89" t="s">
        <v>225</v>
      </c>
      <c r="N648" s="90">
        <f>+N649+N651</f>
        <v>0</v>
      </c>
      <c r="O648" s="91"/>
      <c r="P648" s="92"/>
      <c r="Q648" s="92"/>
      <c r="R648" s="90">
        <f>+R649+R651</f>
        <v>0</v>
      </c>
      <c r="S648" s="90">
        <f>+S649+S651</f>
        <v>0</v>
      </c>
      <c r="T648" s="90">
        <f>+T649+T651</f>
        <v>0</v>
      </c>
      <c r="U648" s="90">
        <f>+U649+U651</f>
        <v>0</v>
      </c>
      <c r="V648" s="90">
        <f>+V649+V651</f>
        <v>0</v>
      </c>
      <c r="W648" s="90"/>
      <c r="X648" s="90"/>
      <c r="Y648" s="90"/>
      <c r="Z648" s="90"/>
      <c r="AA648" s="90"/>
      <c r="AB648" s="90"/>
    </row>
    <row r="649" spans="1:28" ht="24.75" hidden="1">
      <c r="A649" s="1"/>
      <c r="B649" s="61" t="str">
        <f t="shared" si="151"/>
        <v>14750005900591</v>
      </c>
      <c r="C649" s="119">
        <v>2023</v>
      </c>
      <c r="D649" s="119">
        <v>20</v>
      </c>
      <c r="E649" s="119">
        <v>1</v>
      </c>
      <c r="F649" s="119">
        <v>4</v>
      </c>
      <c r="G649" s="119">
        <v>7</v>
      </c>
      <c r="H649" s="119">
        <v>5000</v>
      </c>
      <c r="I649" s="119">
        <v>5900</v>
      </c>
      <c r="J649" s="119">
        <v>591</v>
      </c>
      <c r="K649" s="177"/>
      <c r="L649" s="177"/>
      <c r="M649" s="95" t="s">
        <v>226</v>
      </c>
      <c r="N649" s="96">
        <f>+N650</f>
        <v>0</v>
      </c>
      <c r="O649" s="97"/>
      <c r="P649" s="98"/>
      <c r="Q649" s="98"/>
      <c r="R649" s="96">
        <f>+R650</f>
        <v>0</v>
      </c>
      <c r="S649" s="96">
        <f>+S650</f>
        <v>0</v>
      </c>
      <c r="T649" s="96">
        <f>+T650</f>
        <v>0</v>
      </c>
      <c r="U649" s="96">
        <f>+U650</f>
        <v>0</v>
      </c>
      <c r="V649" s="96">
        <f>+V650</f>
        <v>0</v>
      </c>
      <c r="W649" s="96"/>
      <c r="X649" s="96"/>
      <c r="Y649" s="96"/>
      <c r="Z649" s="96"/>
      <c r="AA649" s="96"/>
      <c r="AB649" s="96"/>
    </row>
    <row r="650" spans="1:28" ht="24.75" hidden="1">
      <c r="A650" s="1"/>
      <c r="B650" s="61" t="str">
        <f t="shared" si="151"/>
        <v>147500059005911</v>
      </c>
      <c r="C650" s="25">
        <v>2023</v>
      </c>
      <c r="D650" s="25">
        <v>20</v>
      </c>
      <c r="E650" s="25">
        <v>1</v>
      </c>
      <c r="F650" s="25">
        <v>4</v>
      </c>
      <c r="G650" s="25">
        <v>7</v>
      </c>
      <c r="H650" s="25">
        <v>5000</v>
      </c>
      <c r="I650" s="25">
        <v>5900</v>
      </c>
      <c r="J650" s="25">
        <v>591</v>
      </c>
      <c r="K650" s="122">
        <v>1</v>
      </c>
      <c r="L650" s="122"/>
      <c r="M650" s="101" t="s">
        <v>226</v>
      </c>
      <c r="N650" s="102">
        <v>0</v>
      </c>
      <c r="O650" s="103" t="s">
        <v>64</v>
      </c>
      <c r="P650" s="104">
        <v>0</v>
      </c>
      <c r="Q650" s="104">
        <v>0</v>
      </c>
      <c r="R650" s="102">
        <v>0</v>
      </c>
      <c r="S650" s="102">
        <v>0</v>
      </c>
      <c r="T650" s="102">
        <v>0</v>
      </c>
      <c r="U650" s="102">
        <v>0</v>
      </c>
      <c r="V650" s="102">
        <f>N650-R650-S650-T650-U650</f>
        <v>0</v>
      </c>
      <c r="W650" s="102">
        <v>0</v>
      </c>
      <c r="X650" s="102">
        <v>0</v>
      </c>
      <c r="Y650" s="102">
        <v>0</v>
      </c>
      <c r="Z650" s="102">
        <v>0</v>
      </c>
      <c r="AA650" s="102">
        <f>W650-Y650</f>
        <v>0</v>
      </c>
      <c r="AB650" s="102">
        <f>X650-Z650</f>
        <v>0</v>
      </c>
    </row>
    <row r="651" spans="1:28" ht="24.75" hidden="1">
      <c r="A651" s="1"/>
      <c r="B651" s="61" t="str">
        <f t="shared" si="151"/>
        <v>14750005900597</v>
      </c>
      <c r="C651" s="119">
        <v>2023</v>
      </c>
      <c r="D651" s="119">
        <v>20</v>
      </c>
      <c r="E651" s="119">
        <v>1</v>
      </c>
      <c r="F651" s="119">
        <v>4</v>
      </c>
      <c r="G651" s="119">
        <v>7</v>
      </c>
      <c r="H651" s="119">
        <v>5000</v>
      </c>
      <c r="I651" s="119">
        <v>5900</v>
      </c>
      <c r="J651" s="119">
        <v>597</v>
      </c>
      <c r="K651" s="177"/>
      <c r="L651" s="177"/>
      <c r="M651" s="95" t="s">
        <v>507</v>
      </c>
      <c r="N651" s="96">
        <f>+N652</f>
        <v>0</v>
      </c>
      <c r="O651" s="97"/>
      <c r="P651" s="98"/>
      <c r="Q651" s="98"/>
      <c r="R651" s="96">
        <f>+R652</f>
        <v>0</v>
      </c>
      <c r="S651" s="96">
        <f>+S652</f>
        <v>0</v>
      </c>
      <c r="T651" s="96">
        <f>+T652</f>
        <v>0</v>
      </c>
      <c r="U651" s="96">
        <f>+U652</f>
        <v>0</v>
      </c>
      <c r="V651" s="96">
        <f>+V652</f>
        <v>0</v>
      </c>
      <c r="W651" s="96"/>
      <c r="X651" s="96"/>
      <c r="Y651" s="96"/>
      <c r="Z651" s="96"/>
      <c r="AA651" s="96"/>
      <c r="AB651" s="96"/>
    </row>
    <row r="652" spans="1:28" ht="24.75" hidden="1">
      <c r="A652" s="1"/>
      <c r="B652" s="61" t="str">
        <f t="shared" si="151"/>
        <v>147500059005971</v>
      </c>
      <c r="C652" s="25">
        <v>2023</v>
      </c>
      <c r="D652" s="25">
        <v>20</v>
      </c>
      <c r="E652" s="25">
        <v>1</v>
      </c>
      <c r="F652" s="25">
        <v>4</v>
      </c>
      <c r="G652" s="25">
        <v>7</v>
      </c>
      <c r="H652" s="25">
        <v>5000</v>
      </c>
      <c r="I652" s="25">
        <v>5900</v>
      </c>
      <c r="J652" s="25">
        <v>597</v>
      </c>
      <c r="K652" s="122">
        <v>1</v>
      </c>
      <c r="L652" s="122"/>
      <c r="M652" s="101" t="s">
        <v>508</v>
      </c>
      <c r="N652" s="102">
        <v>0</v>
      </c>
      <c r="O652" s="103" t="s">
        <v>228</v>
      </c>
      <c r="P652" s="104">
        <v>0</v>
      </c>
      <c r="Q652" s="104">
        <v>0</v>
      </c>
      <c r="R652" s="102">
        <v>0</v>
      </c>
      <c r="S652" s="102">
        <v>0</v>
      </c>
      <c r="T652" s="102">
        <v>0</v>
      </c>
      <c r="U652" s="102">
        <v>0</v>
      </c>
      <c r="V652" s="102">
        <f>N652-R652-S652-T652-U652</f>
        <v>0</v>
      </c>
      <c r="W652" s="102">
        <v>0</v>
      </c>
      <c r="X652" s="102">
        <v>0</v>
      </c>
      <c r="Y652" s="102">
        <v>0</v>
      </c>
      <c r="Z652" s="102">
        <v>0</v>
      </c>
      <c r="AA652" s="102">
        <f>W652-Y652</f>
        <v>0</v>
      </c>
      <c r="AB652" s="102">
        <f>X652-Z652</f>
        <v>0</v>
      </c>
    </row>
    <row r="653" spans="1:28" ht="48" hidden="1">
      <c r="A653" s="1"/>
      <c r="B653" s="61" t="str">
        <f t="shared" si="151"/>
        <v xml:space="preserve">148 </v>
      </c>
      <c r="C653" s="131">
        <v>2023</v>
      </c>
      <c r="D653" s="125">
        <v>20</v>
      </c>
      <c r="E653" s="125">
        <v>1</v>
      </c>
      <c r="F653" s="125">
        <v>4</v>
      </c>
      <c r="G653" s="125">
        <v>8</v>
      </c>
      <c r="H653" s="125"/>
      <c r="I653" s="132" t="s">
        <v>31</v>
      </c>
      <c r="J653" s="132"/>
      <c r="K653" s="133" t="s">
        <v>29</v>
      </c>
      <c r="L653" s="133"/>
      <c r="M653" s="173" t="s">
        <v>509</v>
      </c>
      <c r="N653" s="174">
        <f>+N654+N658</f>
        <v>0</v>
      </c>
      <c r="O653" s="79"/>
      <c r="P653" s="80"/>
      <c r="Q653" s="80"/>
      <c r="R653" s="174">
        <f>+R654+R658</f>
        <v>0</v>
      </c>
      <c r="S653" s="174">
        <f>+S654+S658</f>
        <v>0</v>
      </c>
      <c r="T653" s="174">
        <f>+T654+T658</f>
        <v>0</v>
      </c>
      <c r="U653" s="174">
        <f>+U654+U658</f>
        <v>0</v>
      </c>
      <c r="V653" s="174">
        <f>+V654+V658</f>
        <v>0</v>
      </c>
      <c r="W653" s="174"/>
      <c r="X653" s="174"/>
      <c r="Y653" s="174"/>
      <c r="Z653" s="174"/>
      <c r="AA653" s="174"/>
      <c r="AB653" s="174"/>
    </row>
    <row r="654" spans="1:28" ht="24.75" hidden="1">
      <c r="A654" s="1"/>
      <c r="B654" s="61" t="str">
        <f t="shared" si="151"/>
        <v>1483000</v>
      </c>
      <c r="C654" s="115">
        <v>2023</v>
      </c>
      <c r="D654" s="115">
        <v>20</v>
      </c>
      <c r="E654" s="115">
        <v>1</v>
      </c>
      <c r="F654" s="115">
        <v>4</v>
      </c>
      <c r="G654" s="115">
        <v>8</v>
      </c>
      <c r="H654" s="115">
        <v>3000</v>
      </c>
      <c r="I654" s="115"/>
      <c r="J654" s="115"/>
      <c r="K654" s="157"/>
      <c r="L654" s="157"/>
      <c r="M654" s="83" t="s">
        <v>55</v>
      </c>
      <c r="N654" s="84">
        <f t="shared" ref="N654:N656" si="159">+N655</f>
        <v>0</v>
      </c>
      <c r="O654" s="85"/>
      <c r="P654" s="86"/>
      <c r="Q654" s="86"/>
      <c r="R654" s="84">
        <f t="shared" ref="R654:R656" si="160">+R655</f>
        <v>0</v>
      </c>
      <c r="S654" s="84">
        <f t="shared" ref="S654:S656" si="161">+S655</f>
        <v>0</v>
      </c>
      <c r="T654" s="84">
        <f t="shared" ref="T654:T656" si="162">+T655</f>
        <v>0</v>
      </c>
      <c r="U654" s="84">
        <f t="shared" ref="U654:U656" si="163">+U655</f>
        <v>0</v>
      </c>
      <c r="V654" s="84">
        <f t="shared" ref="V654:V656" si="164">+V655</f>
        <v>0</v>
      </c>
      <c r="W654" s="84"/>
      <c r="X654" s="84"/>
      <c r="Y654" s="84"/>
      <c r="Z654" s="84"/>
      <c r="AA654" s="84"/>
      <c r="AB654" s="84"/>
    </row>
    <row r="655" spans="1:28" ht="24.75" hidden="1">
      <c r="A655" s="1"/>
      <c r="B655" s="61" t="str">
        <f t="shared" si="151"/>
        <v>14830003100</v>
      </c>
      <c r="C655" s="116">
        <v>2023</v>
      </c>
      <c r="D655" s="116">
        <v>20</v>
      </c>
      <c r="E655" s="116">
        <v>1</v>
      </c>
      <c r="F655" s="116">
        <v>4</v>
      </c>
      <c r="G655" s="116">
        <v>8</v>
      </c>
      <c r="H655" s="116">
        <v>3000</v>
      </c>
      <c r="I655" s="116">
        <v>3100</v>
      </c>
      <c r="J655" s="116"/>
      <c r="K655" s="176" t="s">
        <v>29</v>
      </c>
      <c r="L655" s="176"/>
      <c r="M655" s="89" t="s">
        <v>151</v>
      </c>
      <c r="N655" s="90">
        <f t="shared" si="159"/>
        <v>0</v>
      </c>
      <c r="O655" s="91"/>
      <c r="P655" s="92"/>
      <c r="Q655" s="92"/>
      <c r="R655" s="90">
        <f t="shared" si="160"/>
        <v>0</v>
      </c>
      <c r="S655" s="90">
        <f t="shared" si="161"/>
        <v>0</v>
      </c>
      <c r="T655" s="90">
        <f t="shared" si="162"/>
        <v>0</v>
      </c>
      <c r="U655" s="90">
        <f t="shared" si="163"/>
        <v>0</v>
      </c>
      <c r="V655" s="90">
        <f t="shared" si="164"/>
        <v>0</v>
      </c>
      <c r="W655" s="90"/>
      <c r="X655" s="90"/>
      <c r="Y655" s="90"/>
      <c r="Z655" s="90"/>
      <c r="AA655" s="90"/>
      <c r="AB655" s="90"/>
    </row>
    <row r="656" spans="1:28" ht="24.75" hidden="1">
      <c r="A656" s="1"/>
      <c r="B656" s="61" t="str">
        <f t="shared" si="151"/>
        <v>14830003100319</v>
      </c>
      <c r="C656" s="119">
        <v>2023</v>
      </c>
      <c r="D656" s="119">
        <v>20</v>
      </c>
      <c r="E656" s="119">
        <v>1</v>
      </c>
      <c r="F656" s="119">
        <v>4</v>
      </c>
      <c r="G656" s="119">
        <v>8</v>
      </c>
      <c r="H656" s="119">
        <v>3000</v>
      </c>
      <c r="I656" s="119">
        <v>3100</v>
      </c>
      <c r="J656" s="119">
        <v>319</v>
      </c>
      <c r="K656" s="177"/>
      <c r="L656" s="177"/>
      <c r="M656" s="95" t="s">
        <v>510</v>
      </c>
      <c r="N656" s="96">
        <f t="shared" si="159"/>
        <v>0</v>
      </c>
      <c r="O656" s="97"/>
      <c r="P656" s="98"/>
      <c r="Q656" s="98"/>
      <c r="R656" s="96">
        <f t="shared" si="160"/>
        <v>0</v>
      </c>
      <c r="S656" s="96">
        <f t="shared" si="161"/>
        <v>0</v>
      </c>
      <c r="T656" s="96">
        <f t="shared" si="162"/>
        <v>0</v>
      </c>
      <c r="U656" s="96">
        <f t="shared" si="163"/>
        <v>0</v>
      </c>
      <c r="V656" s="96">
        <f t="shared" si="164"/>
        <v>0</v>
      </c>
      <c r="W656" s="96"/>
      <c r="X656" s="96"/>
      <c r="Y656" s="96"/>
      <c r="Z656" s="96"/>
      <c r="AA656" s="96"/>
      <c r="AB656" s="96"/>
    </row>
    <row r="657" spans="1:28" ht="24.75" hidden="1">
      <c r="A657" s="1"/>
      <c r="B657" s="61" t="str">
        <f t="shared" si="151"/>
        <v>148300031003191</v>
      </c>
      <c r="C657" s="25">
        <v>2023</v>
      </c>
      <c r="D657" s="25">
        <v>20</v>
      </c>
      <c r="E657" s="25">
        <v>1</v>
      </c>
      <c r="F657" s="25">
        <v>4</v>
      </c>
      <c r="G657" s="25">
        <v>8</v>
      </c>
      <c r="H657" s="25">
        <v>3000</v>
      </c>
      <c r="I657" s="25">
        <v>3100</v>
      </c>
      <c r="J657" s="25">
        <v>319</v>
      </c>
      <c r="K657" s="122">
        <v>1</v>
      </c>
      <c r="L657" s="122"/>
      <c r="M657" s="101" t="s">
        <v>155</v>
      </c>
      <c r="N657" s="102">
        <v>0</v>
      </c>
      <c r="O657" s="103" t="s">
        <v>64</v>
      </c>
      <c r="P657" s="104">
        <v>0</v>
      </c>
      <c r="Q657" s="104">
        <v>0</v>
      </c>
      <c r="R657" s="102">
        <v>0</v>
      </c>
      <c r="S657" s="102">
        <v>0</v>
      </c>
      <c r="T657" s="102">
        <v>0</v>
      </c>
      <c r="U657" s="102">
        <v>0</v>
      </c>
      <c r="V657" s="102">
        <f>N657-R657-S657-T657-U657</f>
        <v>0</v>
      </c>
      <c r="W657" s="102">
        <v>0</v>
      </c>
      <c r="X657" s="102">
        <v>0</v>
      </c>
      <c r="Y657" s="102">
        <v>0</v>
      </c>
      <c r="Z657" s="102">
        <v>0</v>
      </c>
      <c r="AA657" s="102">
        <f>W657-Y657</f>
        <v>0</v>
      </c>
      <c r="AB657" s="102">
        <f>X657-Z657</f>
        <v>0</v>
      </c>
    </row>
    <row r="658" spans="1:28" ht="24.75" hidden="1">
      <c r="A658" s="1"/>
      <c r="B658" s="61" t="str">
        <f t="shared" si="151"/>
        <v>1485000</v>
      </c>
      <c r="C658" s="115">
        <v>2023</v>
      </c>
      <c r="D658" s="115">
        <v>20</v>
      </c>
      <c r="E658" s="115">
        <v>1</v>
      </c>
      <c r="F658" s="115">
        <v>4</v>
      </c>
      <c r="G658" s="115">
        <v>8</v>
      </c>
      <c r="H658" s="115">
        <v>5000</v>
      </c>
      <c r="I658" s="115"/>
      <c r="J658" s="115"/>
      <c r="K658" s="157"/>
      <c r="L658" s="157"/>
      <c r="M658" s="83" t="s">
        <v>114</v>
      </c>
      <c r="N658" s="84">
        <f>+N659</f>
        <v>0</v>
      </c>
      <c r="O658" s="85"/>
      <c r="P658" s="86"/>
      <c r="Q658" s="86"/>
      <c r="R658" s="84">
        <f t="shared" ref="R658:V659" si="165">+R659</f>
        <v>0</v>
      </c>
      <c r="S658" s="84">
        <f t="shared" si="165"/>
        <v>0</v>
      </c>
      <c r="T658" s="84">
        <f t="shared" si="165"/>
        <v>0</v>
      </c>
      <c r="U658" s="84">
        <f t="shared" si="165"/>
        <v>0</v>
      </c>
      <c r="V658" s="84">
        <f t="shared" si="165"/>
        <v>0</v>
      </c>
      <c r="W658" s="84"/>
      <c r="X658" s="84"/>
      <c r="Y658" s="84"/>
      <c r="Z658" s="84"/>
      <c r="AA658" s="84"/>
      <c r="AB658" s="84"/>
    </row>
    <row r="659" spans="1:28" ht="24.75" hidden="1">
      <c r="A659" s="1"/>
      <c r="B659" s="61" t="str">
        <f t="shared" si="151"/>
        <v>14850005100</v>
      </c>
      <c r="C659" s="116">
        <v>2023</v>
      </c>
      <c r="D659" s="116">
        <v>20</v>
      </c>
      <c r="E659" s="116">
        <v>1</v>
      </c>
      <c r="F659" s="116">
        <v>4</v>
      </c>
      <c r="G659" s="116">
        <v>8</v>
      </c>
      <c r="H659" s="116">
        <v>5000</v>
      </c>
      <c r="I659" s="116">
        <v>5100</v>
      </c>
      <c r="J659" s="116"/>
      <c r="K659" s="176" t="s">
        <v>29</v>
      </c>
      <c r="L659" s="176"/>
      <c r="M659" s="163" t="s">
        <v>115</v>
      </c>
      <c r="N659" s="164">
        <f>+N660</f>
        <v>0</v>
      </c>
      <c r="O659" s="91"/>
      <c r="P659" s="92"/>
      <c r="Q659" s="92"/>
      <c r="R659" s="164">
        <f t="shared" si="165"/>
        <v>0</v>
      </c>
      <c r="S659" s="164">
        <f t="shared" si="165"/>
        <v>0</v>
      </c>
      <c r="T659" s="164">
        <f t="shared" si="165"/>
        <v>0</v>
      </c>
      <c r="U659" s="164">
        <f t="shared" si="165"/>
        <v>0</v>
      </c>
      <c r="V659" s="164">
        <f t="shared" si="165"/>
        <v>0</v>
      </c>
      <c r="W659" s="164"/>
      <c r="X659" s="164"/>
      <c r="Y659" s="164"/>
      <c r="Z659" s="164"/>
      <c r="AA659" s="164"/>
      <c r="AB659" s="164"/>
    </row>
    <row r="660" spans="1:28" ht="24.75" hidden="1">
      <c r="A660" s="1"/>
      <c r="B660" s="61" t="str">
        <f t="shared" si="151"/>
        <v>14850005100515</v>
      </c>
      <c r="C660" s="119">
        <v>2023</v>
      </c>
      <c r="D660" s="119">
        <v>20</v>
      </c>
      <c r="E660" s="119">
        <v>1</v>
      </c>
      <c r="F660" s="119">
        <v>4</v>
      </c>
      <c r="G660" s="119">
        <v>8</v>
      </c>
      <c r="H660" s="119">
        <v>5000</v>
      </c>
      <c r="I660" s="119">
        <v>5100</v>
      </c>
      <c r="J660" s="119">
        <v>515</v>
      </c>
      <c r="K660" s="177"/>
      <c r="L660" s="177"/>
      <c r="M660" s="95" t="s">
        <v>116</v>
      </c>
      <c r="N660" s="96">
        <f>SUM(N661:N664)</f>
        <v>0</v>
      </c>
      <c r="O660" s="97"/>
      <c r="P660" s="98"/>
      <c r="Q660" s="98"/>
      <c r="R660" s="96">
        <f>SUM(R661:R664)</f>
        <v>0</v>
      </c>
      <c r="S660" s="96">
        <f>SUM(S661:S664)</f>
        <v>0</v>
      </c>
      <c r="T660" s="96">
        <f>SUM(T661:T664)</f>
        <v>0</v>
      </c>
      <c r="U660" s="96">
        <f>SUM(U661:U664)</f>
        <v>0</v>
      </c>
      <c r="V660" s="96">
        <f>SUM(V661:V664)</f>
        <v>0</v>
      </c>
      <c r="W660" s="96"/>
      <c r="X660" s="96"/>
      <c r="Y660" s="96"/>
      <c r="Z660" s="96"/>
      <c r="AA660" s="96"/>
      <c r="AB660" s="96"/>
    </row>
    <row r="661" spans="1:28" ht="46.5" hidden="1">
      <c r="A661" s="1"/>
      <c r="B661" s="61" t="str">
        <f t="shared" si="151"/>
        <v>148500051005151</v>
      </c>
      <c r="C661" s="25">
        <v>2023</v>
      </c>
      <c r="D661" s="25">
        <v>20</v>
      </c>
      <c r="E661" s="25">
        <v>1</v>
      </c>
      <c r="F661" s="25">
        <v>4</v>
      </c>
      <c r="G661" s="25">
        <v>8</v>
      </c>
      <c r="H661" s="25">
        <v>5000</v>
      </c>
      <c r="I661" s="25">
        <v>5100</v>
      </c>
      <c r="J661" s="25">
        <v>515</v>
      </c>
      <c r="K661" s="122">
        <v>1</v>
      </c>
      <c r="L661" s="122"/>
      <c r="M661" s="101" t="s">
        <v>163</v>
      </c>
      <c r="N661" s="102">
        <v>0</v>
      </c>
      <c r="O661" s="124" t="s">
        <v>190</v>
      </c>
      <c r="P661" s="104">
        <v>0</v>
      </c>
      <c r="Q661" s="104">
        <v>0</v>
      </c>
      <c r="R661" s="102">
        <v>0</v>
      </c>
      <c r="S661" s="102">
        <v>0</v>
      </c>
      <c r="T661" s="102">
        <v>0</v>
      </c>
      <c r="U661" s="102">
        <v>0</v>
      </c>
      <c r="V661" s="102">
        <f>N661-R661-S661-T661-U661</f>
        <v>0</v>
      </c>
      <c r="W661" s="102">
        <v>0</v>
      </c>
      <c r="X661" s="102">
        <v>0</v>
      </c>
      <c r="Y661" s="102">
        <v>0</v>
      </c>
      <c r="Z661" s="102">
        <v>0</v>
      </c>
      <c r="AA661" s="102">
        <f t="shared" ref="AA661:AB664" si="166">W661-Y661</f>
        <v>0</v>
      </c>
      <c r="AB661" s="102">
        <f t="shared" si="166"/>
        <v>0</v>
      </c>
    </row>
    <row r="662" spans="1:28" ht="46.5" hidden="1">
      <c r="A662" s="1"/>
      <c r="B662" s="61" t="str">
        <f t="shared" si="151"/>
        <v>148500051005152</v>
      </c>
      <c r="C662" s="25">
        <v>2023</v>
      </c>
      <c r="D662" s="25">
        <v>20</v>
      </c>
      <c r="E662" s="25">
        <v>1</v>
      </c>
      <c r="F662" s="25">
        <v>4</v>
      </c>
      <c r="G662" s="25">
        <v>8</v>
      </c>
      <c r="H662" s="25">
        <v>5000</v>
      </c>
      <c r="I662" s="25">
        <v>5100</v>
      </c>
      <c r="J662" s="25">
        <v>515</v>
      </c>
      <c r="K662" s="122">
        <v>2</v>
      </c>
      <c r="L662" s="122"/>
      <c r="M662" s="101" t="s">
        <v>511</v>
      </c>
      <c r="N662" s="102">
        <v>0</v>
      </c>
      <c r="O662" s="124" t="s">
        <v>190</v>
      </c>
      <c r="P662" s="104">
        <v>0</v>
      </c>
      <c r="Q662" s="104">
        <v>0</v>
      </c>
      <c r="R662" s="102">
        <v>0</v>
      </c>
      <c r="S662" s="102">
        <v>0</v>
      </c>
      <c r="T662" s="102">
        <v>0</v>
      </c>
      <c r="U662" s="102">
        <v>0</v>
      </c>
      <c r="V662" s="102">
        <f>N662-R662-S662-T662-U662</f>
        <v>0</v>
      </c>
      <c r="W662" s="102">
        <v>0</v>
      </c>
      <c r="X662" s="102">
        <v>0</v>
      </c>
      <c r="Y662" s="102">
        <v>0</v>
      </c>
      <c r="Z662" s="102">
        <v>0</v>
      </c>
      <c r="AA662" s="102">
        <f t="shared" si="166"/>
        <v>0</v>
      </c>
      <c r="AB662" s="102">
        <f t="shared" si="166"/>
        <v>0</v>
      </c>
    </row>
    <row r="663" spans="1:28" ht="46.5" hidden="1">
      <c r="A663" s="1"/>
      <c r="B663" s="61" t="str">
        <f t="shared" si="151"/>
        <v>148500051005153</v>
      </c>
      <c r="C663" s="25">
        <v>2023</v>
      </c>
      <c r="D663" s="25">
        <v>20</v>
      </c>
      <c r="E663" s="25">
        <v>1</v>
      </c>
      <c r="F663" s="25">
        <v>4</v>
      </c>
      <c r="G663" s="25">
        <v>8</v>
      </c>
      <c r="H663" s="25">
        <v>5000</v>
      </c>
      <c r="I663" s="25">
        <v>5100</v>
      </c>
      <c r="J663" s="25">
        <v>515</v>
      </c>
      <c r="K663" s="122">
        <v>3</v>
      </c>
      <c r="L663" s="122"/>
      <c r="M663" s="101" t="s">
        <v>512</v>
      </c>
      <c r="N663" s="102">
        <v>0</v>
      </c>
      <c r="O663" s="124" t="s">
        <v>190</v>
      </c>
      <c r="P663" s="104">
        <v>0</v>
      </c>
      <c r="Q663" s="104">
        <v>0</v>
      </c>
      <c r="R663" s="102">
        <v>0</v>
      </c>
      <c r="S663" s="102">
        <v>0</v>
      </c>
      <c r="T663" s="102">
        <v>0</v>
      </c>
      <c r="U663" s="102">
        <v>0</v>
      </c>
      <c r="V663" s="102">
        <f>N663-R663-S663-T663-U663</f>
        <v>0</v>
      </c>
      <c r="W663" s="102">
        <v>0</v>
      </c>
      <c r="X663" s="102">
        <v>0</v>
      </c>
      <c r="Y663" s="102">
        <v>0</v>
      </c>
      <c r="Z663" s="102">
        <v>0</v>
      </c>
      <c r="AA663" s="102">
        <f t="shared" si="166"/>
        <v>0</v>
      </c>
      <c r="AB663" s="102">
        <f t="shared" si="166"/>
        <v>0</v>
      </c>
    </row>
    <row r="664" spans="1:28" ht="46.5" hidden="1">
      <c r="A664" s="1"/>
      <c r="B664" s="61" t="str">
        <f t="shared" si="151"/>
        <v>148500051005154</v>
      </c>
      <c r="C664" s="25">
        <v>2023</v>
      </c>
      <c r="D664" s="25">
        <v>20</v>
      </c>
      <c r="E664" s="25">
        <v>1</v>
      </c>
      <c r="F664" s="25">
        <v>4</v>
      </c>
      <c r="G664" s="25">
        <v>8</v>
      </c>
      <c r="H664" s="25">
        <v>5000</v>
      </c>
      <c r="I664" s="25">
        <v>5100</v>
      </c>
      <c r="J664" s="25">
        <v>515</v>
      </c>
      <c r="K664" s="122">
        <v>4</v>
      </c>
      <c r="L664" s="122"/>
      <c r="M664" s="101" t="s">
        <v>176</v>
      </c>
      <c r="N664" s="102">
        <v>0</v>
      </c>
      <c r="O664" s="124" t="s">
        <v>190</v>
      </c>
      <c r="P664" s="104">
        <v>0</v>
      </c>
      <c r="Q664" s="104">
        <v>0</v>
      </c>
      <c r="R664" s="102">
        <v>0</v>
      </c>
      <c r="S664" s="102">
        <v>0</v>
      </c>
      <c r="T664" s="102">
        <v>0</v>
      </c>
      <c r="U664" s="102">
        <v>0</v>
      </c>
      <c r="V664" s="102">
        <f>N664-R664-S664-T664-U664</f>
        <v>0</v>
      </c>
      <c r="W664" s="102">
        <v>0</v>
      </c>
      <c r="X664" s="102">
        <v>0</v>
      </c>
      <c r="Y664" s="102">
        <v>0</v>
      </c>
      <c r="Z664" s="102">
        <v>0</v>
      </c>
      <c r="AA664" s="102">
        <f t="shared" si="166"/>
        <v>0</v>
      </c>
      <c r="AB664" s="102">
        <f t="shared" si="166"/>
        <v>0</v>
      </c>
    </row>
    <row r="665" spans="1:28" ht="168" hidden="1">
      <c r="A665" s="1"/>
      <c r="B665" s="61" t="str">
        <f t="shared" si="151"/>
        <v>2</v>
      </c>
      <c r="C665" s="180">
        <v>2023</v>
      </c>
      <c r="D665" s="180">
        <v>20</v>
      </c>
      <c r="E665" s="180">
        <v>2</v>
      </c>
      <c r="F665" s="180"/>
      <c r="G665" s="180"/>
      <c r="H665" s="180"/>
      <c r="I665" s="181"/>
      <c r="J665" s="181"/>
      <c r="K665" s="182" t="s">
        <v>29</v>
      </c>
      <c r="L665" s="182"/>
      <c r="M665" s="183" t="s">
        <v>513</v>
      </c>
      <c r="N665" s="184">
        <f>+N666+N690</f>
        <v>0</v>
      </c>
      <c r="O665" s="185"/>
      <c r="P665" s="186"/>
      <c r="Q665" s="186"/>
      <c r="R665" s="184">
        <f>+R666+R690</f>
        <v>0</v>
      </c>
      <c r="S665" s="184">
        <f>+S666+S690</f>
        <v>0</v>
      </c>
      <c r="T665" s="184">
        <f>+T666+T690</f>
        <v>0</v>
      </c>
      <c r="U665" s="184">
        <f>+U666+U690</f>
        <v>0</v>
      </c>
      <c r="V665" s="184">
        <f>+V666+V690</f>
        <v>0</v>
      </c>
      <c r="W665" s="184"/>
      <c r="X665" s="184"/>
      <c r="Y665" s="184"/>
      <c r="Z665" s="184"/>
      <c r="AA665" s="184"/>
      <c r="AB665" s="184"/>
    </row>
    <row r="666" spans="1:28" ht="48" hidden="1">
      <c r="A666" s="1"/>
      <c r="B666" s="61" t="str">
        <f t="shared" si="151"/>
        <v>25</v>
      </c>
      <c r="C666" s="68">
        <v>2023</v>
      </c>
      <c r="D666" s="68">
        <v>20</v>
      </c>
      <c r="E666" s="68">
        <v>2</v>
      </c>
      <c r="F666" s="68">
        <v>5</v>
      </c>
      <c r="G666" s="68"/>
      <c r="H666" s="68"/>
      <c r="I666" s="68"/>
      <c r="J666" s="68"/>
      <c r="K666" s="69" t="s">
        <v>29</v>
      </c>
      <c r="L666" s="69"/>
      <c r="M666" s="187" t="s">
        <v>514</v>
      </c>
      <c r="N666" s="71">
        <f>+N667</f>
        <v>0</v>
      </c>
      <c r="O666" s="72"/>
      <c r="P666" s="68"/>
      <c r="Q666" s="68"/>
      <c r="R666" s="71">
        <f>+R667</f>
        <v>0</v>
      </c>
      <c r="S666" s="71">
        <f>+S667</f>
        <v>0</v>
      </c>
      <c r="T666" s="71">
        <f>+T667</f>
        <v>0</v>
      </c>
      <c r="U666" s="71">
        <f>+U667</f>
        <v>0</v>
      </c>
      <c r="V666" s="71">
        <f>+V667</f>
        <v>0</v>
      </c>
      <c r="W666" s="71"/>
      <c r="X666" s="71"/>
      <c r="Y666" s="71"/>
      <c r="Z666" s="71"/>
      <c r="AA666" s="71"/>
      <c r="AB666" s="71"/>
    </row>
    <row r="667" spans="1:28" ht="72" hidden="1">
      <c r="A667" s="1"/>
      <c r="B667" s="61" t="str">
        <f t="shared" si="151"/>
        <v>259</v>
      </c>
      <c r="C667" s="74">
        <v>2023</v>
      </c>
      <c r="D667" s="74">
        <v>20</v>
      </c>
      <c r="E667" s="74">
        <v>2</v>
      </c>
      <c r="F667" s="74">
        <v>5</v>
      </c>
      <c r="G667" s="74">
        <v>9</v>
      </c>
      <c r="H667" s="74"/>
      <c r="I667" s="75"/>
      <c r="J667" s="75"/>
      <c r="K667" s="76" t="s">
        <v>29</v>
      </c>
      <c r="L667" s="76"/>
      <c r="M667" s="173" t="s">
        <v>515</v>
      </c>
      <c r="N667" s="188">
        <f>+N668+N677</f>
        <v>0</v>
      </c>
      <c r="O667" s="113"/>
      <c r="P667" s="74"/>
      <c r="Q667" s="74"/>
      <c r="R667" s="188">
        <f>+R668+R677</f>
        <v>0</v>
      </c>
      <c r="S667" s="188">
        <f>+S668+S677</f>
        <v>0</v>
      </c>
      <c r="T667" s="188">
        <f>+T668+T677</f>
        <v>0</v>
      </c>
      <c r="U667" s="188">
        <f>+U668+U677</f>
        <v>0</v>
      </c>
      <c r="V667" s="188">
        <f>+V668+V677</f>
        <v>0</v>
      </c>
      <c r="W667" s="188"/>
      <c r="X667" s="188"/>
      <c r="Y667" s="188"/>
      <c r="Z667" s="188"/>
      <c r="AA667" s="188"/>
      <c r="AB667" s="188"/>
    </row>
    <row r="668" spans="1:28" ht="24.75" hidden="1">
      <c r="A668" s="1"/>
      <c r="B668" s="61" t="str">
        <f t="shared" si="151"/>
        <v>2593000</v>
      </c>
      <c r="C668" s="81">
        <v>2023</v>
      </c>
      <c r="D668" s="81">
        <v>20</v>
      </c>
      <c r="E668" s="81">
        <v>2</v>
      </c>
      <c r="F668" s="81">
        <v>5</v>
      </c>
      <c r="G668" s="81">
        <v>9</v>
      </c>
      <c r="H668" s="81">
        <v>3000</v>
      </c>
      <c r="I668" s="81"/>
      <c r="J668" s="81"/>
      <c r="K668" s="82" t="s">
        <v>29</v>
      </c>
      <c r="L668" s="82"/>
      <c r="M668" s="83" t="s">
        <v>55</v>
      </c>
      <c r="N668" s="84">
        <f>+N669</f>
        <v>0</v>
      </c>
      <c r="O668" s="85"/>
      <c r="P668" s="86"/>
      <c r="Q668" s="86"/>
      <c r="R668" s="84">
        <f>+R669</f>
        <v>0</v>
      </c>
      <c r="S668" s="84">
        <f>+S669</f>
        <v>0</v>
      </c>
      <c r="T668" s="84">
        <f>+T669</f>
        <v>0</v>
      </c>
      <c r="U668" s="84">
        <f>+U669</f>
        <v>0</v>
      </c>
      <c r="V668" s="84">
        <f>+V669</f>
        <v>0</v>
      </c>
      <c r="W668" s="84"/>
      <c r="X668" s="84"/>
      <c r="Y668" s="84"/>
      <c r="Z668" s="84"/>
      <c r="AA668" s="84"/>
      <c r="AB668" s="84"/>
    </row>
    <row r="669" spans="1:28" ht="48" hidden="1">
      <c r="A669" s="1"/>
      <c r="B669" s="61" t="str">
        <f t="shared" si="151"/>
        <v>25930003300</v>
      </c>
      <c r="C669" s="87">
        <v>2023</v>
      </c>
      <c r="D669" s="87">
        <v>20</v>
      </c>
      <c r="E669" s="87">
        <v>2</v>
      </c>
      <c r="F669" s="87">
        <v>5</v>
      </c>
      <c r="G669" s="87">
        <v>9</v>
      </c>
      <c r="H669" s="87">
        <v>3000</v>
      </c>
      <c r="I669" s="87">
        <v>3300</v>
      </c>
      <c r="J669" s="87"/>
      <c r="K669" s="88" t="s">
        <v>29</v>
      </c>
      <c r="L669" s="88"/>
      <c r="M669" s="141" t="s">
        <v>56</v>
      </c>
      <c r="N669" s="142">
        <f>+N670+N674</f>
        <v>0</v>
      </c>
      <c r="O669" s="143"/>
      <c r="P669" s="144"/>
      <c r="Q669" s="144"/>
      <c r="R669" s="142">
        <f>+R670+R674</f>
        <v>0</v>
      </c>
      <c r="S669" s="142">
        <f>+S670+S674</f>
        <v>0</v>
      </c>
      <c r="T669" s="142">
        <f>+T670+T674</f>
        <v>0</v>
      </c>
      <c r="U669" s="142">
        <f>+U670+U674</f>
        <v>0</v>
      </c>
      <c r="V669" s="142">
        <f>+V670+V674</f>
        <v>0</v>
      </c>
      <c r="W669" s="142"/>
      <c r="X669" s="142"/>
      <c r="Y669" s="142"/>
      <c r="Z669" s="142"/>
      <c r="AA669" s="142"/>
      <c r="AB669" s="142"/>
    </row>
    <row r="670" spans="1:28" ht="24.75" hidden="1">
      <c r="A670" s="1"/>
      <c r="B670" s="61" t="str">
        <f t="shared" ref="B670:B733" si="167">+CONCATENATE(E670,F670,G670,H670,I670,J670,K670,L670)</f>
        <v>25930003300335</v>
      </c>
      <c r="C670" s="93">
        <v>2023</v>
      </c>
      <c r="D670" s="93">
        <v>20</v>
      </c>
      <c r="E670" s="93">
        <v>2</v>
      </c>
      <c r="F670" s="93">
        <v>5</v>
      </c>
      <c r="G670" s="93">
        <v>9</v>
      </c>
      <c r="H670" s="93">
        <v>3000</v>
      </c>
      <c r="I670" s="93">
        <v>3300</v>
      </c>
      <c r="J670" s="93">
        <v>335</v>
      </c>
      <c r="K670" s="94"/>
      <c r="L670" s="94"/>
      <c r="M670" s="189" t="s">
        <v>516</v>
      </c>
      <c r="N670" s="190">
        <f>SUM(N671:N673)</f>
        <v>0</v>
      </c>
      <c r="O670" s="191"/>
      <c r="P670" s="192"/>
      <c r="Q670" s="192"/>
      <c r="R670" s="190">
        <f>SUM(R671:R673)</f>
        <v>0</v>
      </c>
      <c r="S670" s="190">
        <f>SUM(S671:S673)</f>
        <v>0</v>
      </c>
      <c r="T670" s="190">
        <f>SUM(T671:T673)</f>
        <v>0</v>
      </c>
      <c r="U670" s="190">
        <f>SUM(U671:U673)</f>
        <v>0</v>
      </c>
      <c r="V670" s="190">
        <f>SUM(V671:V673)</f>
        <v>0</v>
      </c>
      <c r="W670" s="190"/>
      <c r="X670" s="190"/>
      <c r="Y670" s="190"/>
      <c r="Z670" s="190"/>
      <c r="AA670" s="190"/>
      <c r="AB670" s="190"/>
    </row>
    <row r="671" spans="1:28" ht="24.75" hidden="1">
      <c r="A671" s="1"/>
      <c r="B671" s="61" t="str">
        <f t="shared" si="167"/>
        <v>259300033003351</v>
      </c>
      <c r="C671" s="99">
        <v>2023</v>
      </c>
      <c r="D671" s="99">
        <v>20</v>
      </c>
      <c r="E671" s="99">
        <v>2</v>
      </c>
      <c r="F671" s="99">
        <v>5</v>
      </c>
      <c r="G671" s="99">
        <v>9</v>
      </c>
      <c r="H671" s="99">
        <v>3000</v>
      </c>
      <c r="I671" s="99">
        <v>3300</v>
      </c>
      <c r="J671" s="99">
        <v>335</v>
      </c>
      <c r="K671" s="100">
        <v>1</v>
      </c>
      <c r="L671" s="100"/>
      <c r="M671" s="101" t="s">
        <v>517</v>
      </c>
      <c r="N671" s="102">
        <v>0</v>
      </c>
      <c r="O671" s="103" t="s">
        <v>518</v>
      </c>
      <c r="P671" s="104">
        <v>0</v>
      </c>
      <c r="Q671" s="104">
        <v>0</v>
      </c>
      <c r="R671" s="102">
        <v>0</v>
      </c>
      <c r="S671" s="102">
        <v>0</v>
      </c>
      <c r="T671" s="102">
        <v>0</v>
      </c>
      <c r="U671" s="102">
        <v>0</v>
      </c>
      <c r="V671" s="102">
        <f>N671-R671-S671-T671-U671</f>
        <v>0</v>
      </c>
      <c r="W671" s="102">
        <v>0</v>
      </c>
      <c r="X671" s="102">
        <v>0</v>
      </c>
      <c r="Y671" s="102">
        <v>0</v>
      </c>
      <c r="Z671" s="102">
        <v>0</v>
      </c>
      <c r="AA671" s="102">
        <f t="shared" ref="AA671:AB673" si="168">W671-Y671</f>
        <v>0</v>
      </c>
      <c r="AB671" s="102">
        <f t="shared" si="168"/>
        <v>0</v>
      </c>
    </row>
    <row r="672" spans="1:28" ht="24.75" hidden="1">
      <c r="A672" s="1"/>
      <c r="B672" s="61" t="str">
        <f t="shared" si="167"/>
        <v>259300033003352</v>
      </c>
      <c r="C672" s="99">
        <v>2023</v>
      </c>
      <c r="D672" s="99">
        <v>20</v>
      </c>
      <c r="E672" s="99">
        <v>2</v>
      </c>
      <c r="F672" s="99">
        <v>5</v>
      </c>
      <c r="G672" s="99">
        <v>9</v>
      </c>
      <c r="H672" s="99">
        <v>3000</v>
      </c>
      <c r="I672" s="99">
        <v>3300</v>
      </c>
      <c r="J672" s="99">
        <v>335</v>
      </c>
      <c r="K672" s="100">
        <v>2</v>
      </c>
      <c r="L672" s="100"/>
      <c r="M672" s="101" t="s">
        <v>519</v>
      </c>
      <c r="N672" s="102">
        <v>0</v>
      </c>
      <c r="O672" s="103" t="s">
        <v>518</v>
      </c>
      <c r="P672" s="104">
        <v>0</v>
      </c>
      <c r="Q672" s="104">
        <v>0</v>
      </c>
      <c r="R672" s="102">
        <v>0</v>
      </c>
      <c r="S672" s="102">
        <v>0</v>
      </c>
      <c r="T672" s="102">
        <v>0</v>
      </c>
      <c r="U672" s="102">
        <v>0</v>
      </c>
      <c r="V672" s="102">
        <f>N672-R672-S672-T672-U672</f>
        <v>0</v>
      </c>
      <c r="W672" s="102">
        <v>0</v>
      </c>
      <c r="X672" s="102">
        <v>0</v>
      </c>
      <c r="Y672" s="102">
        <v>0</v>
      </c>
      <c r="Z672" s="102">
        <v>0</v>
      </c>
      <c r="AA672" s="102">
        <f t="shared" si="168"/>
        <v>0</v>
      </c>
      <c r="AB672" s="102">
        <f t="shared" si="168"/>
        <v>0</v>
      </c>
    </row>
    <row r="673" spans="1:28" ht="24.75" hidden="1">
      <c r="A673" s="1"/>
      <c r="B673" s="61" t="str">
        <f t="shared" si="167"/>
        <v>259300033003353</v>
      </c>
      <c r="C673" s="99">
        <v>2023</v>
      </c>
      <c r="D673" s="99">
        <v>20</v>
      </c>
      <c r="E673" s="99">
        <v>2</v>
      </c>
      <c r="F673" s="99">
        <v>5</v>
      </c>
      <c r="G673" s="99">
        <v>9</v>
      </c>
      <c r="H673" s="99">
        <v>3000</v>
      </c>
      <c r="I673" s="99">
        <v>3300</v>
      </c>
      <c r="J673" s="99">
        <v>335</v>
      </c>
      <c r="K673" s="100">
        <v>3</v>
      </c>
      <c r="L673" s="100"/>
      <c r="M673" s="101" t="s">
        <v>520</v>
      </c>
      <c r="N673" s="102">
        <v>0</v>
      </c>
      <c r="O673" s="103" t="s">
        <v>518</v>
      </c>
      <c r="P673" s="104">
        <v>0</v>
      </c>
      <c r="Q673" s="104">
        <v>0</v>
      </c>
      <c r="R673" s="102">
        <v>0</v>
      </c>
      <c r="S673" s="102">
        <v>0</v>
      </c>
      <c r="T673" s="102">
        <v>0</v>
      </c>
      <c r="U673" s="102">
        <v>0</v>
      </c>
      <c r="V673" s="102">
        <f>N673-R673-S673-T673-U673</f>
        <v>0</v>
      </c>
      <c r="W673" s="102">
        <v>0</v>
      </c>
      <c r="X673" s="102">
        <v>0</v>
      </c>
      <c r="Y673" s="102">
        <v>0</v>
      </c>
      <c r="Z673" s="102">
        <v>0</v>
      </c>
      <c r="AA673" s="102">
        <f t="shared" si="168"/>
        <v>0</v>
      </c>
      <c r="AB673" s="102">
        <f t="shared" si="168"/>
        <v>0</v>
      </c>
    </row>
    <row r="674" spans="1:28" ht="24.75" hidden="1">
      <c r="A674" s="1"/>
      <c r="B674" s="61" t="str">
        <f t="shared" si="167"/>
        <v>25930003300339</v>
      </c>
      <c r="C674" s="93">
        <v>2023</v>
      </c>
      <c r="D674" s="93">
        <v>20</v>
      </c>
      <c r="E674" s="93">
        <v>2</v>
      </c>
      <c r="F674" s="93">
        <v>5</v>
      </c>
      <c r="G674" s="93">
        <v>9</v>
      </c>
      <c r="H674" s="93">
        <v>3000</v>
      </c>
      <c r="I674" s="93">
        <v>3300</v>
      </c>
      <c r="J674" s="93">
        <v>339</v>
      </c>
      <c r="K674" s="94"/>
      <c r="L674" s="94"/>
      <c r="M674" s="95" t="s">
        <v>57</v>
      </c>
      <c r="N674" s="190">
        <f>SUM(N675:N676)</f>
        <v>0</v>
      </c>
      <c r="O674" s="191"/>
      <c r="P674" s="192"/>
      <c r="Q674" s="192"/>
      <c r="R674" s="190">
        <f>SUM(R675:R676)</f>
        <v>0</v>
      </c>
      <c r="S674" s="190">
        <f>SUM(S675:S676)</f>
        <v>0</v>
      </c>
      <c r="T674" s="190">
        <f>SUM(T675:T676)</f>
        <v>0</v>
      </c>
      <c r="U674" s="190">
        <f>SUM(U675:U676)</f>
        <v>0</v>
      </c>
      <c r="V674" s="190">
        <f>SUM(V675:V676)</f>
        <v>0</v>
      </c>
      <c r="W674" s="190"/>
      <c r="X674" s="190"/>
      <c r="Y674" s="190"/>
      <c r="Z674" s="190"/>
      <c r="AA674" s="190"/>
      <c r="AB674" s="190"/>
    </row>
    <row r="675" spans="1:28" ht="24.75" hidden="1">
      <c r="A675" s="1"/>
      <c r="B675" s="61" t="str">
        <f t="shared" si="167"/>
        <v>259300033003391</v>
      </c>
      <c r="C675" s="99">
        <v>2023</v>
      </c>
      <c r="D675" s="99">
        <v>20</v>
      </c>
      <c r="E675" s="99">
        <v>2</v>
      </c>
      <c r="F675" s="99">
        <v>5</v>
      </c>
      <c r="G675" s="99">
        <v>9</v>
      </c>
      <c r="H675" s="99">
        <v>3000</v>
      </c>
      <c r="I675" s="99">
        <v>3300</v>
      </c>
      <c r="J675" s="99">
        <v>339</v>
      </c>
      <c r="K675" s="100">
        <v>1</v>
      </c>
      <c r="L675" s="100"/>
      <c r="M675" s="101" t="s">
        <v>521</v>
      </c>
      <c r="N675" s="102">
        <v>0</v>
      </c>
      <c r="O675" s="103" t="s">
        <v>518</v>
      </c>
      <c r="P675" s="104">
        <v>0</v>
      </c>
      <c r="Q675" s="104">
        <v>0</v>
      </c>
      <c r="R675" s="102">
        <v>0</v>
      </c>
      <c r="S675" s="102">
        <v>0</v>
      </c>
      <c r="T675" s="102">
        <v>0</v>
      </c>
      <c r="U675" s="102">
        <v>0</v>
      </c>
      <c r="V675" s="102">
        <f>N675-R675-S675-T675-U675</f>
        <v>0</v>
      </c>
      <c r="W675" s="102">
        <v>0</v>
      </c>
      <c r="X675" s="102">
        <v>0</v>
      </c>
      <c r="Y675" s="102">
        <v>0</v>
      </c>
      <c r="Z675" s="102">
        <v>0</v>
      </c>
      <c r="AA675" s="102">
        <f t="shared" ref="AA675:AB676" si="169">W675-Y675</f>
        <v>0</v>
      </c>
      <c r="AB675" s="102">
        <f t="shared" si="169"/>
        <v>0</v>
      </c>
    </row>
    <row r="676" spans="1:28" ht="24.75" hidden="1">
      <c r="A676" s="1"/>
      <c r="B676" s="61" t="str">
        <f t="shared" si="167"/>
        <v>259300033003393</v>
      </c>
      <c r="C676" s="99">
        <v>2023</v>
      </c>
      <c r="D676" s="99">
        <v>20</v>
      </c>
      <c r="E676" s="99">
        <v>2</v>
      </c>
      <c r="F676" s="99">
        <v>5</v>
      </c>
      <c r="G676" s="99">
        <v>9</v>
      </c>
      <c r="H676" s="99">
        <v>3000</v>
      </c>
      <c r="I676" s="99">
        <v>3300</v>
      </c>
      <c r="J676" s="99">
        <v>339</v>
      </c>
      <c r="K676" s="100">
        <v>3</v>
      </c>
      <c r="L676" s="100"/>
      <c r="M676" s="101" t="s">
        <v>522</v>
      </c>
      <c r="N676" s="102">
        <v>0</v>
      </c>
      <c r="O676" s="103" t="s">
        <v>518</v>
      </c>
      <c r="P676" s="104">
        <v>0</v>
      </c>
      <c r="Q676" s="104">
        <v>0</v>
      </c>
      <c r="R676" s="102">
        <v>0</v>
      </c>
      <c r="S676" s="102">
        <v>0</v>
      </c>
      <c r="T676" s="102">
        <v>0</v>
      </c>
      <c r="U676" s="102">
        <v>0</v>
      </c>
      <c r="V676" s="102">
        <f>N676-R676-S676-T676-U676</f>
        <v>0</v>
      </c>
      <c r="W676" s="102">
        <v>0</v>
      </c>
      <c r="X676" s="102">
        <v>0</v>
      </c>
      <c r="Y676" s="102">
        <v>0</v>
      </c>
      <c r="Z676" s="102">
        <v>0</v>
      </c>
      <c r="AA676" s="102">
        <f t="shared" si="169"/>
        <v>0</v>
      </c>
      <c r="AB676" s="102">
        <f t="shared" si="169"/>
        <v>0</v>
      </c>
    </row>
    <row r="677" spans="1:28" ht="24.75" hidden="1">
      <c r="A677" s="1"/>
      <c r="B677" s="61" t="str">
        <f t="shared" si="167"/>
        <v>2595000</v>
      </c>
      <c r="C677" s="81">
        <v>2023</v>
      </c>
      <c r="D677" s="81">
        <v>20</v>
      </c>
      <c r="E677" s="81">
        <v>2</v>
      </c>
      <c r="F677" s="81">
        <v>5</v>
      </c>
      <c r="G677" s="81">
        <v>9</v>
      </c>
      <c r="H677" s="81">
        <v>5000</v>
      </c>
      <c r="I677" s="81"/>
      <c r="J677" s="81"/>
      <c r="K677" s="82"/>
      <c r="L677" s="82"/>
      <c r="M677" s="83" t="s">
        <v>114</v>
      </c>
      <c r="N677" s="84">
        <f>+N678+N683</f>
        <v>0</v>
      </c>
      <c r="O677" s="85"/>
      <c r="P677" s="86"/>
      <c r="Q677" s="86"/>
      <c r="R677" s="84">
        <f>+R678+R683</f>
        <v>0</v>
      </c>
      <c r="S677" s="84">
        <f>+S678+S683</f>
        <v>0</v>
      </c>
      <c r="T677" s="84">
        <f>+T678+T683</f>
        <v>0</v>
      </c>
      <c r="U677" s="84">
        <f>+U678+U683</f>
        <v>0</v>
      </c>
      <c r="V677" s="84">
        <f>+V678+V683</f>
        <v>0</v>
      </c>
      <c r="W677" s="84"/>
      <c r="X677" s="84"/>
      <c r="Y677" s="84"/>
      <c r="Z677" s="84"/>
      <c r="AA677" s="84"/>
      <c r="AB677" s="84"/>
    </row>
    <row r="678" spans="1:28" ht="24.75" hidden="1">
      <c r="A678" s="1"/>
      <c r="B678" s="61" t="str">
        <f t="shared" si="167"/>
        <v>25950005100</v>
      </c>
      <c r="C678" s="87">
        <v>2023</v>
      </c>
      <c r="D678" s="87">
        <v>20</v>
      </c>
      <c r="E678" s="87">
        <v>2</v>
      </c>
      <c r="F678" s="87">
        <v>5</v>
      </c>
      <c r="G678" s="87">
        <v>9</v>
      </c>
      <c r="H678" s="87">
        <v>5000</v>
      </c>
      <c r="I678" s="87">
        <v>5100</v>
      </c>
      <c r="J678" s="87"/>
      <c r="K678" s="87"/>
      <c r="L678" s="87"/>
      <c r="M678" s="89" t="s">
        <v>115</v>
      </c>
      <c r="N678" s="90">
        <f>+N679+N681</f>
        <v>0</v>
      </c>
      <c r="O678" s="91"/>
      <c r="P678" s="92"/>
      <c r="Q678" s="92"/>
      <c r="R678" s="90">
        <f>+R679+R681</f>
        <v>0</v>
      </c>
      <c r="S678" s="90">
        <f>+S679+S681</f>
        <v>0</v>
      </c>
      <c r="T678" s="90">
        <f>+T679+T681</f>
        <v>0</v>
      </c>
      <c r="U678" s="90">
        <f>+U679+U681</f>
        <v>0</v>
      </c>
      <c r="V678" s="90">
        <f>+V679+V681</f>
        <v>0</v>
      </c>
      <c r="W678" s="90"/>
      <c r="X678" s="90"/>
      <c r="Y678" s="90"/>
      <c r="Z678" s="90"/>
      <c r="AA678" s="90"/>
      <c r="AB678" s="90"/>
    </row>
    <row r="679" spans="1:28" ht="24.75" hidden="1">
      <c r="A679" s="1"/>
      <c r="B679" s="61" t="str">
        <f t="shared" si="167"/>
        <v>25950005100511</v>
      </c>
      <c r="C679" s="93">
        <v>2023</v>
      </c>
      <c r="D679" s="93">
        <v>20</v>
      </c>
      <c r="E679" s="93">
        <v>2</v>
      </c>
      <c r="F679" s="93">
        <v>5</v>
      </c>
      <c r="G679" s="93">
        <v>9</v>
      </c>
      <c r="H679" s="93">
        <v>5000</v>
      </c>
      <c r="I679" s="93">
        <v>5100</v>
      </c>
      <c r="J679" s="93">
        <v>511</v>
      </c>
      <c r="K679" s="93"/>
      <c r="L679" s="93"/>
      <c r="M679" s="95" t="s">
        <v>523</v>
      </c>
      <c r="N679" s="96">
        <f>+N680</f>
        <v>0</v>
      </c>
      <c r="O679" s="97"/>
      <c r="P679" s="98"/>
      <c r="Q679" s="98"/>
      <c r="R679" s="96">
        <f>+R680</f>
        <v>0</v>
      </c>
      <c r="S679" s="96">
        <f>+S680</f>
        <v>0</v>
      </c>
      <c r="T679" s="96">
        <f>+T680</f>
        <v>0</v>
      </c>
      <c r="U679" s="96">
        <f>+U680</f>
        <v>0</v>
      </c>
      <c r="V679" s="96">
        <f>+V680</f>
        <v>0</v>
      </c>
      <c r="W679" s="96"/>
      <c r="X679" s="96"/>
      <c r="Y679" s="96"/>
      <c r="Z679" s="96"/>
      <c r="AA679" s="96"/>
      <c r="AB679" s="96"/>
    </row>
    <row r="680" spans="1:28" ht="24.75" hidden="1">
      <c r="A680" s="1"/>
      <c r="B680" s="61" t="str">
        <f t="shared" si="167"/>
        <v>259500051005111</v>
      </c>
      <c r="C680" s="99">
        <v>2023</v>
      </c>
      <c r="D680" s="99">
        <v>20</v>
      </c>
      <c r="E680" s="99">
        <v>2</v>
      </c>
      <c r="F680" s="99">
        <v>5</v>
      </c>
      <c r="G680" s="99">
        <v>9</v>
      </c>
      <c r="H680" s="99">
        <v>5000</v>
      </c>
      <c r="I680" s="99">
        <v>5100</v>
      </c>
      <c r="J680" s="99">
        <v>511</v>
      </c>
      <c r="K680" s="100">
        <v>1</v>
      </c>
      <c r="L680" s="100"/>
      <c r="M680" s="101" t="s">
        <v>524</v>
      </c>
      <c r="N680" s="102">
        <v>0</v>
      </c>
      <c r="O680" s="103" t="s">
        <v>518</v>
      </c>
      <c r="P680" s="104">
        <v>0</v>
      </c>
      <c r="Q680" s="104">
        <v>0</v>
      </c>
      <c r="R680" s="102">
        <v>0</v>
      </c>
      <c r="S680" s="102">
        <v>0</v>
      </c>
      <c r="T680" s="102">
        <v>0</v>
      </c>
      <c r="U680" s="102">
        <v>0</v>
      </c>
      <c r="V680" s="102">
        <f>N680-R680-S680-T680-U680</f>
        <v>0</v>
      </c>
      <c r="W680" s="102">
        <v>0</v>
      </c>
      <c r="X680" s="102">
        <v>0</v>
      </c>
      <c r="Y680" s="102">
        <v>0</v>
      </c>
      <c r="Z680" s="102">
        <v>0</v>
      </c>
      <c r="AA680" s="102">
        <f>W680-Y680</f>
        <v>0</v>
      </c>
      <c r="AB680" s="102">
        <f>X680-Z680</f>
        <v>0</v>
      </c>
    </row>
    <row r="681" spans="1:28" ht="24.75" hidden="1">
      <c r="A681" s="1"/>
      <c r="B681" s="61" t="str">
        <f t="shared" si="167"/>
        <v>25950005100515</v>
      </c>
      <c r="C681" s="93">
        <v>2023</v>
      </c>
      <c r="D681" s="93">
        <v>20</v>
      </c>
      <c r="E681" s="93">
        <v>2</v>
      </c>
      <c r="F681" s="93">
        <v>5</v>
      </c>
      <c r="G681" s="93">
        <v>9</v>
      </c>
      <c r="H681" s="93">
        <v>5000</v>
      </c>
      <c r="I681" s="93">
        <v>5100</v>
      </c>
      <c r="J681" s="93">
        <v>515</v>
      </c>
      <c r="K681" s="94"/>
      <c r="L681" s="94"/>
      <c r="M681" s="95" t="s">
        <v>116</v>
      </c>
      <c r="N681" s="96">
        <f>+N682</f>
        <v>0</v>
      </c>
      <c r="O681" s="97"/>
      <c r="P681" s="98"/>
      <c r="Q681" s="98"/>
      <c r="R681" s="96">
        <f>+R682</f>
        <v>0</v>
      </c>
      <c r="S681" s="96">
        <f>+S682</f>
        <v>0</v>
      </c>
      <c r="T681" s="96">
        <f>+T682</f>
        <v>0</v>
      </c>
      <c r="U681" s="96">
        <f>+U682</f>
        <v>0</v>
      </c>
      <c r="V681" s="96">
        <f>+V682</f>
        <v>0</v>
      </c>
      <c r="W681" s="96"/>
      <c r="X681" s="96"/>
      <c r="Y681" s="96"/>
      <c r="Z681" s="96"/>
      <c r="AA681" s="96"/>
      <c r="AB681" s="96"/>
    </row>
    <row r="682" spans="1:28" ht="24.75" hidden="1">
      <c r="A682" s="1"/>
      <c r="B682" s="61" t="str">
        <f t="shared" si="167"/>
        <v>259500051005151</v>
      </c>
      <c r="C682" s="99">
        <v>2023</v>
      </c>
      <c r="D682" s="99">
        <v>20</v>
      </c>
      <c r="E682" s="99">
        <v>2</v>
      </c>
      <c r="F682" s="99">
        <v>5</v>
      </c>
      <c r="G682" s="99">
        <v>9</v>
      </c>
      <c r="H682" s="99">
        <v>5000</v>
      </c>
      <c r="I682" s="99">
        <v>5100</v>
      </c>
      <c r="J682" s="99">
        <v>515</v>
      </c>
      <c r="K682" s="100">
        <v>1</v>
      </c>
      <c r="L682" s="100"/>
      <c r="M682" s="101" t="s">
        <v>524</v>
      </c>
      <c r="N682" s="102">
        <v>0</v>
      </c>
      <c r="O682" s="103" t="s">
        <v>518</v>
      </c>
      <c r="P682" s="104">
        <v>0</v>
      </c>
      <c r="Q682" s="104">
        <v>0</v>
      </c>
      <c r="R682" s="102">
        <v>0</v>
      </c>
      <c r="S682" s="102">
        <v>0</v>
      </c>
      <c r="T682" s="102">
        <v>0</v>
      </c>
      <c r="U682" s="102">
        <v>0</v>
      </c>
      <c r="V682" s="102">
        <f>N682-R682-S682-T682-U682</f>
        <v>0</v>
      </c>
      <c r="W682" s="102">
        <v>0</v>
      </c>
      <c r="X682" s="102">
        <v>0</v>
      </c>
      <c r="Y682" s="102">
        <v>0</v>
      </c>
      <c r="Z682" s="102">
        <v>0</v>
      </c>
      <c r="AA682" s="102">
        <f>W682-Y682</f>
        <v>0</v>
      </c>
      <c r="AB682" s="102">
        <f>X682-Z682</f>
        <v>0</v>
      </c>
    </row>
    <row r="683" spans="1:28" ht="24.75" hidden="1">
      <c r="A683" s="1"/>
      <c r="B683" s="61" t="str">
        <f t="shared" si="167"/>
        <v>25950005200</v>
      </c>
      <c r="C683" s="87">
        <v>2023</v>
      </c>
      <c r="D683" s="87">
        <v>20</v>
      </c>
      <c r="E683" s="87">
        <v>2</v>
      </c>
      <c r="F683" s="87">
        <v>5</v>
      </c>
      <c r="G683" s="87">
        <v>9</v>
      </c>
      <c r="H683" s="87">
        <v>5000</v>
      </c>
      <c r="I683" s="87">
        <v>5200</v>
      </c>
      <c r="J683" s="87"/>
      <c r="K683" s="88"/>
      <c r="L683" s="88"/>
      <c r="M683" s="89" t="s">
        <v>118</v>
      </c>
      <c r="N683" s="90">
        <f>+N684+N686+N688</f>
        <v>0</v>
      </c>
      <c r="O683" s="91"/>
      <c r="P683" s="92"/>
      <c r="Q683" s="92"/>
      <c r="R683" s="90">
        <f>+R684+R686+R688</f>
        <v>0</v>
      </c>
      <c r="S683" s="90">
        <f>+S684+S686+S688</f>
        <v>0</v>
      </c>
      <c r="T683" s="90">
        <f>+T684+T686+T688</f>
        <v>0</v>
      </c>
      <c r="U683" s="90">
        <f>+U684+U686+U688</f>
        <v>0</v>
      </c>
      <c r="V683" s="90">
        <f>+V684+V686+V688</f>
        <v>0</v>
      </c>
      <c r="W683" s="90"/>
      <c r="X683" s="90"/>
      <c r="Y683" s="90"/>
      <c r="Z683" s="90"/>
      <c r="AA683" s="90"/>
      <c r="AB683" s="90"/>
    </row>
    <row r="684" spans="1:28" ht="24.75" hidden="1">
      <c r="A684" s="1"/>
      <c r="B684" s="61" t="str">
        <f t="shared" si="167"/>
        <v>25950005200521</v>
      </c>
      <c r="C684" s="93">
        <v>2023</v>
      </c>
      <c r="D684" s="93">
        <v>20</v>
      </c>
      <c r="E684" s="93">
        <v>2</v>
      </c>
      <c r="F684" s="93">
        <v>5</v>
      </c>
      <c r="G684" s="93">
        <v>9</v>
      </c>
      <c r="H684" s="93">
        <v>5000</v>
      </c>
      <c r="I684" s="93">
        <v>5200</v>
      </c>
      <c r="J684" s="93">
        <v>521</v>
      </c>
      <c r="K684" s="94"/>
      <c r="L684" s="94"/>
      <c r="M684" s="95" t="s">
        <v>180</v>
      </c>
      <c r="N684" s="96">
        <f>+N685</f>
        <v>0</v>
      </c>
      <c r="O684" s="97"/>
      <c r="P684" s="98"/>
      <c r="Q684" s="98"/>
      <c r="R684" s="96">
        <f>+R685</f>
        <v>0</v>
      </c>
      <c r="S684" s="96">
        <f>+S685</f>
        <v>0</v>
      </c>
      <c r="T684" s="96">
        <f>+T685</f>
        <v>0</v>
      </c>
      <c r="U684" s="96">
        <f>+U685</f>
        <v>0</v>
      </c>
      <c r="V684" s="96">
        <f>+V685</f>
        <v>0</v>
      </c>
      <c r="W684" s="96"/>
      <c r="X684" s="96"/>
      <c r="Y684" s="96"/>
      <c r="Z684" s="96"/>
      <c r="AA684" s="96"/>
      <c r="AB684" s="96"/>
    </row>
    <row r="685" spans="1:28" ht="24.75" hidden="1">
      <c r="A685" s="1"/>
      <c r="B685" s="61" t="str">
        <f t="shared" si="167"/>
        <v>259500052005211</v>
      </c>
      <c r="C685" s="99">
        <v>2023</v>
      </c>
      <c r="D685" s="99">
        <v>20</v>
      </c>
      <c r="E685" s="99">
        <v>2</v>
      </c>
      <c r="F685" s="99">
        <v>5</v>
      </c>
      <c r="G685" s="99">
        <v>9</v>
      </c>
      <c r="H685" s="99">
        <v>5000</v>
      </c>
      <c r="I685" s="99">
        <v>5200</v>
      </c>
      <c r="J685" s="99">
        <v>521</v>
      </c>
      <c r="K685" s="100">
        <v>1</v>
      </c>
      <c r="L685" s="100"/>
      <c r="M685" s="101" t="s">
        <v>524</v>
      </c>
      <c r="N685" s="102">
        <v>0</v>
      </c>
      <c r="O685" s="103" t="s">
        <v>518</v>
      </c>
      <c r="P685" s="104">
        <v>0</v>
      </c>
      <c r="Q685" s="104">
        <v>0</v>
      </c>
      <c r="R685" s="102">
        <v>0</v>
      </c>
      <c r="S685" s="102">
        <v>0</v>
      </c>
      <c r="T685" s="102">
        <v>0</v>
      </c>
      <c r="U685" s="102">
        <v>0</v>
      </c>
      <c r="V685" s="102">
        <f>N685-R685-S685-T685-U685</f>
        <v>0</v>
      </c>
      <c r="W685" s="102">
        <v>0</v>
      </c>
      <c r="X685" s="102">
        <v>0</v>
      </c>
      <c r="Y685" s="102">
        <v>0</v>
      </c>
      <c r="Z685" s="102">
        <v>0</v>
      </c>
      <c r="AA685" s="102">
        <f>W685-Y685</f>
        <v>0</v>
      </c>
      <c r="AB685" s="102">
        <f>X685-Z685</f>
        <v>0</v>
      </c>
    </row>
    <row r="686" spans="1:28" ht="24.75" hidden="1">
      <c r="A686" s="1"/>
      <c r="B686" s="61" t="str">
        <f t="shared" si="167"/>
        <v>25950005200522</v>
      </c>
      <c r="C686" s="93">
        <v>2023</v>
      </c>
      <c r="D686" s="93">
        <v>20</v>
      </c>
      <c r="E686" s="93">
        <v>2</v>
      </c>
      <c r="F686" s="93">
        <v>5</v>
      </c>
      <c r="G686" s="93">
        <v>9</v>
      </c>
      <c r="H686" s="93">
        <v>5000</v>
      </c>
      <c r="I686" s="93">
        <v>5200</v>
      </c>
      <c r="J686" s="93">
        <v>522</v>
      </c>
      <c r="K686" s="94"/>
      <c r="L686" s="94"/>
      <c r="M686" s="95" t="s">
        <v>525</v>
      </c>
      <c r="N686" s="96">
        <f>+N687</f>
        <v>0</v>
      </c>
      <c r="O686" s="97"/>
      <c r="P686" s="98"/>
      <c r="Q686" s="98"/>
      <c r="R686" s="96">
        <f>+R687</f>
        <v>0</v>
      </c>
      <c r="S686" s="96">
        <f>+S687</f>
        <v>0</v>
      </c>
      <c r="T686" s="96">
        <f>+T687</f>
        <v>0</v>
      </c>
      <c r="U686" s="96">
        <f>+U687</f>
        <v>0</v>
      </c>
      <c r="V686" s="96">
        <f>+V687</f>
        <v>0</v>
      </c>
      <c r="W686" s="96"/>
      <c r="X686" s="96"/>
      <c r="Y686" s="96"/>
      <c r="Z686" s="96"/>
      <c r="AA686" s="96"/>
      <c r="AB686" s="96"/>
    </row>
    <row r="687" spans="1:28" ht="24.75" hidden="1">
      <c r="A687" s="1"/>
      <c r="B687" s="61" t="str">
        <f t="shared" si="167"/>
        <v>259500052005221</v>
      </c>
      <c r="C687" s="99">
        <v>2023</v>
      </c>
      <c r="D687" s="99">
        <v>20</v>
      </c>
      <c r="E687" s="99">
        <v>2</v>
      </c>
      <c r="F687" s="99">
        <v>5</v>
      </c>
      <c r="G687" s="99">
        <v>9</v>
      </c>
      <c r="H687" s="99">
        <v>5000</v>
      </c>
      <c r="I687" s="99">
        <v>5200</v>
      </c>
      <c r="J687" s="99">
        <v>522</v>
      </c>
      <c r="K687" s="100">
        <v>1</v>
      </c>
      <c r="L687" s="100"/>
      <c r="M687" s="130" t="s">
        <v>524</v>
      </c>
      <c r="N687" s="102">
        <v>0</v>
      </c>
      <c r="O687" s="103" t="s">
        <v>518</v>
      </c>
      <c r="P687" s="104">
        <v>0</v>
      </c>
      <c r="Q687" s="104">
        <v>0</v>
      </c>
      <c r="R687" s="102">
        <v>0</v>
      </c>
      <c r="S687" s="102">
        <v>0</v>
      </c>
      <c r="T687" s="102">
        <v>0</v>
      </c>
      <c r="U687" s="102">
        <v>0</v>
      </c>
      <c r="V687" s="102">
        <f>N687-R687-S687-T687-U687</f>
        <v>0</v>
      </c>
      <c r="W687" s="102">
        <v>0</v>
      </c>
      <c r="X687" s="102">
        <v>0</v>
      </c>
      <c r="Y687" s="102">
        <v>0</v>
      </c>
      <c r="Z687" s="102">
        <v>0</v>
      </c>
      <c r="AA687" s="102">
        <f>W687-Y687</f>
        <v>0</v>
      </c>
      <c r="AB687" s="102">
        <f>X687-Z687</f>
        <v>0</v>
      </c>
    </row>
    <row r="688" spans="1:28" ht="24.75" hidden="1">
      <c r="A688" s="1"/>
      <c r="B688" s="61" t="str">
        <f t="shared" si="167"/>
        <v>25950005200529</v>
      </c>
      <c r="C688" s="93">
        <v>2023</v>
      </c>
      <c r="D688" s="93">
        <v>20</v>
      </c>
      <c r="E688" s="93">
        <v>2</v>
      </c>
      <c r="F688" s="93">
        <v>5</v>
      </c>
      <c r="G688" s="93">
        <v>9</v>
      </c>
      <c r="H688" s="93">
        <v>5000</v>
      </c>
      <c r="I688" s="93">
        <v>5200</v>
      </c>
      <c r="J688" s="93">
        <v>529</v>
      </c>
      <c r="K688" s="94"/>
      <c r="L688" s="94"/>
      <c r="M688" s="95" t="s">
        <v>489</v>
      </c>
      <c r="N688" s="96">
        <f>+N689</f>
        <v>0</v>
      </c>
      <c r="O688" s="97"/>
      <c r="P688" s="98"/>
      <c r="Q688" s="98"/>
      <c r="R688" s="96">
        <f>+R689</f>
        <v>0</v>
      </c>
      <c r="S688" s="96">
        <f>+S689</f>
        <v>0</v>
      </c>
      <c r="T688" s="96">
        <f>+T689</f>
        <v>0</v>
      </c>
      <c r="U688" s="96">
        <f>+U689</f>
        <v>0</v>
      </c>
      <c r="V688" s="96">
        <f>+V689</f>
        <v>0</v>
      </c>
      <c r="W688" s="96"/>
      <c r="X688" s="96"/>
      <c r="Y688" s="96"/>
      <c r="Z688" s="96"/>
      <c r="AA688" s="96"/>
      <c r="AB688" s="96"/>
    </row>
    <row r="689" spans="1:28" ht="24.75" hidden="1">
      <c r="A689" s="1"/>
      <c r="B689" s="61" t="str">
        <f t="shared" si="167"/>
        <v>259500052005291</v>
      </c>
      <c r="C689" s="99">
        <v>2023</v>
      </c>
      <c r="D689" s="99">
        <v>20</v>
      </c>
      <c r="E689" s="99">
        <v>2</v>
      </c>
      <c r="F689" s="99">
        <v>5</v>
      </c>
      <c r="G689" s="99">
        <v>9</v>
      </c>
      <c r="H689" s="99">
        <v>5000</v>
      </c>
      <c r="I689" s="99">
        <v>5200</v>
      </c>
      <c r="J689" s="99">
        <v>529</v>
      </c>
      <c r="K689" s="100">
        <v>1</v>
      </c>
      <c r="L689" s="100"/>
      <c r="M689" s="101" t="s">
        <v>524</v>
      </c>
      <c r="N689" s="102">
        <v>0</v>
      </c>
      <c r="O689" s="103" t="s">
        <v>518</v>
      </c>
      <c r="P689" s="104">
        <v>0</v>
      </c>
      <c r="Q689" s="104">
        <v>0</v>
      </c>
      <c r="R689" s="102">
        <v>0</v>
      </c>
      <c r="S689" s="102">
        <v>0</v>
      </c>
      <c r="T689" s="102">
        <v>0</v>
      </c>
      <c r="U689" s="102">
        <v>0</v>
      </c>
      <c r="V689" s="102">
        <f>N689-R689-S689-T689-U689</f>
        <v>0</v>
      </c>
      <c r="W689" s="102">
        <v>0</v>
      </c>
      <c r="X689" s="102">
        <v>0</v>
      </c>
      <c r="Y689" s="102">
        <v>0</v>
      </c>
      <c r="Z689" s="102">
        <v>0</v>
      </c>
      <c r="AA689" s="102">
        <f>W689-Y689</f>
        <v>0</v>
      </c>
      <c r="AB689" s="102">
        <f>X689-Z689</f>
        <v>0</v>
      </c>
    </row>
    <row r="690" spans="1:28" ht="48" hidden="1">
      <c r="A690" s="1"/>
      <c r="B690" s="61" t="str">
        <f t="shared" si="167"/>
        <v>26</v>
      </c>
      <c r="C690" s="111">
        <v>2023</v>
      </c>
      <c r="D690" s="111">
        <v>20</v>
      </c>
      <c r="E690" s="111">
        <v>2</v>
      </c>
      <c r="F690" s="111">
        <v>6</v>
      </c>
      <c r="G690" s="111"/>
      <c r="H690" s="111"/>
      <c r="I690" s="111"/>
      <c r="J690" s="111"/>
      <c r="K690" s="112"/>
      <c r="L690" s="112"/>
      <c r="M690" s="70" t="s">
        <v>526</v>
      </c>
      <c r="N690" s="71">
        <f>+N691+N751</f>
        <v>0</v>
      </c>
      <c r="O690" s="72"/>
      <c r="P690" s="68"/>
      <c r="Q690" s="68"/>
      <c r="R690" s="71">
        <f>+R691+R751</f>
        <v>0</v>
      </c>
      <c r="S690" s="71">
        <f>+S691+S751</f>
        <v>0</v>
      </c>
      <c r="T690" s="71">
        <f>+T691+T751</f>
        <v>0</v>
      </c>
      <c r="U690" s="71">
        <f>+U691+U751</f>
        <v>0</v>
      </c>
      <c r="V690" s="71">
        <f>+V691+V751</f>
        <v>0</v>
      </c>
      <c r="W690" s="71"/>
      <c r="X690" s="71"/>
      <c r="Y690" s="71"/>
      <c r="Z690" s="71"/>
      <c r="AA690" s="71"/>
      <c r="AB690" s="71"/>
    </row>
    <row r="691" spans="1:28" ht="48" hidden="1">
      <c r="A691" s="1"/>
      <c r="B691" s="61" t="str">
        <f t="shared" si="167"/>
        <v>2610</v>
      </c>
      <c r="C691" s="125">
        <v>2023</v>
      </c>
      <c r="D691" s="125">
        <v>20</v>
      </c>
      <c r="E691" s="125">
        <v>2</v>
      </c>
      <c r="F691" s="125">
        <v>6</v>
      </c>
      <c r="G691" s="125">
        <v>10</v>
      </c>
      <c r="H691" s="125"/>
      <c r="I691" s="125"/>
      <c r="J691" s="125"/>
      <c r="K691" s="125"/>
      <c r="L691" s="125"/>
      <c r="M691" s="173" t="s">
        <v>527</v>
      </c>
      <c r="N691" s="174">
        <f>+N692+N699+N712</f>
        <v>0</v>
      </c>
      <c r="O691" s="113"/>
      <c r="P691" s="125"/>
      <c r="Q691" s="125"/>
      <c r="R691" s="174">
        <f>+R692+R699+R712</f>
        <v>0</v>
      </c>
      <c r="S691" s="174">
        <f>+S692+S699+S712</f>
        <v>0</v>
      </c>
      <c r="T691" s="174">
        <f>+T692+T699+T712</f>
        <v>0</v>
      </c>
      <c r="U691" s="174">
        <f>+U692+U699+U712</f>
        <v>0</v>
      </c>
      <c r="V691" s="174">
        <f>+V692+V699+V712</f>
        <v>0</v>
      </c>
      <c r="W691" s="174"/>
      <c r="X691" s="174"/>
      <c r="Y691" s="174"/>
      <c r="Z691" s="174"/>
      <c r="AA691" s="174"/>
      <c r="AB691" s="174"/>
    </row>
    <row r="692" spans="1:28" ht="24.75" hidden="1">
      <c r="A692" s="1"/>
      <c r="B692" s="61" t="str">
        <f t="shared" si="167"/>
        <v>26102000</v>
      </c>
      <c r="C692" s="81">
        <v>2023</v>
      </c>
      <c r="D692" s="81">
        <v>20</v>
      </c>
      <c r="E692" s="81">
        <v>2</v>
      </c>
      <c r="F692" s="81">
        <v>6</v>
      </c>
      <c r="G692" s="81">
        <v>10</v>
      </c>
      <c r="H692" s="81">
        <v>2000</v>
      </c>
      <c r="I692" s="81"/>
      <c r="J692" s="81"/>
      <c r="K692" s="82" t="s">
        <v>29</v>
      </c>
      <c r="L692" s="82"/>
      <c r="M692" s="193" t="s">
        <v>39</v>
      </c>
      <c r="N692" s="194">
        <f>+N693+N696</f>
        <v>0</v>
      </c>
      <c r="O692" s="195"/>
      <c r="P692" s="193"/>
      <c r="Q692" s="193"/>
      <c r="R692" s="194">
        <f>+R693+R696</f>
        <v>0</v>
      </c>
      <c r="S692" s="194">
        <f>+S693+S696</f>
        <v>0</v>
      </c>
      <c r="T692" s="194">
        <f>+T693+T696</f>
        <v>0</v>
      </c>
      <c r="U692" s="194">
        <f>+U693+U696</f>
        <v>0</v>
      </c>
      <c r="V692" s="194">
        <f>+V693+V696</f>
        <v>0</v>
      </c>
      <c r="W692" s="194"/>
      <c r="X692" s="194"/>
      <c r="Y692" s="194"/>
      <c r="Z692" s="194"/>
      <c r="AA692" s="194"/>
      <c r="AB692" s="194"/>
    </row>
    <row r="693" spans="1:28" ht="48" hidden="1">
      <c r="A693" s="1"/>
      <c r="B693" s="61" t="str">
        <f t="shared" si="167"/>
        <v>261020002100</v>
      </c>
      <c r="C693" s="87">
        <v>2023</v>
      </c>
      <c r="D693" s="87">
        <v>20</v>
      </c>
      <c r="E693" s="87">
        <v>2</v>
      </c>
      <c r="F693" s="87">
        <v>6</v>
      </c>
      <c r="G693" s="87">
        <v>10</v>
      </c>
      <c r="H693" s="87">
        <v>2000</v>
      </c>
      <c r="I693" s="87">
        <v>2100</v>
      </c>
      <c r="J693" s="87"/>
      <c r="K693" s="88" t="s">
        <v>29</v>
      </c>
      <c r="L693" s="88"/>
      <c r="M693" s="141" t="s">
        <v>90</v>
      </c>
      <c r="N693" s="142">
        <f>+N694</f>
        <v>0</v>
      </c>
      <c r="O693" s="143"/>
      <c r="P693" s="141"/>
      <c r="Q693" s="141"/>
      <c r="R693" s="142">
        <f t="shared" ref="R693:V694" si="170">+R694</f>
        <v>0</v>
      </c>
      <c r="S693" s="142">
        <f t="shared" si="170"/>
        <v>0</v>
      </c>
      <c r="T693" s="142">
        <f t="shared" si="170"/>
        <v>0</v>
      </c>
      <c r="U693" s="142">
        <f t="shared" si="170"/>
        <v>0</v>
      </c>
      <c r="V693" s="142">
        <f t="shared" si="170"/>
        <v>0</v>
      </c>
      <c r="W693" s="142"/>
      <c r="X693" s="142"/>
      <c r="Y693" s="142"/>
      <c r="Z693" s="142"/>
      <c r="AA693" s="142"/>
      <c r="AB693" s="142"/>
    </row>
    <row r="694" spans="1:28" ht="48" hidden="1">
      <c r="A694" s="1"/>
      <c r="B694" s="61" t="str">
        <f t="shared" si="167"/>
        <v>261020002100214</v>
      </c>
      <c r="C694" s="93">
        <v>2023</v>
      </c>
      <c r="D694" s="93">
        <v>20</v>
      </c>
      <c r="E694" s="93">
        <v>2</v>
      </c>
      <c r="F694" s="93">
        <v>6</v>
      </c>
      <c r="G694" s="93">
        <v>10</v>
      </c>
      <c r="H694" s="93">
        <v>2000</v>
      </c>
      <c r="I694" s="93">
        <v>2100</v>
      </c>
      <c r="J694" s="93">
        <v>214</v>
      </c>
      <c r="K694" s="94"/>
      <c r="L694" s="94"/>
      <c r="M694" s="189" t="s">
        <v>141</v>
      </c>
      <c r="N694" s="190">
        <f>+N695</f>
        <v>0</v>
      </c>
      <c r="O694" s="191"/>
      <c r="P694" s="189"/>
      <c r="Q694" s="189"/>
      <c r="R694" s="190">
        <f t="shared" si="170"/>
        <v>0</v>
      </c>
      <c r="S694" s="190">
        <f t="shared" si="170"/>
        <v>0</v>
      </c>
      <c r="T694" s="190">
        <f t="shared" si="170"/>
        <v>0</v>
      </c>
      <c r="U694" s="190">
        <f t="shared" si="170"/>
        <v>0</v>
      </c>
      <c r="V694" s="190">
        <f t="shared" si="170"/>
        <v>0</v>
      </c>
      <c r="W694" s="190"/>
      <c r="X694" s="190"/>
      <c r="Y694" s="190"/>
      <c r="Z694" s="190"/>
      <c r="AA694" s="190"/>
      <c r="AB694" s="190"/>
    </row>
    <row r="695" spans="1:28" ht="46.5" hidden="1">
      <c r="A695" s="1"/>
      <c r="B695" s="61" t="str">
        <f t="shared" si="167"/>
        <v>2610200021002141</v>
      </c>
      <c r="C695" s="147">
        <v>2023</v>
      </c>
      <c r="D695" s="99">
        <v>20</v>
      </c>
      <c r="E695" s="99">
        <v>2</v>
      </c>
      <c r="F695" s="99">
        <v>6</v>
      </c>
      <c r="G695" s="99">
        <v>10</v>
      </c>
      <c r="H695" s="147">
        <v>2000</v>
      </c>
      <c r="I695" s="147">
        <v>2100</v>
      </c>
      <c r="J695" s="147">
        <v>214</v>
      </c>
      <c r="K695" s="100">
        <v>1</v>
      </c>
      <c r="L695" s="100"/>
      <c r="M695" s="101" t="s">
        <v>528</v>
      </c>
      <c r="N695" s="102">
        <v>0</v>
      </c>
      <c r="O695" s="103" t="s">
        <v>143</v>
      </c>
      <c r="P695" s="104">
        <v>0</v>
      </c>
      <c r="Q695" s="104">
        <v>0</v>
      </c>
      <c r="R695" s="102">
        <v>0</v>
      </c>
      <c r="S695" s="102">
        <v>0</v>
      </c>
      <c r="T695" s="102">
        <v>0</v>
      </c>
      <c r="U695" s="102">
        <v>0</v>
      </c>
      <c r="V695" s="102">
        <f>N695-R695-S695-T695-U695</f>
        <v>0</v>
      </c>
      <c r="W695" s="102">
        <v>0</v>
      </c>
      <c r="X695" s="102">
        <v>0</v>
      </c>
      <c r="Y695" s="102">
        <v>0</v>
      </c>
      <c r="Z695" s="102">
        <v>0</v>
      </c>
      <c r="AA695" s="102">
        <f>W695-Y695</f>
        <v>0</v>
      </c>
      <c r="AB695" s="102">
        <f>X695-Z695</f>
        <v>0</v>
      </c>
    </row>
    <row r="696" spans="1:28" ht="24.75" hidden="1">
      <c r="A696" s="1"/>
      <c r="B696" s="61" t="str">
        <f t="shared" si="167"/>
        <v>261020002500</v>
      </c>
      <c r="C696" s="87">
        <v>2023</v>
      </c>
      <c r="D696" s="87">
        <v>20</v>
      </c>
      <c r="E696" s="87">
        <v>2</v>
      </c>
      <c r="F696" s="87">
        <v>6</v>
      </c>
      <c r="G696" s="87">
        <v>10</v>
      </c>
      <c r="H696" s="87">
        <v>2000</v>
      </c>
      <c r="I696" s="87">
        <v>2500</v>
      </c>
      <c r="J696" s="87"/>
      <c r="K696" s="88" t="s">
        <v>29</v>
      </c>
      <c r="L696" s="88"/>
      <c r="M696" s="141" t="s">
        <v>529</v>
      </c>
      <c r="N696" s="142">
        <f>+N697</f>
        <v>0</v>
      </c>
      <c r="O696" s="143"/>
      <c r="P696" s="141"/>
      <c r="Q696" s="141"/>
      <c r="R696" s="142">
        <f t="shared" ref="R696:V697" si="171">+R697</f>
        <v>0</v>
      </c>
      <c r="S696" s="142">
        <f t="shared" si="171"/>
        <v>0</v>
      </c>
      <c r="T696" s="142">
        <f t="shared" si="171"/>
        <v>0</v>
      </c>
      <c r="U696" s="142">
        <f t="shared" si="171"/>
        <v>0</v>
      </c>
      <c r="V696" s="142">
        <f t="shared" si="171"/>
        <v>0</v>
      </c>
      <c r="W696" s="142"/>
      <c r="X696" s="142"/>
      <c r="Y696" s="142"/>
      <c r="Z696" s="142"/>
      <c r="AA696" s="142"/>
      <c r="AB696" s="142"/>
    </row>
    <row r="697" spans="1:28" ht="24.75" hidden="1">
      <c r="A697" s="1"/>
      <c r="B697" s="61" t="str">
        <f t="shared" si="167"/>
        <v>261020002500255</v>
      </c>
      <c r="C697" s="93">
        <v>2023</v>
      </c>
      <c r="D697" s="93">
        <v>20</v>
      </c>
      <c r="E697" s="93">
        <v>2</v>
      </c>
      <c r="F697" s="93">
        <v>6</v>
      </c>
      <c r="G697" s="93">
        <v>10</v>
      </c>
      <c r="H697" s="93">
        <v>2000</v>
      </c>
      <c r="I697" s="93">
        <v>2500</v>
      </c>
      <c r="J697" s="93">
        <v>255</v>
      </c>
      <c r="K697" s="94"/>
      <c r="L697" s="94"/>
      <c r="M697" s="189" t="s">
        <v>530</v>
      </c>
      <c r="N697" s="190">
        <f>+N698</f>
        <v>0</v>
      </c>
      <c r="O697" s="191"/>
      <c r="P697" s="189"/>
      <c r="Q697" s="189"/>
      <c r="R697" s="190">
        <f t="shared" si="171"/>
        <v>0</v>
      </c>
      <c r="S697" s="190">
        <f t="shared" si="171"/>
        <v>0</v>
      </c>
      <c r="T697" s="190">
        <f t="shared" si="171"/>
        <v>0</v>
      </c>
      <c r="U697" s="190">
        <f t="shared" si="171"/>
        <v>0</v>
      </c>
      <c r="V697" s="190">
        <f t="shared" si="171"/>
        <v>0</v>
      </c>
      <c r="W697" s="190"/>
      <c r="X697" s="190"/>
      <c r="Y697" s="190"/>
      <c r="Z697" s="190"/>
      <c r="AA697" s="190"/>
      <c r="AB697" s="190"/>
    </row>
    <row r="698" spans="1:28" ht="24.75" hidden="1">
      <c r="A698" s="1"/>
      <c r="B698" s="61" t="str">
        <f t="shared" si="167"/>
        <v>2610200025002551</v>
      </c>
      <c r="C698" s="147">
        <v>2023</v>
      </c>
      <c r="D698" s="99">
        <v>20</v>
      </c>
      <c r="E698" s="99">
        <v>2</v>
      </c>
      <c r="F698" s="99">
        <v>6</v>
      </c>
      <c r="G698" s="99">
        <v>10</v>
      </c>
      <c r="H698" s="147">
        <v>2000</v>
      </c>
      <c r="I698" s="147">
        <v>2500</v>
      </c>
      <c r="J698" s="147">
        <v>255</v>
      </c>
      <c r="K698" s="100">
        <v>1</v>
      </c>
      <c r="L698" s="100"/>
      <c r="M698" s="101" t="s">
        <v>530</v>
      </c>
      <c r="N698" s="102">
        <v>0</v>
      </c>
      <c r="O698" s="103" t="s">
        <v>531</v>
      </c>
      <c r="P698" s="104">
        <v>0</v>
      </c>
      <c r="Q698" s="104">
        <v>0</v>
      </c>
      <c r="R698" s="102">
        <v>0</v>
      </c>
      <c r="S698" s="102">
        <v>0</v>
      </c>
      <c r="T698" s="102">
        <v>0</v>
      </c>
      <c r="U698" s="102">
        <v>0</v>
      </c>
      <c r="V698" s="102">
        <f>N698-R698-S698-T698-U698</f>
        <v>0</v>
      </c>
      <c r="W698" s="102">
        <v>0</v>
      </c>
      <c r="X698" s="102">
        <v>0</v>
      </c>
      <c r="Y698" s="102">
        <v>0</v>
      </c>
      <c r="Z698" s="102">
        <v>0</v>
      </c>
      <c r="AA698" s="102">
        <f>W698-Y698</f>
        <v>0</v>
      </c>
      <c r="AB698" s="102">
        <f>X698-Z698</f>
        <v>0</v>
      </c>
    </row>
    <row r="699" spans="1:28" ht="24.75" hidden="1">
      <c r="A699" s="1"/>
      <c r="B699" s="61" t="str">
        <f t="shared" si="167"/>
        <v>26103000</v>
      </c>
      <c r="C699" s="81">
        <v>2023</v>
      </c>
      <c r="D699" s="81">
        <v>20</v>
      </c>
      <c r="E699" s="81">
        <v>2</v>
      </c>
      <c r="F699" s="81">
        <v>6</v>
      </c>
      <c r="G699" s="81">
        <v>10</v>
      </c>
      <c r="H699" s="81">
        <v>3000</v>
      </c>
      <c r="I699" s="81"/>
      <c r="J699" s="81"/>
      <c r="K699" s="82" t="s">
        <v>29</v>
      </c>
      <c r="L699" s="82"/>
      <c r="M699" s="193" t="s">
        <v>55</v>
      </c>
      <c r="N699" s="194">
        <f>+N700+N703+N706+N709</f>
        <v>0</v>
      </c>
      <c r="O699" s="195"/>
      <c r="P699" s="193"/>
      <c r="Q699" s="193"/>
      <c r="R699" s="194">
        <f>+R700+R703+R706+R709</f>
        <v>0</v>
      </c>
      <c r="S699" s="194">
        <f>+S700+S703+S706+S709</f>
        <v>0</v>
      </c>
      <c r="T699" s="194">
        <f>+T700+T703+T706+T709</f>
        <v>0</v>
      </c>
      <c r="U699" s="194">
        <f>+U700+U703+U706+U709</f>
        <v>0</v>
      </c>
      <c r="V699" s="194">
        <f>+V700+V703+V706+V709</f>
        <v>0</v>
      </c>
      <c r="W699" s="194"/>
      <c r="X699" s="194"/>
      <c r="Y699" s="194"/>
      <c r="Z699" s="194"/>
      <c r="AA699" s="194"/>
      <c r="AB699" s="194"/>
    </row>
    <row r="700" spans="1:28" ht="24.75" hidden="1">
      <c r="A700" s="1"/>
      <c r="B700" s="61" t="str">
        <f t="shared" si="167"/>
        <v>261030003100</v>
      </c>
      <c r="C700" s="87">
        <v>2023</v>
      </c>
      <c r="D700" s="87">
        <v>20</v>
      </c>
      <c r="E700" s="87">
        <v>2</v>
      </c>
      <c r="F700" s="87">
        <v>6</v>
      </c>
      <c r="G700" s="87">
        <v>10</v>
      </c>
      <c r="H700" s="87">
        <v>3000</v>
      </c>
      <c r="I700" s="87">
        <v>3100</v>
      </c>
      <c r="J700" s="87"/>
      <c r="K700" s="88" t="s">
        <v>29</v>
      </c>
      <c r="L700" s="88"/>
      <c r="M700" s="141" t="s">
        <v>151</v>
      </c>
      <c r="N700" s="142">
        <f>+N701</f>
        <v>0</v>
      </c>
      <c r="O700" s="143"/>
      <c r="P700" s="141"/>
      <c r="Q700" s="141"/>
      <c r="R700" s="142">
        <f t="shared" ref="R700:V701" si="172">+R701</f>
        <v>0</v>
      </c>
      <c r="S700" s="142">
        <f t="shared" si="172"/>
        <v>0</v>
      </c>
      <c r="T700" s="142">
        <f t="shared" si="172"/>
        <v>0</v>
      </c>
      <c r="U700" s="142">
        <f t="shared" si="172"/>
        <v>0</v>
      </c>
      <c r="V700" s="142">
        <f t="shared" si="172"/>
        <v>0</v>
      </c>
      <c r="W700" s="142"/>
      <c r="X700" s="142"/>
      <c r="Y700" s="142"/>
      <c r="Z700" s="142"/>
      <c r="AA700" s="142"/>
      <c r="AB700" s="142"/>
    </row>
    <row r="701" spans="1:28" ht="48" hidden="1">
      <c r="A701" s="1"/>
      <c r="B701" s="61" t="str">
        <f t="shared" si="167"/>
        <v>261030003100317</v>
      </c>
      <c r="C701" s="93">
        <v>2023</v>
      </c>
      <c r="D701" s="93">
        <v>20</v>
      </c>
      <c r="E701" s="93">
        <v>2</v>
      </c>
      <c r="F701" s="93">
        <v>6</v>
      </c>
      <c r="G701" s="93">
        <v>10</v>
      </c>
      <c r="H701" s="93">
        <v>3000</v>
      </c>
      <c r="I701" s="93">
        <v>3100</v>
      </c>
      <c r="J701" s="93">
        <v>317</v>
      </c>
      <c r="K701" s="94"/>
      <c r="L701" s="94"/>
      <c r="M701" s="189" t="s">
        <v>267</v>
      </c>
      <c r="N701" s="190">
        <f>+N702</f>
        <v>0</v>
      </c>
      <c r="O701" s="191"/>
      <c r="P701" s="189"/>
      <c r="Q701" s="189"/>
      <c r="R701" s="190">
        <f t="shared" si="172"/>
        <v>0</v>
      </c>
      <c r="S701" s="190">
        <f t="shared" si="172"/>
        <v>0</v>
      </c>
      <c r="T701" s="190">
        <f t="shared" si="172"/>
        <v>0</v>
      </c>
      <c r="U701" s="190">
        <f t="shared" si="172"/>
        <v>0</v>
      </c>
      <c r="V701" s="190">
        <f t="shared" si="172"/>
        <v>0</v>
      </c>
      <c r="W701" s="190"/>
      <c r="X701" s="190"/>
      <c r="Y701" s="190"/>
      <c r="Z701" s="190"/>
      <c r="AA701" s="190"/>
      <c r="AB701" s="190"/>
    </row>
    <row r="702" spans="1:28" ht="24.75" hidden="1">
      <c r="A702" s="1"/>
      <c r="B702" s="61" t="str">
        <f t="shared" si="167"/>
        <v>2610300031003171</v>
      </c>
      <c r="C702" s="147">
        <v>2023</v>
      </c>
      <c r="D702" s="99">
        <v>20</v>
      </c>
      <c r="E702" s="99">
        <v>2</v>
      </c>
      <c r="F702" s="99">
        <v>6</v>
      </c>
      <c r="G702" s="99">
        <v>10</v>
      </c>
      <c r="H702" s="147">
        <v>3000</v>
      </c>
      <c r="I702" s="147">
        <v>3100</v>
      </c>
      <c r="J702" s="147">
        <v>317</v>
      </c>
      <c r="K702" s="100">
        <v>1</v>
      </c>
      <c r="L702" s="100"/>
      <c r="M702" s="101" t="s">
        <v>153</v>
      </c>
      <c r="N702" s="102">
        <v>0</v>
      </c>
      <c r="O702" s="103" t="s">
        <v>64</v>
      </c>
      <c r="P702" s="104">
        <v>0</v>
      </c>
      <c r="Q702" s="104">
        <v>0</v>
      </c>
      <c r="R702" s="102">
        <v>0</v>
      </c>
      <c r="S702" s="102">
        <v>0</v>
      </c>
      <c r="T702" s="102">
        <v>0</v>
      </c>
      <c r="U702" s="102">
        <v>0</v>
      </c>
      <c r="V702" s="102">
        <f>N702-R702-S702-T702-U702</f>
        <v>0</v>
      </c>
      <c r="W702" s="102">
        <v>0</v>
      </c>
      <c r="X702" s="102">
        <v>0</v>
      </c>
      <c r="Y702" s="102">
        <v>0</v>
      </c>
      <c r="Z702" s="102">
        <v>0</v>
      </c>
      <c r="AA702" s="102">
        <f>W702-Y702</f>
        <v>0</v>
      </c>
      <c r="AB702" s="102">
        <f>X702-Z702</f>
        <v>0</v>
      </c>
    </row>
    <row r="703" spans="1:28" ht="48" hidden="1">
      <c r="A703" s="1"/>
      <c r="B703" s="61" t="str">
        <f t="shared" si="167"/>
        <v>261030003300</v>
      </c>
      <c r="C703" s="87">
        <v>2023</v>
      </c>
      <c r="D703" s="87">
        <v>20</v>
      </c>
      <c r="E703" s="87">
        <v>2</v>
      </c>
      <c r="F703" s="87">
        <v>6</v>
      </c>
      <c r="G703" s="87">
        <v>10</v>
      </c>
      <c r="H703" s="87">
        <v>3000</v>
      </c>
      <c r="I703" s="87">
        <v>3300</v>
      </c>
      <c r="J703" s="87"/>
      <c r="K703" s="196" t="s">
        <v>29</v>
      </c>
      <c r="L703" s="196"/>
      <c r="M703" s="141" t="s">
        <v>56</v>
      </c>
      <c r="N703" s="142">
        <f>+N704</f>
        <v>0</v>
      </c>
      <c r="O703" s="197"/>
      <c r="P703" s="196"/>
      <c r="Q703" s="196"/>
      <c r="R703" s="142">
        <f t="shared" ref="R703:V704" si="173">+R704</f>
        <v>0</v>
      </c>
      <c r="S703" s="142">
        <f t="shared" si="173"/>
        <v>0</v>
      </c>
      <c r="T703" s="142">
        <f t="shared" si="173"/>
        <v>0</v>
      </c>
      <c r="U703" s="142">
        <f t="shared" si="173"/>
        <v>0</v>
      </c>
      <c r="V703" s="142">
        <f t="shared" si="173"/>
        <v>0</v>
      </c>
      <c r="W703" s="142"/>
      <c r="X703" s="142"/>
      <c r="Y703" s="142"/>
      <c r="Z703" s="142"/>
      <c r="AA703" s="142"/>
      <c r="AB703" s="142"/>
    </row>
    <row r="704" spans="1:28" ht="24.75" hidden="1">
      <c r="A704" s="1"/>
      <c r="B704" s="61" t="str">
        <f t="shared" si="167"/>
        <v>261030003300335</v>
      </c>
      <c r="C704" s="93">
        <v>2023</v>
      </c>
      <c r="D704" s="93">
        <v>20</v>
      </c>
      <c r="E704" s="93">
        <v>2</v>
      </c>
      <c r="F704" s="93">
        <v>6</v>
      </c>
      <c r="G704" s="93">
        <v>10</v>
      </c>
      <c r="H704" s="93">
        <v>3000</v>
      </c>
      <c r="I704" s="93">
        <v>3300</v>
      </c>
      <c r="J704" s="93">
        <v>335</v>
      </c>
      <c r="K704" s="94"/>
      <c r="L704" s="94"/>
      <c r="M704" s="189" t="s">
        <v>516</v>
      </c>
      <c r="N704" s="190">
        <f>+N705</f>
        <v>0</v>
      </c>
      <c r="O704" s="198"/>
      <c r="P704" s="94"/>
      <c r="Q704" s="94"/>
      <c r="R704" s="190">
        <f t="shared" si="173"/>
        <v>0</v>
      </c>
      <c r="S704" s="190">
        <f t="shared" si="173"/>
        <v>0</v>
      </c>
      <c r="T704" s="190">
        <f t="shared" si="173"/>
        <v>0</v>
      </c>
      <c r="U704" s="190">
        <f t="shared" si="173"/>
        <v>0</v>
      </c>
      <c r="V704" s="190">
        <f t="shared" si="173"/>
        <v>0</v>
      </c>
      <c r="W704" s="190"/>
      <c r="X704" s="190"/>
      <c r="Y704" s="190"/>
      <c r="Z704" s="190"/>
      <c r="AA704" s="190"/>
      <c r="AB704" s="190"/>
    </row>
    <row r="705" spans="1:28" ht="24.75" hidden="1">
      <c r="A705" s="1"/>
      <c r="B705" s="61" t="str">
        <f t="shared" si="167"/>
        <v>2610300033003351</v>
      </c>
      <c r="C705" s="147">
        <v>2023</v>
      </c>
      <c r="D705" s="99">
        <v>20</v>
      </c>
      <c r="E705" s="99">
        <v>2</v>
      </c>
      <c r="F705" s="99">
        <v>6</v>
      </c>
      <c r="G705" s="99">
        <v>10</v>
      </c>
      <c r="H705" s="147">
        <v>3000</v>
      </c>
      <c r="I705" s="147">
        <v>3300</v>
      </c>
      <c r="J705" s="147">
        <v>335</v>
      </c>
      <c r="K705" s="100">
        <v>1</v>
      </c>
      <c r="L705" s="100"/>
      <c r="M705" s="101" t="s">
        <v>532</v>
      </c>
      <c r="N705" s="102">
        <v>0</v>
      </c>
      <c r="O705" s="124" t="s">
        <v>64</v>
      </c>
      <c r="P705" s="104">
        <v>0</v>
      </c>
      <c r="Q705" s="104">
        <v>0</v>
      </c>
      <c r="R705" s="102">
        <v>0</v>
      </c>
      <c r="S705" s="102">
        <v>0</v>
      </c>
      <c r="T705" s="102">
        <v>0</v>
      </c>
      <c r="U705" s="102">
        <v>0</v>
      </c>
      <c r="V705" s="102">
        <f>N705-R705-S705-T705-U705</f>
        <v>0</v>
      </c>
      <c r="W705" s="102">
        <v>0</v>
      </c>
      <c r="X705" s="102">
        <v>0</v>
      </c>
      <c r="Y705" s="102">
        <v>0</v>
      </c>
      <c r="Z705" s="102">
        <v>0</v>
      </c>
      <c r="AA705" s="102">
        <f>W705-Y705</f>
        <v>0</v>
      </c>
      <c r="AB705" s="102">
        <f>X705-Z705</f>
        <v>0</v>
      </c>
    </row>
    <row r="706" spans="1:28" ht="48" hidden="1">
      <c r="A706" s="1"/>
      <c r="B706" s="61" t="str">
        <f t="shared" si="167"/>
        <v>261030003500</v>
      </c>
      <c r="C706" s="87">
        <v>2023</v>
      </c>
      <c r="D706" s="87">
        <v>20</v>
      </c>
      <c r="E706" s="87">
        <v>2</v>
      </c>
      <c r="F706" s="87">
        <v>6</v>
      </c>
      <c r="G706" s="87">
        <v>10</v>
      </c>
      <c r="H706" s="87">
        <v>3000</v>
      </c>
      <c r="I706" s="87">
        <v>3500</v>
      </c>
      <c r="J706" s="87"/>
      <c r="K706" s="88" t="s">
        <v>29</v>
      </c>
      <c r="L706" s="88"/>
      <c r="M706" s="141" t="s">
        <v>533</v>
      </c>
      <c r="N706" s="142">
        <f>+N707</f>
        <v>0</v>
      </c>
      <c r="O706" s="197"/>
      <c r="P706" s="196"/>
      <c r="Q706" s="196"/>
      <c r="R706" s="142">
        <f t="shared" ref="R706:V707" si="174">+R707</f>
        <v>0</v>
      </c>
      <c r="S706" s="142">
        <f t="shared" si="174"/>
        <v>0</v>
      </c>
      <c r="T706" s="142">
        <f t="shared" si="174"/>
        <v>0</v>
      </c>
      <c r="U706" s="142">
        <f t="shared" si="174"/>
        <v>0</v>
      </c>
      <c r="V706" s="142">
        <f t="shared" si="174"/>
        <v>0</v>
      </c>
      <c r="W706" s="142"/>
      <c r="X706" s="142"/>
      <c r="Y706" s="142"/>
      <c r="Z706" s="142"/>
      <c r="AA706" s="142"/>
      <c r="AB706" s="142"/>
    </row>
    <row r="707" spans="1:28" ht="24.75" hidden="1">
      <c r="A707" s="1"/>
      <c r="B707" s="61" t="str">
        <f t="shared" si="167"/>
        <v>261030003500355</v>
      </c>
      <c r="C707" s="93">
        <v>2023</v>
      </c>
      <c r="D707" s="93">
        <v>20</v>
      </c>
      <c r="E707" s="93">
        <v>2</v>
      </c>
      <c r="F707" s="93">
        <v>6</v>
      </c>
      <c r="G707" s="93">
        <v>10</v>
      </c>
      <c r="H707" s="93">
        <v>3000</v>
      </c>
      <c r="I707" s="93">
        <v>3500</v>
      </c>
      <c r="J707" s="93">
        <v>355</v>
      </c>
      <c r="K707" s="94"/>
      <c r="L707" s="94"/>
      <c r="M707" s="189" t="s">
        <v>534</v>
      </c>
      <c r="N707" s="190">
        <f>+N708</f>
        <v>0</v>
      </c>
      <c r="O707" s="198"/>
      <c r="P707" s="94"/>
      <c r="Q707" s="94"/>
      <c r="R707" s="190">
        <f t="shared" si="174"/>
        <v>0</v>
      </c>
      <c r="S707" s="190">
        <f t="shared" si="174"/>
        <v>0</v>
      </c>
      <c r="T707" s="190">
        <f t="shared" si="174"/>
        <v>0</v>
      </c>
      <c r="U707" s="190">
        <f t="shared" si="174"/>
        <v>0</v>
      </c>
      <c r="V707" s="190">
        <f t="shared" si="174"/>
        <v>0</v>
      </c>
      <c r="W707" s="190"/>
      <c r="X707" s="190"/>
      <c r="Y707" s="190"/>
      <c r="Z707" s="190"/>
      <c r="AA707" s="190"/>
      <c r="AB707" s="190"/>
    </row>
    <row r="708" spans="1:28" ht="24.75" hidden="1">
      <c r="A708" s="1"/>
      <c r="B708" s="61" t="str">
        <f t="shared" si="167"/>
        <v>2610300035003551</v>
      </c>
      <c r="C708" s="147">
        <v>2023</v>
      </c>
      <c r="D708" s="99">
        <v>20</v>
      </c>
      <c r="E708" s="99">
        <v>2</v>
      </c>
      <c r="F708" s="99">
        <v>6</v>
      </c>
      <c r="G708" s="99">
        <v>10</v>
      </c>
      <c r="H708" s="147">
        <v>3000</v>
      </c>
      <c r="I708" s="147">
        <v>3500</v>
      </c>
      <c r="J708" s="147">
        <v>355</v>
      </c>
      <c r="K708" s="100">
        <v>1</v>
      </c>
      <c r="L708" s="100"/>
      <c r="M708" s="101" t="s">
        <v>535</v>
      </c>
      <c r="N708" s="102">
        <v>0</v>
      </c>
      <c r="O708" s="124" t="s">
        <v>64</v>
      </c>
      <c r="P708" s="104">
        <v>0</v>
      </c>
      <c r="Q708" s="104">
        <v>0</v>
      </c>
      <c r="R708" s="102">
        <v>0</v>
      </c>
      <c r="S708" s="102">
        <v>0</v>
      </c>
      <c r="T708" s="102">
        <v>0</v>
      </c>
      <c r="U708" s="102">
        <v>0</v>
      </c>
      <c r="V708" s="102">
        <f>N708-R708-S708-T708-U708</f>
        <v>0</v>
      </c>
      <c r="W708" s="102">
        <v>0</v>
      </c>
      <c r="X708" s="102">
        <v>0</v>
      </c>
      <c r="Y708" s="102">
        <v>0</v>
      </c>
      <c r="Z708" s="102">
        <v>0</v>
      </c>
      <c r="AA708" s="102">
        <f>W708-Y708</f>
        <v>0</v>
      </c>
      <c r="AB708" s="102">
        <f>X708-Z708</f>
        <v>0</v>
      </c>
    </row>
    <row r="709" spans="1:28" ht="24.75" hidden="1">
      <c r="A709" s="1"/>
      <c r="B709" s="61" t="str">
        <f t="shared" si="167"/>
        <v>261030003600</v>
      </c>
      <c r="C709" s="87">
        <v>2023</v>
      </c>
      <c r="D709" s="87">
        <v>20</v>
      </c>
      <c r="E709" s="87">
        <v>2</v>
      </c>
      <c r="F709" s="87">
        <v>6</v>
      </c>
      <c r="G709" s="87">
        <v>10</v>
      </c>
      <c r="H709" s="87">
        <v>3000</v>
      </c>
      <c r="I709" s="87">
        <v>3600</v>
      </c>
      <c r="J709" s="87"/>
      <c r="K709" s="88" t="s">
        <v>29</v>
      </c>
      <c r="L709" s="88"/>
      <c r="M709" s="141" t="s">
        <v>269</v>
      </c>
      <c r="N709" s="142">
        <f>+N710</f>
        <v>0</v>
      </c>
      <c r="O709" s="197"/>
      <c r="P709" s="196"/>
      <c r="Q709" s="196"/>
      <c r="R709" s="142">
        <f t="shared" ref="R709:V710" si="175">+R710</f>
        <v>0</v>
      </c>
      <c r="S709" s="142">
        <f t="shared" si="175"/>
        <v>0</v>
      </c>
      <c r="T709" s="142">
        <f t="shared" si="175"/>
        <v>0</v>
      </c>
      <c r="U709" s="142">
        <f t="shared" si="175"/>
        <v>0</v>
      </c>
      <c r="V709" s="142">
        <f t="shared" si="175"/>
        <v>0</v>
      </c>
      <c r="W709" s="142"/>
      <c r="X709" s="142"/>
      <c r="Y709" s="142"/>
      <c r="Z709" s="142"/>
      <c r="AA709" s="142"/>
      <c r="AB709" s="142"/>
    </row>
    <row r="710" spans="1:28" ht="48" hidden="1">
      <c r="A710" s="1"/>
      <c r="B710" s="61" t="str">
        <f t="shared" si="167"/>
        <v>261030003600361</v>
      </c>
      <c r="C710" s="93">
        <v>2023</v>
      </c>
      <c r="D710" s="93">
        <v>20</v>
      </c>
      <c r="E710" s="93">
        <v>2</v>
      </c>
      <c r="F710" s="93">
        <v>6</v>
      </c>
      <c r="G710" s="93">
        <v>10</v>
      </c>
      <c r="H710" s="93">
        <v>3000</v>
      </c>
      <c r="I710" s="93">
        <v>3600</v>
      </c>
      <c r="J710" s="93">
        <v>361</v>
      </c>
      <c r="K710" s="94"/>
      <c r="L710" s="94"/>
      <c r="M710" s="189" t="s">
        <v>270</v>
      </c>
      <c r="N710" s="190">
        <f>+N711</f>
        <v>0</v>
      </c>
      <c r="O710" s="198"/>
      <c r="P710" s="94"/>
      <c r="Q710" s="94"/>
      <c r="R710" s="190">
        <f t="shared" si="175"/>
        <v>0</v>
      </c>
      <c r="S710" s="190">
        <f t="shared" si="175"/>
        <v>0</v>
      </c>
      <c r="T710" s="190">
        <f t="shared" si="175"/>
        <v>0</v>
      </c>
      <c r="U710" s="190">
        <f t="shared" si="175"/>
        <v>0</v>
      </c>
      <c r="V710" s="190">
        <f t="shared" si="175"/>
        <v>0</v>
      </c>
      <c r="W710" s="190"/>
      <c r="X710" s="190"/>
      <c r="Y710" s="190"/>
      <c r="Z710" s="190"/>
      <c r="AA710" s="190"/>
      <c r="AB710" s="190"/>
    </row>
    <row r="711" spans="1:28" ht="46.5" hidden="1">
      <c r="A711" s="1"/>
      <c r="B711" s="61" t="str">
        <f t="shared" si="167"/>
        <v>2610300036003611</v>
      </c>
      <c r="C711" s="147">
        <v>2023</v>
      </c>
      <c r="D711" s="99">
        <v>20</v>
      </c>
      <c r="E711" s="99">
        <v>2</v>
      </c>
      <c r="F711" s="99">
        <v>6</v>
      </c>
      <c r="G711" s="99">
        <v>10</v>
      </c>
      <c r="H711" s="147">
        <v>3000</v>
      </c>
      <c r="I711" s="147">
        <v>3600</v>
      </c>
      <c r="J711" s="147">
        <v>361</v>
      </c>
      <c r="K711" s="100">
        <v>1</v>
      </c>
      <c r="L711" s="100"/>
      <c r="M711" s="101" t="s">
        <v>271</v>
      </c>
      <c r="N711" s="102">
        <v>0</v>
      </c>
      <c r="O711" s="124" t="s">
        <v>64</v>
      </c>
      <c r="P711" s="104">
        <v>0</v>
      </c>
      <c r="Q711" s="104">
        <v>0</v>
      </c>
      <c r="R711" s="102">
        <v>0</v>
      </c>
      <c r="S711" s="102">
        <v>0</v>
      </c>
      <c r="T711" s="102">
        <v>0</v>
      </c>
      <c r="U711" s="102">
        <v>0</v>
      </c>
      <c r="V711" s="102">
        <f>N711-R711-S711-T711-U711</f>
        <v>0</v>
      </c>
      <c r="W711" s="102">
        <v>0</v>
      </c>
      <c r="X711" s="102">
        <v>0</v>
      </c>
      <c r="Y711" s="102">
        <v>0</v>
      </c>
      <c r="Z711" s="102">
        <v>0</v>
      </c>
      <c r="AA711" s="102">
        <f>W711-Y711</f>
        <v>0</v>
      </c>
      <c r="AB711" s="102">
        <f>X711-Z711</f>
        <v>0</v>
      </c>
    </row>
    <row r="712" spans="1:28" ht="24.75" hidden="1">
      <c r="A712" s="1"/>
      <c r="B712" s="61" t="str">
        <f t="shared" si="167"/>
        <v>26105000</v>
      </c>
      <c r="C712" s="81">
        <v>2023</v>
      </c>
      <c r="D712" s="81">
        <v>20</v>
      </c>
      <c r="E712" s="81">
        <v>2</v>
      </c>
      <c r="F712" s="81">
        <v>6</v>
      </c>
      <c r="G712" s="81">
        <v>10</v>
      </c>
      <c r="H712" s="81">
        <v>5000</v>
      </c>
      <c r="I712" s="81"/>
      <c r="J712" s="81"/>
      <c r="K712" s="82" t="s">
        <v>29</v>
      </c>
      <c r="L712" s="82"/>
      <c r="M712" s="193" t="s">
        <v>114</v>
      </c>
      <c r="N712" s="194">
        <f>+N713+N727+N738+N746</f>
        <v>0</v>
      </c>
      <c r="O712" s="199"/>
      <c r="P712" s="82"/>
      <c r="Q712" s="82"/>
      <c r="R712" s="194">
        <f>+R713+R727+R738+R746</f>
        <v>0</v>
      </c>
      <c r="S712" s="194">
        <f>+S713+S727+S738+S746</f>
        <v>0</v>
      </c>
      <c r="T712" s="194">
        <f>+T713+T727+T738+T746</f>
        <v>0</v>
      </c>
      <c r="U712" s="194">
        <f>+U713+U727+U738+U746</f>
        <v>0</v>
      </c>
      <c r="V712" s="194">
        <f>+V713+V727+V738+V746</f>
        <v>0</v>
      </c>
      <c r="W712" s="194"/>
      <c r="X712" s="194"/>
      <c r="Y712" s="194"/>
      <c r="Z712" s="194"/>
      <c r="AA712" s="194"/>
      <c r="AB712" s="194"/>
    </row>
    <row r="713" spans="1:28" ht="24.75" hidden="1">
      <c r="A713" s="1"/>
      <c r="B713" s="61" t="str">
        <f t="shared" si="167"/>
        <v>261050005100</v>
      </c>
      <c r="C713" s="87">
        <v>2023</v>
      </c>
      <c r="D713" s="87">
        <v>20</v>
      </c>
      <c r="E713" s="87">
        <v>2</v>
      </c>
      <c r="F713" s="87">
        <v>6</v>
      </c>
      <c r="G713" s="87">
        <v>10</v>
      </c>
      <c r="H713" s="87">
        <v>5000</v>
      </c>
      <c r="I713" s="87">
        <v>5100</v>
      </c>
      <c r="J713" s="87"/>
      <c r="K713" s="88" t="s">
        <v>29</v>
      </c>
      <c r="L713" s="88"/>
      <c r="M713" s="141" t="s">
        <v>115</v>
      </c>
      <c r="N713" s="142">
        <f>+N714+N724</f>
        <v>0</v>
      </c>
      <c r="O713" s="197"/>
      <c r="P713" s="196"/>
      <c r="Q713" s="196"/>
      <c r="R713" s="142">
        <f>+R714+R724</f>
        <v>0</v>
      </c>
      <c r="S713" s="142">
        <f>+S714+S724</f>
        <v>0</v>
      </c>
      <c r="T713" s="142">
        <f>+T714+T724</f>
        <v>0</v>
      </c>
      <c r="U713" s="142">
        <f>+U714+U724</f>
        <v>0</v>
      </c>
      <c r="V713" s="142">
        <f>+V714+V724</f>
        <v>0</v>
      </c>
      <c r="W713" s="142"/>
      <c r="X713" s="142"/>
      <c r="Y713" s="142"/>
      <c r="Z713" s="142"/>
      <c r="AA713" s="142"/>
      <c r="AB713" s="142"/>
    </row>
    <row r="714" spans="1:28" ht="24.75" hidden="1">
      <c r="A714" s="1"/>
      <c r="B714" s="61" t="str">
        <f t="shared" si="167"/>
        <v>261050005100515</v>
      </c>
      <c r="C714" s="93">
        <v>2023</v>
      </c>
      <c r="D714" s="93">
        <v>20</v>
      </c>
      <c r="E714" s="93">
        <v>2</v>
      </c>
      <c r="F714" s="93">
        <v>6</v>
      </c>
      <c r="G714" s="93">
        <v>10</v>
      </c>
      <c r="H714" s="93">
        <v>5000</v>
      </c>
      <c r="I714" s="93">
        <v>5100</v>
      </c>
      <c r="J714" s="93">
        <v>515</v>
      </c>
      <c r="K714" s="94"/>
      <c r="L714" s="94"/>
      <c r="M714" s="189" t="s">
        <v>116</v>
      </c>
      <c r="N714" s="190">
        <f>SUM(N715:N723)</f>
        <v>0</v>
      </c>
      <c r="O714" s="198"/>
      <c r="P714" s="94"/>
      <c r="Q714" s="94"/>
      <c r="R714" s="190">
        <f>SUM(R715:R723)</f>
        <v>0</v>
      </c>
      <c r="S714" s="190">
        <f>SUM(S715:S723)</f>
        <v>0</v>
      </c>
      <c r="T714" s="190">
        <f>SUM(T715:T723)</f>
        <v>0</v>
      </c>
      <c r="U714" s="190">
        <f>SUM(U715:U723)</f>
        <v>0</v>
      </c>
      <c r="V714" s="190">
        <f>SUM(V715:V723)</f>
        <v>0</v>
      </c>
      <c r="W714" s="190"/>
      <c r="X714" s="190"/>
      <c r="Y714" s="190"/>
      <c r="Z714" s="190"/>
      <c r="AA714" s="190"/>
      <c r="AB714" s="190"/>
    </row>
    <row r="715" spans="1:28" ht="24.75" hidden="1">
      <c r="A715" s="1"/>
      <c r="B715" s="61" t="str">
        <f t="shared" si="167"/>
        <v>2610500051005151</v>
      </c>
      <c r="C715" s="147">
        <v>2023</v>
      </c>
      <c r="D715" s="99">
        <v>20</v>
      </c>
      <c r="E715" s="99">
        <v>2</v>
      </c>
      <c r="F715" s="99">
        <v>6</v>
      </c>
      <c r="G715" s="99">
        <v>10</v>
      </c>
      <c r="H715" s="147">
        <v>5000</v>
      </c>
      <c r="I715" s="147">
        <v>5100</v>
      </c>
      <c r="J715" s="147">
        <v>515</v>
      </c>
      <c r="K715" s="100">
        <v>1</v>
      </c>
      <c r="L715" s="100"/>
      <c r="M715" s="101" t="s">
        <v>536</v>
      </c>
      <c r="N715" s="102">
        <v>0</v>
      </c>
      <c r="O715" s="103" t="s">
        <v>43</v>
      </c>
      <c r="P715" s="104">
        <v>0</v>
      </c>
      <c r="Q715" s="104">
        <v>0</v>
      </c>
      <c r="R715" s="102">
        <v>0</v>
      </c>
      <c r="S715" s="102">
        <v>0</v>
      </c>
      <c r="T715" s="102">
        <v>0</v>
      </c>
      <c r="U715" s="102">
        <v>0</v>
      </c>
      <c r="V715" s="102">
        <f t="shared" ref="V715:V723" si="176">N715-R715-S715-T715-U715</f>
        <v>0</v>
      </c>
      <c r="W715" s="102">
        <v>0</v>
      </c>
      <c r="X715" s="102">
        <v>0</v>
      </c>
      <c r="Y715" s="102">
        <v>0</v>
      </c>
      <c r="Z715" s="102">
        <v>0</v>
      </c>
      <c r="AA715" s="102">
        <f t="shared" ref="AA715:AB723" si="177">W715-Y715</f>
        <v>0</v>
      </c>
      <c r="AB715" s="102">
        <f t="shared" si="177"/>
        <v>0</v>
      </c>
    </row>
    <row r="716" spans="1:28" ht="24.75" hidden="1">
      <c r="A716" s="1"/>
      <c r="B716" s="61" t="str">
        <f t="shared" si="167"/>
        <v>2610500051005152</v>
      </c>
      <c r="C716" s="147">
        <v>2023</v>
      </c>
      <c r="D716" s="99">
        <v>20</v>
      </c>
      <c r="E716" s="99">
        <v>2</v>
      </c>
      <c r="F716" s="99">
        <v>6</v>
      </c>
      <c r="G716" s="99">
        <v>10</v>
      </c>
      <c r="H716" s="147">
        <v>5000</v>
      </c>
      <c r="I716" s="147">
        <v>5100</v>
      </c>
      <c r="J716" s="147">
        <v>515</v>
      </c>
      <c r="K716" s="100">
        <v>2</v>
      </c>
      <c r="L716" s="100"/>
      <c r="M716" s="101" t="s">
        <v>537</v>
      </c>
      <c r="N716" s="102">
        <v>0</v>
      </c>
      <c r="O716" s="124" t="s">
        <v>43</v>
      </c>
      <c r="P716" s="104">
        <v>0</v>
      </c>
      <c r="Q716" s="104">
        <v>0</v>
      </c>
      <c r="R716" s="102">
        <v>0</v>
      </c>
      <c r="S716" s="102">
        <v>0</v>
      </c>
      <c r="T716" s="102">
        <v>0</v>
      </c>
      <c r="U716" s="102">
        <v>0</v>
      </c>
      <c r="V716" s="102">
        <f t="shared" si="176"/>
        <v>0</v>
      </c>
      <c r="W716" s="102">
        <v>0</v>
      </c>
      <c r="X716" s="102">
        <v>0</v>
      </c>
      <c r="Y716" s="102">
        <v>0</v>
      </c>
      <c r="Z716" s="102">
        <v>0</v>
      </c>
      <c r="AA716" s="102">
        <f t="shared" si="177"/>
        <v>0</v>
      </c>
      <c r="AB716" s="102">
        <f t="shared" si="177"/>
        <v>0</v>
      </c>
    </row>
    <row r="717" spans="1:28" ht="24.75" hidden="1">
      <c r="A717" s="1"/>
      <c r="B717" s="61" t="str">
        <f t="shared" si="167"/>
        <v>2610500051005153</v>
      </c>
      <c r="C717" s="147">
        <v>2023</v>
      </c>
      <c r="D717" s="99">
        <v>20</v>
      </c>
      <c r="E717" s="99">
        <v>2</v>
      </c>
      <c r="F717" s="99">
        <v>6</v>
      </c>
      <c r="G717" s="99">
        <v>10</v>
      </c>
      <c r="H717" s="147">
        <v>5000</v>
      </c>
      <c r="I717" s="147">
        <v>5100</v>
      </c>
      <c r="J717" s="147">
        <v>515</v>
      </c>
      <c r="K717" s="100">
        <v>3</v>
      </c>
      <c r="L717" s="100"/>
      <c r="M717" s="101" t="s">
        <v>163</v>
      </c>
      <c r="N717" s="102">
        <v>0</v>
      </c>
      <c r="O717" s="103" t="s">
        <v>43</v>
      </c>
      <c r="P717" s="104">
        <v>0</v>
      </c>
      <c r="Q717" s="104">
        <v>0</v>
      </c>
      <c r="R717" s="102">
        <v>0</v>
      </c>
      <c r="S717" s="102">
        <v>0</v>
      </c>
      <c r="T717" s="102">
        <v>0</v>
      </c>
      <c r="U717" s="102">
        <v>0</v>
      </c>
      <c r="V717" s="102">
        <f t="shared" si="176"/>
        <v>0</v>
      </c>
      <c r="W717" s="102">
        <v>0</v>
      </c>
      <c r="X717" s="102">
        <v>0</v>
      </c>
      <c r="Y717" s="102">
        <v>0</v>
      </c>
      <c r="Z717" s="102">
        <v>0</v>
      </c>
      <c r="AA717" s="102">
        <f t="shared" si="177"/>
        <v>0</v>
      </c>
      <c r="AB717" s="102">
        <f t="shared" si="177"/>
        <v>0</v>
      </c>
    </row>
    <row r="718" spans="1:28" ht="24.75" hidden="1">
      <c r="A718" s="1"/>
      <c r="B718" s="61" t="str">
        <f t="shared" si="167"/>
        <v>2610500051005154</v>
      </c>
      <c r="C718" s="147">
        <v>2023</v>
      </c>
      <c r="D718" s="99">
        <v>20</v>
      </c>
      <c r="E718" s="99">
        <v>2</v>
      </c>
      <c r="F718" s="99">
        <v>6</v>
      </c>
      <c r="G718" s="99">
        <v>10</v>
      </c>
      <c r="H718" s="147">
        <v>5000</v>
      </c>
      <c r="I718" s="147">
        <v>5100</v>
      </c>
      <c r="J718" s="147">
        <v>515</v>
      </c>
      <c r="K718" s="100">
        <v>4</v>
      </c>
      <c r="L718" s="100"/>
      <c r="M718" s="101" t="s">
        <v>273</v>
      </c>
      <c r="N718" s="102">
        <v>0</v>
      </c>
      <c r="O718" s="103" t="s">
        <v>43</v>
      </c>
      <c r="P718" s="104">
        <v>0</v>
      </c>
      <c r="Q718" s="104">
        <v>0</v>
      </c>
      <c r="R718" s="102">
        <v>0</v>
      </c>
      <c r="S718" s="102">
        <v>0</v>
      </c>
      <c r="T718" s="102">
        <v>0</v>
      </c>
      <c r="U718" s="102">
        <v>0</v>
      </c>
      <c r="V718" s="102">
        <f t="shared" si="176"/>
        <v>0</v>
      </c>
      <c r="W718" s="102">
        <v>0</v>
      </c>
      <c r="X718" s="102">
        <v>0</v>
      </c>
      <c r="Y718" s="102">
        <v>0</v>
      </c>
      <c r="Z718" s="102">
        <v>0</v>
      </c>
      <c r="AA718" s="102">
        <f t="shared" si="177"/>
        <v>0</v>
      </c>
      <c r="AB718" s="102">
        <f t="shared" si="177"/>
        <v>0</v>
      </c>
    </row>
    <row r="719" spans="1:28" ht="24.75" hidden="1">
      <c r="A719" s="1"/>
      <c r="B719" s="61" t="str">
        <f t="shared" si="167"/>
        <v>2610500051005155</v>
      </c>
      <c r="C719" s="147">
        <v>2023</v>
      </c>
      <c r="D719" s="99">
        <v>20</v>
      </c>
      <c r="E719" s="99">
        <v>2</v>
      </c>
      <c r="F719" s="99">
        <v>6</v>
      </c>
      <c r="G719" s="99">
        <v>10</v>
      </c>
      <c r="H719" s="147">
        <v>5000</v>
      </c>
      <c r="I719" s="147">
        <v>5100</v>
      </c>
      <c r="J719" s="147">
        <v>515</v>
      </c>
      <c r="K719" s="100">
        <v>5</v>
      </c>
      <c r="L719" s="100"/>
      <c r="M719" s="101" t="s">
        <v>165</v>
      </c>
      <c r="N719" s="102">
        <v>0</v>
      </c>
      <c r="O719" s="103" t="s">
        <v>43</v>
      </c>
      <c r="P719" s="104">
        <v>0</v>
      </c>
      <c r="Q719" s="104">
        <v>0</v>
      </c>
      <c r="R719" s="102">
        <v>0</v>
      </c>
      <c r="S719" s="102">
        <v>0</v>
      </c>
      <c r="T719" s="102">
        <v>0</v>
      </c>
      <c r="U719" s="102">
        <v>0</v>
      </c>
      <c r="V719" s="102">
        <f t="shared" si="176"/>
        <v>0</v>
      </c>
      <c r="W719" s="102">
        <v>0</v>
      </c>
      <c r="X719" s="102">
        <v>0</v>
      </c>
      <c r="Y719" s="102">
        <v>0</v>
      </c>
      <c r="Z719" s="102">
        <v>0</v>
      </c>
      <c r="AA719" s="102">
        <f t="shared" si="177"/>
        <v>0</v>
      </c>
      <c r="AB719" s="102">
        <f t="shared" si="177"/>
        <v>0</v>
      </c>
    </row>
    <row r="720" spans="1:28" ht="24.75" hidden="1">
      <c r="A720" s="1"/>
      <c r="B720" s="61" t="str">
        <f t="shared" si="167"/>
        <v>2610500051005156</v>
      </c>
      <c r="C720" s="147">
        <v>2023</v>
      </c>
      <c r="D720" s="99">
        <v>20</v>
      </c>
      <c r="E720" s="99">
        <v>2</v>
      </c>
      <c r="F720" s="99">
        <v>6</v>
      </c>
      <c r="G720" s="99">
        <v>10</v>
      </c>
      <c r="H720" s="147">
        <v>5000</v>
      </c>
      <c r="I720" s="147">
        <v>5100</v>
      </c>
      <c r="J720" s="147">
        <v>515</v>
      </c>
      <c r="K720" s="100">
        <v>6</v>
      </c>
      <c r="L720" s="100"/>
      <c r="M720" s="101" t="s">
        <v>538</v>
      </c>
      <c r="N720" s="102">
        <v>0</v>
      </c>
      <c r="O720" s="103" t="s">
        <v>43</v>
      </c>
      <c r="P720" s="104">
        <v>0</v>
      </c>
      <c r="Q720" s="104">
        <v>0</v>
      </c>
      <c r="R720" s="102">
        <v>0</v>
      </c>
      <c r="S720" s="102">
        <v>0</v>
      </c>
      <c r="T720" s="102">
        <v>0</v>
      </c>
      <c r="U720" s="102">
        <v>0</v>
      </c>
      <c r="V720" s="102">
        <f t="shared" si="176"/>
        <v>0</v>
      </c>
      <c r="W720" s="102">
        <v>0</v>
      </c>
      <c r="X720" s="102">
        <v>0</v>
      </c>
      <c r="Y720" s="102">
        <v>0</v>
      </c>
      <c r="Z720" s="102">
        <v>0</v>
      </c>
      <c r="AA720" s="102">
        <f t="shared" si="177"/>
        <v>0</v>
      </c>
      <c r="AB720" s="102">
        <f t="shared" si="177"/>
        <v>0</v>
      </c>
    </row>
    <row r="721" spans="1:28" ht="24.75" hidden="1">
      <c r="A721" s="1"/>
      <c r="B721" s="61" t="str">
        <f t="shared" si="167"/>
        <v>2610500051005157</v>
      </c>
      <c r="C721" s="147">
        <v>2023</v>
      </c>
      <c r="D721" s="99">
        <v>20</v>
      </c>
      <c r="E721" s="99">
        <v>2</v>
      </c>
      <c r="F721" s="99">
        <v>6</v>
      </c>
      <c r="G721" s="99">
        <v>10</v>
      </c>
      <c r="H721" s="147">
        <v>5000</v>
      </c>
      <c r="I721" s="147">
        <v>5100</v>
      </c>
      <c r="J721" s="147">
        <v>515</v>
      </c>
      <c r="K721" s="100">
        <v>7</v>
      </c>
      <c r="L721" s="100"/>
      <c r="M721" s="101" t="s">
        <v>241</v>
      </c>
      <c r="N721" s="102">
        <v>0</v>
      </c>
      <c r="O721" s="103" t="s">
        <v>43</v>
      </c>
      <c r="P721" s="104">
        <v>0</v>
      </c>
      <c r="Q721" s="104">
        <v>0</v>
      </c>
      <c r="R721" s="102">
        <v>0</v>
      </c>
      <c r="S721" s="102">
        <v>0</v>
      </c>
      <c r="T721" s="102">
        <v>0</v>
      </c>
      <c r="U721" s="102">
        <v>0</v>
      </c>
      <c r="V721" s="102">
        <f t="shared" si="176"/>
        <v>0</v>
      </c>
      <c r="W721" s="102">
        <v>0</v>
      </c>
      <c r="X721" s="102">
        <v>0</v>
      </c>
      <c r="Y721" s="102">
        <v>0</v>
      </c>
      <c r="Z721" s="102">
        <v>0</v>
      </c>
      <c r="AA721" s="102">
        <f t="shared" si="177"/>
        <v>0</v>
      </c>
      <c r="AB721" s="102">
        <f t="shared" si="177"/>
        <v>0</v>
      </c>
    </row>
    <row r="722" spans="1:28" ht="24.75" hidden="1">
      <c r="A722" s="1"/>
      <c r="B722" s="61" t="str">
        <f t="shared" si="167"/>
        <v>2610500051005158</v>
      </c>
      <c r="C722" s="147">
        <v>2023</v>
      </c>
      <c r="D722" s="99">
        <v>20</v>
      </c>
      <c r="E722" s="99">
        <v>2</v>
      </c>
      <c r="F722" s="99">
        <v>6</v>
      </c>
      <c r="G722" s="99">
        <v>10</v>
      </c>
      <c r="H722" s="147">
        <v>5000</v>
      </c>
      <c r="I722" s="147">
        <v>5100</v>
      </c>
      <c r="J722" s="147">
        <v>515</v>
      </c>
      <c r="K722" s="100">
        <v>8</v>
      </c>
      <c r="L722" s="100"/>
      <c r="M722" s="101" t="s">
        <v>539</v>
      </c>
      <c r="N722" s="102">
        <v>0</v>
      </c>
      <c r="O722" s="103" t="s">
        <v>43</v>
      </c>
      <c r="P722" s="104">
        <v>0</v>
      </c>
      <c r="Q722" s="104">
        <v>0</v>
      </c>
      <c r="R722" s="102">
        <v>0</v>
      </c>
      <c r="S722" s="102">
        <v>0</v>
      </c>
      <c r="T722" s="102">
        <v>0</v>
      </c>
      <c r="U722" s="102">
        <v>0</v>
      </c>
      <c r="V722" s="102">
        <f t="shared" si="176"/>
        <v>0</v>
      </c>
      <c r="W722" s="102">
        <v>0</v>
      </c>
      <c r="X722" s="102">
        <v>0</v>
      </c>
      <c r="Y722" s="102">
        <v>0</v>
      </c>
      <c r="Z722" s="102">
        <v>0</v>
      </c>
      <c r="AA722" s="102">
        <f t="shared" si="177"/>
        <v>0</v>
      </c>
      <c r="AB722" s="102">
        <f t="shared" si="177"/>
        <v>0</v>
      </c>
    </row>
    <row r="723" spans="1:28" ht="24.75" hidden="1">
      <c r="A723" s="1"/>
      <c r="B723" s="61" t="str">
        <f t="shared" si="167"/>
        <v>2610500051005159</v>
      </c>
      <c r="C723" s="147">
        <v>2023</v>
      </c>
      <c r="D723" s="99">
        <v>20</v>
      </c>
      <c r="E723" s="99">
        <v>2</v>
      </c>
      <c r="F723" s="99">
        <v>6</v>
      </c>
      <c r="G723" s="99">
        <v>10</v>
      </c>
      <c r="H723" s="147">
        <v>5000</v>
      </c>
      <c r="I723" s="147">
        <v>5100</v>
      </c>
      <c r="J723" s="147">
        <v>515</v>
      </c>
      <c r="K723" s="100">
        <v>9</v>
      </c>
      <c r="L723" s="100"/>
      <c r="M723" s="101" t="s">
        <v>176</v>
      </c>
      <c r="N723" s="102">
        <v>0</v>
      </c>
      <c r="O723" s="103" t="s">
        <v>43</v>
      </c>
      <c r="P723" s="104">
        <v>0</v>
      </c>
      <c r="Q723" s="104">
        <v>0</v>
      </c>
      <c r="R723" s="102">
        <v>0</v>
      </c>
      <c r="S723" s="102">
        <v>0</v>
      </c>
      <c r="T723" s="102">
        <v>0</v>
      </c>
      <c r="U723" s="102">
        <v>0</v>
      </c>
      <c r="V723" s="102">
        <f t="shared" si="176"/>
        <v>0</v>
      </c>
      <c r="W723" s="102">
        <v>0</v>
      </c>
      <c r="X723" s="102">
        <v>0</v>
      </c>
      <c r="Y723" s="102">
        <v>0</v>
      </c>
      <c r="Z723" s="102">
        <v>0</v>
      </c>
      <c r="AA723" s="102">
        <f t="shared" si="177"/>
        <v>0</v>
      </c>
      <c r="AB723" s="102">
        <f t="shared" si="177"/>
        <v>0</v>
      </c>
    </row>
    <row r="724" spans="1:28" ht="24.75" hidden="1">
      <c r="A724" s="1"/>
      <c r="B724" s="61" t="str">
        <f t="shared" si="167"/>
        <v>261050005100519</v>
      </c>
      <c r="C724" s="93">
        <v>2023</v>
      </c>
      <c r="D724" s="93">
        <v>20</v>
      </c>
      <c r="E724" s="93">
        <v>2</v>
      </c>
      <c r="F724" s="93">
        <v>6</v>
      </c>
      <c r="G724" s="93">
        <v>10</v>
      </c>
      <c r="H724" s="93">
        <v>5000</v>
      </c>
      <c r="I724" s="93">
        <v>5100</v>
      </c>
      <c r="J724" s="93">
        <v>519</v>
      </c>
      <c r="K724" s="94"/>
      <c r="L724" s="94"/>
      <c r="M724" s="189" t="s">
        <v>177</v>
      </c>
      <c r="N724" s="190">
        <f>SUM(N725:N726)</f>
        <v>0</v>
      </c>
      <c r="O724" s="198"/>
      <c r="P724" s="94"/>
      <c r="Q724" s="94"/>
      <c r="R724" s="190">
        <f>SUM(R725:R726)</f>
        <v>0</v>
      </c>
      <c r="S724" s="190">
        <f>SUM(S725:S726)</f>
        <v>0</v>
      </c>
      <c r="T724" s="190">
        <f>SUM(T725:T726)</f>
        <v>0</v>
      </c>
      <c r="U724" s="190">
        <f>SUM(U725:U726)</f>
        <v>0</v>
      </c>
      <c r="V724" s="190">
        <f>SUM(V725:V726)</f>
        <v>0</v>
      </c>
      <c r="W724" s="190"/>
      <c r="X724" s="190"/>
      <c r="Y724" s="190"/>
      <c r="Z724" s="190"/>
      <c r="AA724" s="190"/>
      <c r="AB724" s="190"/>
    </row>
    <row r="725" spans="1:28" ht="24.75" hidden="1">
      <c r="A725" s="1"/>
      <c r="B725" s="61" t="str">
        <f t="shared" si="167"/>
        <v>2610500051005191</v>
      </c>
      <c r="C725" s="147">
        <v>2023</v>
      </c>
      <c r="D725" s="99">
        <v>20</v>
      </c>
      <c r="E725" s="99">
        <v>2</v>
      </c>
      <c r="F725" s="99">
        <v>6</v>
      </c>
      <c r="G725" s="99">
        <v>10</v>
      </c>
      <c r="H725" s="147">
        <v>5000</v>
      </c>
      <c r="I725" s="147">
        <v>5100</v>
      </c>
      <c r="J725" s="147">
        <v>519</v>
      </c>
      <c r="K725" s="100">
        <v>1</v>
      </c>
      <c r="L725" s="100"/>
      <c r="M725" s="101" t="s">
        <v>245</v>
      </c>
      <c r="N725" s="102">
        <v>0</v>
      </c>
      <c r="O725" s="124" t="s">
        <v>43</v>
      </c>
      <c r="P725" s="104">
        <v>0</v>
      </c>
      <c r="Q725" s="104">
        <v>0</v>
      </c>
      <c r="R725" s="102">
        <v>0</v>
      </c>
      <c r="S725" s="102">
        <v>0</v>
      </c>
      <c r="T725" s="102">
        <v>0</v>
      </c>
      <c r="U725" s="102">
        <v>0</v>
      </c>
      <c r="V725" s="102">
        <f>N725-R725-S725-T725-U725</f>
        <v>0</v>
      </c>
      <c r="W725" s="102">
        <v>0</v>
      </c>
      <c r="X725" s="102">
        <v>0</v>
      </c>
      <c r="Y725" s="102">
        <v>0</v>
      </c>
      <c r="Z725" s="102">
        <v>0</v>
      </c>
      <c r="AA725" s="102">
        <f t="shared" ref="AA725:AB726" si="178">W725-Y725</f>
        <v>0</v>
      </c>
      <c r="AB725" s="102">
        <f t="shared" si="178"/>
        <v>0</v>
      </c>
    </row>
    <row r="726" spans="1:28" ht="24.75" hidden="1">
      <c r="A726" s="1"/>
      <c r="B726" s="61" t="str">
        <f t="shared" si="167"/>
        <v>2610500051005192</v>
      </c>
      <c r="C726" s="147">
        <v>2023</v>
      </c>
      <c r="D726" s="99">
        <v>20</v>
      </c>
      <c r="E726" s="99">
        <v>2</v>
      </c>
      <c r="F726" s="99">
        <v>6</v>
      </c>
      <c r="G726" s="99">
        <v>10</v>
      </c>
      <c r="H726" s="147">
        <v>5000</v>
      </c>
      <c r="I726" s="147">
        <v>5100</v>
      </c>
      <c r="J726" s="147">
        <v>519</v>
      </c>
      <c r="K726" s="100">
        <v>2</v>
      </c>
      <c r="L726" s="100"/>
      <c r="M726" s="101" t="s">
        <v>540</v>
      </c>
      <c r="N726" s="102">
        <v>0</v>
      </c>
      <c r="O726" s="124" t="s">
        <v>43</v>
      </c>
      <c r="P726" s="104">
        <v>0</v>
      </c>
      <c r="Q726" s="104">
        <v>0</v>
      </c>
      <c r="R726" s="102">
        <v>0</v>
      </c>
      <c r="S726" s="102">
        <v>0</v>
      </c>
      <c r="T726" s="102">
        <v>0</v>
      </c>
      <c r="U726" s="102">
        <v>0</v>
      </c>
      <c r="V726" s="102">
        <f>N726-R726-S726-T726-U726</f>
        <v>0</v>
      </c>
      <c r="W726" s="102">
        <v>0</v>
      </c>
      <c r="X726" s="102">
        <v>0</v>
      </c>
      <c r="Y726" s="102">
        <v>0</v>
      </c>
      <c r="Z726" s="102">
        <v>0</v>
      </c>
      <c r="AA726" s="102">
        <f t="shared" si="178"/>
        <v>0</v>
      </c>
      <c r="AB726" s="102">
        <f t="shared" si="178"/>
        <v>0</v>
      </c>
    </row>
    <row r="727" spans="1:28" ht="24.75" hidden="1">
      <c r="A727" s="1"/>
      <c r="B727" s="61" t="str">
        <f t="shared" si="167"/>
        <v>261050005200</v>
      </c>
      <c r="C727" s="87">
        <v>2023</v>
      </c>
      <c r="D727" s="87">
        <v>20</v>
      </c>
      <c r="E727" s="87">
        <v>2</v>
      </c>
      <c r="F727" s="87">
        <v>6</v>
      </c>
      <c r="G727" s="87">
        <v>10</v>
      </c>
      <c r="H727" s="87">
        <v>5000</v>
      </c>
      <c r="I727" s="87">
        <v>5200</v>
      </c>
      <c r="J727" s="87"/>
      <c r="K727" s="88" t="s">
        <v>29</v>
      </c>
      <c r="L727" s="88"/>
      <c r="M727" s="141" t="s">
        <v>118</v>
      </c>
      <c r="N727" s="142">
        <f>+N728+N730+N736</f>
        <v>0</v>
      </c>
      <c r="O727" s="197"/>
      <c r="P727" s="196"/>
      <c r="Q727" s="196"/>
      <c r="R727" s="142">
        <f>+R728+R730+R736</f>
        <v>0</v>
      </c>
      <c r="S727" s="142">
        <f>+S728+S730+S736</f>
        <v>0</v>
      </c>
      <c r="T727" s="142">
        <f>+T728+T730+T736</f>
        <v>0</v>
      </c>
      <c r="U727" s="142">
        <f>+U728+U730+U736</f>
        <v>0</v>
      </c>
      <c r="V727" s="142">
        <f>+V728+V730+V736</f>
        <v>0</v>
      </c>
      <c r="W727" s="142"/>
      <c r="X727" s="142"/>
      <c r="Y727" s="142"/>
      <c r="Z727" s="142"/>
      <c r="AA727" s="142"/>
      <c r="AB727" s="142"/>
    </row>
    <row r="728" spans="1:28" ht="24.75" hidden="1">
      <c r="A728" s="1"/>
      <c r="B728" s="61" t="str">
        <f t="shared" si="167"/>
        <v>261050005200521</v>
      </c>
      <c r="C728" s="93">
        <v>2023</v>
      </c>
      <c r="D728" s="93">
        <v>20</v>
      </c>
      <c r="E728" s="93">
        <v>2</v>
      </c>
      <c r="F728" s="93">
        <v>6</v>
      </c>
      <c r="G728" s="93">
        <v>10</v>
      </c>
      <c r="H728" s="93">
        <v>5000</v>
      </c>
      <c r="I728" s="93">
        <v>5200</v>
      </c>
      <c r="J728" s="93">
        <v>521</v>
      </c>
      <c r="K728" s="94"/>
      <c r="L728" s="94"/>
      <c r="M728" s="189" t="s">
        <v>180</v>
      </c>
      <c r="N728" s="190">
        <f>+N729</f>
        <v>0</v>
      </c>
      <c r="O728" s="198"/>
      <c r="P728" s="94"/>
      <c r="Q728" s="94"/>
      <c r="R728" s="190">
        <f>+R729</f>
        <v>0</v>
      </c>
      <c r="S728" s="190">
        <f>+S729</f>
        <v>0</v>
      </c>
      <c r="T728" s="190">
        <f>+T729</f>
        <v>0</v>
      </c>
      <c r="U728" s="190">
        <f>+U729</f>
        <v>0</v>
      </c>
      <c r="V728" s="190">
        <f>+V729</f>
        <v>0</v>
      </c>
      <c r="W728" s="190"/>
      <c r="X728" s="190"/>
      <c r="Y728" s="190"/>
      <c r="Z728" s="190"/>
      <c r="AA728" s="190"/>
      <c r="AB728" s="190"/>
    </row>
    <row r="729" spans="1:28" ht="24.75" hidden="1">
      <c r="A729" s="1"/>
      <c r="B729" s="61" t="str">
        <f t="shared" si="167"/>
        <v>2610500052005211</v>
      </c>
      <c r="C729" s="147">
        <v>2023</v>
      </c>
      <c r="D729" s="99">
        <v>20</v>
      </c>
      <c r="E729" s="99">
        <v>2</v>
      </c>
      <c r="F729" s="99">
        <v>6</v>
      </c>
      <c r="G729" s="99">
        <v>10</v>
      </c>
      <c r="H729" s="147">
        <v>5000</v>
      </c>
      <c r="I729" s="147">
        <v>5200</v>
      </c>
      <c r="J729" s="147">
        <v>521</v>
      </c>
      <c r="K729" s="100">
        <v>1</v>
      </c>
      <c r="L729" s="100"/>
      <c r="M729" s="101" t="s">
        <v>541</v>
      </c>
      <c r="N729" s="102">
        <v>0</v>
      </c>
      <c r="O729" s="124" t="s">
        <v>43</v>
      </c>
      <c r="P729" s="104">
        <v>0</v>
      </c>
      <c r="Q729" s="104">
        <v>0</v>
      </c>
      <c r="R729" s="102">
        <v>0</v>
      </c>
      <c r="S729" s="102">
        <v>0</v>
      </c>
      <c r="T729" s="102">
        <v>0</v>
      </c>
      <c r="U729" s="102">
        <v>0</v>
      </c>
      <c r="V729" s="102">
        <f>N729-R729-S729-T729-U729</f>
        <v>0</v>
      </c>
      <c r="W729" s="102">
        <v>0</v>
      </c>
      <c r="X729" s="102">
        <v>0</v>
      </c>
      <c r="Y729" s="102">
        <v>0</v>
      </c>
      <c r="Z729" s="102">
        <v>0</v>
      </c>
      <c r="AA729" s="102">
        <f>W729-Y729</f>
        <v>0</v>
      </c>
      <c r="AB729" s="102">
        <f>X729-Z729</f>
        <v>0</v>
      </c>
    </row>
    <row r="730" spans="1:28" ht="24.75" hidden="1">
      <c r="A730" s="1"/>
      <c r="B730" s="61" t="str">
        <f t="shared" si="167"/>
        <v>261050005200523</v>
      </c>
      <c r="C730" s="93">
        <v>2023</v>
      </c>
      <c r="D730" s="93">
        <v>20</v>
      </c>
      <c r="E730" s="93">
        <v>2</v>
      </c>
      <c r="F730" s="93">
        <v>6</v>
      </c>
      <c r="G730" s="93">
        <v>10</v>
      </c>
      <c r="H730" s="93">
        <v>5000</v>
      </c>
      <c r="I730" s="93">
        <v>5200</v>
      </c>
      <c r="J730" s="93">
        <v>523</v>
      </c>
      <c r="K730" s="94"/>
      <c r="L730" s="94"/>
      <c r="M730" s="189" t="s">
        <v>119</v>
      </c>
      <c r="N730" s="190">
        <f>SUM(N731:N735)</f>
        <v>0</v>
      </c>
      <c r="O730" s="198"/>
      <c r="P730" s="94"/>
      <c r="Q730" s="94"/>
      <c r="R730" s="190">
        <f>SUM(R731:R735)</f>
        <v>0</v>
      </c>
      <c r="S730" s="190">
        <f>SUM(S731:S735)</f>
        <v>0</v>
      </c>
      <c r="T730" s="190">
        <f>SUM(T731:T735)</f>
        <v>0</v>
      </c>
      <c r="U730" s="190">
        <f>SUM(U731:U735)</f>
        <v>0</v>
      </c>
      <c r="V730" s="190">
        <f>SUM(V731:V735)</f>
        <v>0</v>
      </c>
      <c r="W730" s="190"/>
      <c r="X730" s="190"/>
      <c r="Y730" s="190"/>
      <c r="Z730" s="190"/>
      <c r="AA730" s="190"/>
      <c r="AB730" s="190"/>
    </row>
    <row r="731" spans="1:28" ht="24.75" hidden="1">
      <c r="A731" s="1"/>
      <c r="B731" s="61" t="str">
        <f t="shared" si="167"/>
        <v>2610500052005231</v>
      </c>
      <c r="C731" s="147">
        <v>2023</v>
      </c>
      <c r="D731" s="99">
        <v>20</v>
      </c>
      <c r="E731" s="99">
        <v>2</v>
      </c>
      <c r="F731" s="99">
        <v>6</v>
      </c>
      <c r="G731" s="99">
        <v>10</v>
      </c>
      <c r="H731" s="147">
        <v>5000</v>
      </c>
      <c r="I731" s="147">
        <v>5200</v>
      </c>
      <c r="J731" s="147">
        <v>523</v>
      </c>
      <c r="K731" s="100">
        <v>1</v>
      </c>
      <c r="L731" s="100"/>
      <c r="M731" s="101" t="s">
        <v>542</v>
      </c>
      <c r="N731" s="102">
        <v>0</v>
      </c>
      <c r="O731" s="124" t="s">
        <v>43</v>
      </c>
      <c r="P731" s="104">
        <v>0</v>
      </c>
      <c r="Q731" s="104">
        <v>0</v>
      </c>
      <c r="R731" s="102">
        <v>0</v>
      </c>
      <c r="S731" s="102">
        <v>0</v>
      </c>
      <c r="T731" s="102">
        <v>0</v>
      </c>
      <c r="U731" s="102">
        <v>0</v>
      </c>
      <c r="V731" s="102">
        <f>N731-R731-S731-T731-U731</f>
        <v>0</v>
      </c>
      <c r="W731" s="102">
        <v>0</v>
      </c>
      <c r="X731" s="102">
        <v>0</v>
      </c>
      <c r="Y731" s="102">
        <v>0</v>
      </c>
      <c r="Z731" s="102">
        <v>0</v>
      </c>
      <c r="AA731" s="102">
        <f t="shared" ref="AA731:AB735" si="179">W731-Y731</f>
        <v>0</v>
      </c>
      <c r="AB731" s="102">
        <f t="shared" si="179"/>
        <v>0</v>
      </c>
    </row>
    <row r="732" spans="1:28" ht="24.75" hidden="1">
      <c r="A732" s="1"/>
      <c r="B732" s="61" t="str">
        <f t="shared" si="167"/>
        <v>2610500052005232</v>
      </c>
      <c r="C732" s="147">
        <v>2023</v>
      </c>
      <c r="D732" s="99">
        <v>20</v>
      </c>
      <c r="E732" s="99">
        <v>2</v>
      </c>
      <c r="F732" s="99">
        <v>6</v>
      </c>
      <c r="G732" s="99">
        <v>10</v>
      </c>
      <c r="H732" s="147">
        <v>5000</v>
      </c>
      <c r="I732" s="147">
        <v>5200</v>
      </c>
      <c r="J732" s="147">
        <v>523</v>
      </c>
      <c r="K732" s="100">
        <v>2</v>
      </c>
      <c r="L732" s="100"/>
      <c r="M732" s="101" t="s">
        <v>543</v>
      </c>
      <c r="N732" s="102">
        <v>0</v>
      </c>
      <c r="O732" s="124" t="s">
        <v>43</v>
      </c>
      <c r="P732" s="104">
        <v>0</v>
      </c>
      <c r="Q732" s="104">
        <v>0</v>
      </c>
      <c r="R732" s="102">
        <v>0</v>
      </c>
      <c r="S732" s="102">
        <v>0</v>
      </c>
      <c r="T732" s="102">
        <v>0</v>
      </c>
      <c r="U732" s="102">
        <v>0</v>
      </c>
      <c r="V732" s="102">
        <f>N732-R732-S732-T732-U732</f>
        <v>0</v>
      </c>
      <c r="W732" s="102">
        <v>0</v>
      </c>
      <c r="X732" s="102">
        <v>0</v>
      </c>
      <c r="Y732" s="102">
        <v>0</v>
      </c>
      <c r="Z732" s="102">
        <v>0</v>
      </c>
      <c r="AA732" s="102">
        <f t="shared" si="179"/>
        <v>0</v>
      </c>
      <c r="AB732" s="102">
        <f t="shared" si="179"/>
        <v>0</v>
      </c>
    </row>
    <row r="733" spans="1:28" ht="24.75" hidden="1">
      <c r="A733" s="1"/>
      <c r="B733" s="61" t="str">
        <f t="shared" si="167"/>
        <v>2610500052005233</v>
      </c>
      <c r="C733" s="147">
        <v>2023</v>
      </c>
      <c r="D733" s="99">
        <v>20</v>
      </c>
      <c r="E733" s="99">
        <v>2</v>
      </c>
      <c r="F733" s="99">
        <v>6</v>
      </c>
      <c r="G733" s="99">
        <v>10</v>
      </c>
      <c r="H733" s="147">
        <v>5000</v>
      </c>
      <c r="I733" s="147">
        <v>5200</v>
      </c>
      <c r="J733" s="147">
        <v>523</v>
      </c>
      <c r="K733" s="100">
        <v>3</v>
      </c>
      <c r="L733" s="100"/>
      <c r="M733" s="101" t="s">
        <v>544</v>
      </c>
      <c r="N733" s="102">
        <v>0</v>
      </c>
      <c r="O733" s="124" t="s">
        <v>43</v>
      </c>
      <c r="P733" s="104">
        <v>0</v>
      </c>
      <c r="Q733" s="104">
        <v>0</v>
      </c>
      <c r="R733" s="102">
        <v>0</v>
      </c>
      <c r="S733" s="102">
        <v>0</v>
      </c>
      <c r="T733" s="102">
        <v>0</v>
      </c>
      <c r="U733" s="102">
        <v>0</v>
      </c>
      <c r="V733" s="102">
        <f>N733-R733-S733-T733-U733</f>
        <v>0</v>
      </c>
      <c r="W733" s="102">
        <v>0</v>
      </c>
      <c r="X733" s="102">
        <v>0</v>
      </c>
      <c r="Y733" s="102">
        <v>0</v>
      </c>
      <c r="Z733" s="102">
        <v>0</v>
      </c>
      <c r="AA733" s="102">
        <f t="shared" si="179"/>
        <v>0</v>
      </c>
      <c r="AB733" s="102">
        <f t="shared" si="179"/>
        <v>0</v>
      </c>
    </row>
    <row r="734" spans="1:28" ht="24.75" hidden="1">
      <c r="A734" s="1"/>
      <c r="B734" s="61" t="str">
        <f t="shared" ref="B734:B799" si="180">+CONCATENATE(E734,F734,G734,H734,I734,J734,K734,L734)</f>
        <v>2610500052005234</v>
      </c>
      <c r="C734" s="147">
        <v>2023</v>
      </c>
      <c r="D734" s="99">
        <v>20</v>
      </c>
      <c r="E734" s="99">
        <v>2</v>
      </c>
      <c r="F734" s="99">
        <v>6</v>
      </c>
      <c r="G734" s="99">
        <v>10</v>
      </c>
      <c r="H734" s="147">
        <v>5000</v>
      </c>
      <c r="I734" s="147">
        <v>5200</v>
      </c>
      <c r="J734" s="147">
        <v>523</v>
      </c>
      <c r="K734" s="100">
        <v>4</v>
      </c>
      <c r="L734" s="100"/>
      <c r="M734" s="101" t="s">
        <v>253</v>
      </c>
      <c r="N734" s="102">
        <v>0</v>
      </c>
      <c r="O734" s="124" t="s">
        <v>43</v>
      </c>
      <c r="P734" s="104">
        <v>0</v>
      </c>
      <c r="Q734" s="104">
        <v>0</v>
      </c>
      <c r="R734" s="102">
        <v>0</v>
      </c>
      <c r="S734" s="102">
        <v>0</v>
      </c>
      <c r="T734" s="102">
        <v>0</v>
      </c>
      <c r="U734" s="102">
        <v>0</v>
      </c>
      <c r="V734" s="102">
        <f>N734-R734-S734-T734-U734</f>
        <v>0</v>
      </c>
      <c r="W734" s="102">
        <v>0</v>
      </c>
      <c r="X734" s="102">
        <v>0</v>
      </c>
      <c r="Y734" s="102">
        <v>0</v>
      </c>
      <c r="Z734" s="102">
        <v>0</v>
      </c>
      <c r="AA734" s="102">
        <f t="shared" si="179"/>
        <v>0</v>
      </c>
      <c r="AB734" s="102">
        <f t="shared" si="179"/>
        <v>0</v>
      </c>
    </row>
    <row r="735" spans="1:28" ht="24.75" hidden="1">
      <c r="A735" s="1"/>
      <c r="B735" s="61" t="str">
        <f t="shared" si="180"/>
        <v>2610500052005235</v>
      </c>
      <c r="C735" s="147">
        <v>2023</v>
      </c>
      <c r="D735" s="99">
        <v>20</v>
      </c>
      <c r="E735" s="99">
        <v>2</v>
      </c>
      <c r="F735" s="99">
        <v>6</v>
      </c>
      <c r="G735" s="99">
        <v>10</v>
      </c>
      <c r="H735" s="147">
        <v>5000</v>
      </c>
      <c r="I735" s="147">
        <v>5200</v>
      </c>
      <c r="J735" s="147">
        <v>523</v>
      </c>
      <c r="K735" s="100">
        <v>5</v>
      </c>
      <c r="L735" s="100"/>
      <c r="M735" s="101" t="s">
        <v>186</v>
      </c>
      <c r="N735" s="102">
        <v>0</v>
      </c>
      <c r="O735" s="124" t="s">
        <v>43</v>
      </c>
      <c r="P735" s="104">
        <v>0</v>
      </c>
      <c r="Q735" s="104">
        <v>0</v>
      </c>
      <c r="R735" s="102">
        <v>0</v>
      </c>
      <c r="S735" s="102">
        <v>0</v>
      </c>
      <c r="T735" s="102">
        <v>0</v>
      </c>
      <c r="U735" s="102">
        <v>0</v>
      </c>
      <c r="V735" s="102">
        <f>N735-R735-S735-T735-U735</f>
        <v>0</v>
      </c>
      <c r="W735" s="102">
        <v>0</v>
      </c>
      <c r="X735" s="102">
        <v>0</v>
      </c>
      <c r="Y735" s="102">
        <v>0</v>
      </c>
      <c r="Z735" s="102">
        <v>0</v>
      </c>
      <c r="AA735" s="102">
        <f t="shared" si="179"/>
        <v>0</v>
      </c>
      <c r="AB735" s="102">
        <f t="shared" si="179"/>
        <v>0</v>
      </c>
    </row>
    <row r="736" spans="1:28" ht="24.75" hidden="1">
      <c r="A736" s="1"/>
      <c r="B736" s="61" t="str">
        <f t="shared" si="180"/>
        <v>261050005200529</v>
      </c>
      <c r="C736" s="93">
        <v>2023</v>
      </c>
      <c r="D736" s="93">
        <v>20</v>
      </c>
      <c r="E736" s="93">
        <v>2</v>
      </c>
      <c r="F736" s="93">
        <v>6</v>
      </c>
      <c r="G736" s="93">
        <v>10</v>
      </c>
      <c r="H736" s="93">
        <v>5000</v>
      </c>
      <c r="I736" s="93">
        <v>5200</v>
      </c>
      <c r="J736" s="93">
        <v>529</v>
      </c>
      <c r="K736" s="94"/>
      <c r="L736" s="94"/>
      <c r="M736" s="189" t="s">
        <v>489</v>
      </c>
      <c r="N736" s="190">
        <f>+N737</f>
        <v>0</v>
      </c>
      <c r="O736" s="198"/>
      <c r="P736" s="94"/>
      <c r="Q736" s="94"/>
      <c r="R736" s="190">
        <f>+R737</f>
        <v>0</v>
      </c>
      <c r="S736" s="190">
        <f>+S737</f>
        <v>0</v>
      </c>
      <c r="T736" s="190">
        <f>+T737</f>
        <v>0</v>
      </c>
      <c r="U736" s="190">
        <f>+U737</f>
        <v>0</v>
      </c>
      <c r="V736" s="190">
        <f>+V737</f>
        <v>0</v>
      </c>
      <c r="W736" s="190"/>
      <c r="X736" s="190"/>
      <c r="Y736" s="190"/>
      <c r="Z736" s="190"/>
      <c r="AA736" s="190"/>
      <c r="AB736" s="190"/>
    </row>
    <row r="737" spans="1:28" ht="24.75" hidden="1">
      <c r="A737" s="1"/>
      <c r="B737" s="61" t="str">
        <f t="shared" si="180"/>
        <v>2610500052005291</v>
      </c>
      <c r="C737" s="147">
        <v>2023</v>
      </c>
      <c r="D737" s="99">
        <v>20</v>
      </c>
      <c r="E737" s="99">
        <v>2</v>
      </c>
      <c r="F737" s="99">
        <v>6</v>
      </c>
      <c r="G737" s="99">
        <v>10</v>
      </c>
      <c r="H737" s="147">
        <v>5000</v>
      </c>
      <c r="I737" s="147">
        <v>5200</v>
      </c>
      <c r="J737" s="147">
        <v>529</v>
      </c>
      <c r="K737" s="100">
        <v>1</v>
      </c>
      <c r="L737" s="100"/>
      <c r="M737" s="101" t="s">
        <v>545</v>
      </c>
      <c r="N737" s="102">
        <v>0</v>
      </c>
      <c r="O737" s="124" t="s">
        <v>43</v>
      </c>
      <c r="P737" s="104">
        <v>0</v>
      </c>
      <c r="Q737" s="104">
        <v>0</v>
      </c>
      <c r="R737" s="102">
        <v>0</v>
      </c>
      <c r="S737" s="102">
        <v>0</v>
      </c>
      <c r="T737" s="102">
        <v>0</v>
      </c>
      <c r="U737" s="102">
        <v>0</v>
      </c>
      <c r="V737" s="102">
        <f>N737-R737-S737-T737-U737</f>
        <v>0</v>
      </c>
      <c r="W737" s="102">
        <v>0</v>
      </c>
      <c r="X737" s="102">
        <v>0</v>
      </c>
      <c r="Y737" s="102">
        <v>0</v>
      </c>
      <c r="Z737" s="102">
        <v>0</v>
      </c>
      <c r="AA737" s="102">
        <f>W737-Y737</f>
        <v>0</v>
      </c>
      <c r="AB737" s="102">
        <f>X737-Z737</f>
        <v>0</v>
      </c>
    </row>
    <row r="738" spans="1:28" ht="24.75" hidden="1">
      <c r="A738" s="1"/>
      <c r="B738" s="61" t="str">
        <f t="shared" si="180"/>
        <v>261050005300</v>
      </c>
      <c r="C738" s="87">
        <v>2023</v>
      </c>
      <c r="D738" s="87">
        <v>20</v>
      </c>
      <c r="E738" s="87">
        <v>2</v>
      </c>
      <c r="F738" s="87">
        <v>6</v>
      </c>
      <c r="G738" s="87">
        <v>10</v>
      </c>
      <c r="H738" s="87">
        <v>5000</v>
      </c>
      <c r="I738" s="87">
        <v>5300</v>
      </c>
      <c r="J738" s="87"/>
      <c r="K738" s="88" t="s">
        <v>29</v>
      </c>
      <c r="L738" s="88"/>
      <c r="M738" s="141" t="s">
        <v>546</v>
      </c>
      <c r="N738" s="142">
        <f>+N739+N744</f>
        <v>0</v>
      </c>
      <c r="O738" s="197"/>
      <c r="P738" s="196"/>
      <c r="Q738" s="196"/>
      <c r="R738" s="142">
        <f>+R739+R744</f>
        <v>0</v>
      </c>
      <c r="S738" s="142">
        <f>+S739+S744</f>
        <v>0</v>
      </c>
      <c r="T738" s="142">
        <f>+T739+T744</f>
        <v>0</v>
      </c>
      <c r="U738" s="142">
        <f>+U739+U744</f>
        <v>0</v>
      </c>
      <c r="V738" s="142">
        <f>+V739+V744</f>
        <v>0</v>
      </c>
      <c r="W738" s="142"/>
      <c r="X738" s="142"/>
      <c r="Y738" s="142"/>
      <c r="Z738" s="142"/>
      <c r="AA738" s="142"/>
      <c r="AB738" s="142"/>
    </row>
    <row r="739" spans="1:28" ht="24.75" hidden="1">
      <c r="A739" s="1"/>
      <c r="B739" s="61" t="str">
        <f t="shared" si="180"/>
        <v>261050005300531</v>
      </c>
      <c r="C739" s="93">
        <v>2023</v>
      </c>
      <c r="D739" s="93">
        <v>20</v>
      </c>
      <c r="E739" s="93">
        <v>2</v>
      </c>
      <c r="F739" s="93">
        <v>6</v>
      </c>
      <c r="G739" s="93">
        <v>10</v>
      </c>
      <c r="H739" s="93">
        <v>5000</v>
      </c>
      <c r="I739" s="93">
        <v>5300</v>
      </c>
      <c r="J739" s="93">
        <v>531</v>
      </c>
      <c r="K739" s="94"/>
      <c r="L739" s="94"/>
      <c r="M739" s="189" t="s">
        <v>332</v>
      </c>
      <c r="N739" s="190">
        <f>SUM(N740:N743)</f>
        <v>0</v>
      </c>
      <c r="O739" s="198"/>
      <c r="P739" s="94"/>
      <c r="Q739" s="94"/>
      <c r="R739" s="190">
        <f>SUM(R740:R743)</f>
        <v>0</v>
      </c>
      <c r="S739" s="190">
        <f>SUM(S740:S743)</f>
        <v>0</v>
      </c>
      <c r="T739" s="190">
        <f>SUM(T740:T743)</f>
        <v>0</v>
      </c>
      <c r="U739" s="190">
        <f>SUM(U740:U743)</f>
        <v>0</v>
      </c>
      <c r="V739" s="190">
        <f>SUM(V740:V743)</f>
        <v>0</v>
      </c>
      <c r="W739" s="190"/>
      <c r="X739" s="190"/>
      <c r="Y739" s="190"/>
      <c r="Z739" s="190"/>
      <c r="AA739" s="190"/>
      <c r="AB739" s="190"/>
    </row>
    <row r="740" spans="1:28" ht="24.75" hidden="1">
      <c r="A740" s="1"/>
      <c r="B740" s="61" t="str">
        <f t="shared" si="180"/>
        <v>2610500053005311</v>
      </c>
      <c r="C740" s="147">
        <v>2023</v>
      </c>
      <c r="D740" s="99">
        <v>20</v>
      </c>
      <c r="E740" s="99">
        <v>2</v>
      </c>
      <c r="F740" s="99">
        <v>6</v>
      </c>
      <c r="G740" s="99">
        <v>10</v>
      </c>
      <c r="H740" s="147">
        <v>5000</v>
      </c>
      <c r="I740" s="147">
        <v>5300</v>
      </c>
      <c r="J740" s="147">
        <v>531</v>
      </c>
      <c r="K740" s="100">
        <v>1</v>
      </c>
      <c r="L740" s="100"/>
      <c r="M740" s="101" t="s">
        <v>547</v>
      </c>
      <c r="N740" s="102">
        <v>0</v>
      </c>
      <c r="O740" s="124" t="s">
        <v>43</v>
      </c>
      <c r="P740" s="104">
        <v>0</v>
      </c>
      <c r="Q740" s="104">
        <v>0</v>
      </c>
      <c r="R740" s="102">
        <v>0</v>
      </c>
      <c r="S740" s="102">
        <v>0</v>
      </c>
      <c r="T740" s="102">
        <v>0</v>
      </c>
      <c r="U740" s="102">
        <v>0</v>
      </c>
      <c r="V740" s="102">
        <f>N740-R740-S740-T740-U740</f>
        <v>0</v>
      </c>
      <c r="W740" s="102">
        <v>0</v>
      </c>
      <c r="X740" s="102">
        <v>0</v>
      </c>
      <c r="Y740" s="102">
        <v>0</v>
      </c>
      <c r="Z740" s="102">
        <v>0</v>
      </c>
      <c r="AA740" s="102">
        <f t="shared" ref="AA740:AB743" si="181">W740-Y740</f>
        <v>0</v>
      </c>
      <c r="AB740" s="102">
        <f t="shared" si="181"/>
        <v>0</v>
      </c>
    </row>
    <row r="741" spans="1:28" ht="24.75" hidden="1">
      <c r="A741" s="1"/>
      <c r="B741" s="61" t="str">
        <f t="shared" si="180"/>
        <v>2610500053005312</v>
      </c>
      <c r="C741" s="147">
        <v>2023</v>
      </c>
      <c r="D741" s="99">
        <v>20</v>
      </c>
      <c r="E741" s="99">
        <v>2</v>
      </c>
      <c r="F741" s="99">
        <v>6</v>
      </c>
      <c r="G741" s="99">
        <v>10</v>
      </c>
      <c r="H741" s="147">
        <v>5000</v>
      </c>
      <c r="I741" s="147">
        <v>5300</v>
      </c>
      <c r="J741" s="147">
        <v>531</v>
      </c>
      <c r="K741" s="100">
        <v>2</v>
      </c>
      <c r="L741" s="100"/>
      <c r="M741" s="101" t="s">
        <v>548</v>
      </c>
      <c r="N741" s="102">
        <v>0</v>
      </c>
      <c r="O741" s="124" t="s">
        <v>43</v>
      </c>
      <c r="P741" s="104">
        <v>0</v>
      </c>
      <c r="Q741" s="104">
        <v>0</v>
      </c>
      <c r="R741" s="102">
        <v>0</v>
      </c>
      <c r="S741" s="102">
        <v>0</v>
      </c>
      <c r="T741" s="102">
        <v>0</v>
      </c>
      <c r="U741" s="102">
        <v>0</v>
      </c>
      <c r="V741" s="102">
        <f>N741-R741-S741-T741-U741</f>
        <v>0</v>
      </c>
      <c r="W741" s="102">
        <v>0</v>
      </c>
      <c r="X741" s="102">
        <v>0</v>
      </c>
      <c r="Y741" s="102">
        <v>0</v>
      </c>
      <c r="Z741" s="102">
        <v>0</v>
      </c>
      <c r="AA741" s="102">
        <f t="shared" si="181"/>
        <v>0</v>
      </c>
      <c r="AB741" s="102">
        <f t="shared" si="181"/>
        <v>0</v>
      </c>
    </row>
    <row r="742" spans="1:28" ht="24.75" hidden="1">
      <c r="A742" s="1"/>
      <c r="B742" s="61" t="str">
        <f t="shared" si="180"/>
        <v>2610500053005313</v>
      </c>
      <c r="C742" s="147">
        <v>2023</v>
      </c>
      <c r="D742" s="99">
        <v>20</v>
      </c>
      <c r="E742" s="99">
        <v>2</v>
      </c>
      <c r="F742" s="99">
        <v>6</v>
      </c>
      <c r="G742" s="99">
        <v>10</v>
      </c>
      <c r="H742" s="147">
        <v>5000</v>
      </c>
      <c r="I742" s="147">
        <v>5300</v>
      </c>
      <c r="J742" s="147">
        <v>531</v>
      </c>
      <c r="K742" s="100">
        <v>3</v>
      </c>
      <c r="L742" s="100"/>
      <c r="M742" s="101" t="s">
        <v>549</v>
      </c>
      <c r="N742" s="102">
        <v>0</v>
      </c>
      <c r="O742" s="124" t="s">
        <v>43</v>
      </c>
      <c r="P742" s="104">
        <v>0</v>
      </c>
      <c r="Q742" s="104">
        <v>0</v>
      </c>
      <c r="R742" s="102">
        <v>0</v>
      </c>
      <c r="S742" s="102">
        <v>0</v>
      </c>
      <c r="T742" s="102">
        <v>0</v>
      </c>
      <c r="U742" s="102">
        <v>0</v>
      </c>
      <c r="V742" s="102">
        <f>N742-R742-S742-T742-U742</f>
        <v>0</v>
      </c>
      <c r="W742" s="102">
        <v>0</v>
      </c>
      <c r="X742" s="102">
        <v>0</v>
      </c>
      <c r="Y742" s="102">
        <v>0</v>
      </c>
      <c r="Z742" s="102">
        <v>0</v>
      </c>
      <c r="AA742" s="102">
        <f t="shared" si="181"/>
        <v>0</v>
      </c>
      <c r="AB742" s="102">
        <f t="shared" si="181"/>
        <v>0</v>
      </c>
    </row>
    <row r="743" spans="1:28" ht="24.75" hidden="1">
      <c r="A743" s="1"/>
      <c r="B743" s="61" t="str">
        <f t="shared" si="180"/>
        <v>2610500053005314</v>
      </c>
      <c r="C743" s="147">
        <v>2023</v>
      </c>
      <c r="D743" s="99">
        <v>20</v>
      </c>
      <c r="E743" s="99">
        <v>2</v>
      </c>
      <c r="F743" s="99">
        <v>6</v>
      </c>
      <c r="G743" s="99">
        <v>10</v>
      </c>
      <c r="H743" s="147">
        <v>5000</v>
      </c>
      <c r="I743" s="147">
        <v>5300</v>
      </c>
      <c r="J743" s="147">
        <v>531</v>
      </c>
      <c r="K743" s="100">
        <v>4</v>
      </c>
      <c r="L743" s="100"/>
      <c r="M743" s="101" t="s">
        <v>550</v>
      </c>
      <c r="N743" s="102">
        <v>0</v>
      </c>
      <c r="O743" s="124" t="s">
        <v>43</v>
      </c>
      <c r="P743" s="104">
        <v>0</v>
      </c>
      <c r="Q743" s="104">
        <v>0</v>
      </c>
      <c r="R743" s="102">
        <v>0</v>
      </c>
      <c r="S743" s="102">
        <v>0</v>
      </c>
      <c r="T743" s="102">
        <v>0</v>
      </c>
      <c r="U743" s="102">
        <v>0</v>
      </c>
      <c r="V743" s="102">
        <f>N743-R743-S743-T743-U743</f>
        <v>0</v>
      </c>
      <c r="W743" s="102">
        <v>0</v>
      </c>
      <c r="X743" s="102">
        <v>0</v>
      </c>
      <c r="Y743" s="102">
        <v>0</v>
      </c>
      <c r="Z743" s="102">
        <v>0</v>
      </c>
      <c r="AA743" s="102">
        <f t="shared" si="181"/>
        <v>0</v>
      </c>
      <c r="AB743" s="102">
        <f t="shared" si="181"/>
        <v>0</v>
      </c>
    </row>
    <row r="744" spans="1:28" ht="24.75" hidden="1">
      <c r="A744" s="1"/>
      <c r="B744" s="61" t="str">
        <f t="shared" si="180"/>
        <v>261050005300532</v>
      </c>
      <c r="C744" s="93">
        <v>2023</v>
      </c>
      <c r="D744" s="93">
        <v>20</v>
      </c>
      <c r="E744" s="93">
        <v>2</v>
      </c>
      <c r="F744" s="93">
        <v>6</v>
      </c>
      <c r="G744" s="93">
        <v>10</v>
      </c>
      <c r="H744" s="94">
        <v>5000</v>
      </c>
      <c r="I744" s="94">
        <v>5300</v>
      </c>
      <c r="J744" s="94">
        <v>532</v>
      </c>
      <c r="K744" s="94"/>
      <c r="L744" s="94"/>
      <c r="M744" s="189" t="s">
        <v>551</v>
      </c>
      <c r="N744" s="190">
        <f>+N745</f>
        <v>0</v>
      </c>
      <c r="O744" s="198"/>
      <c r="P744" s="94"/>
      <c r="Q744" s="94"/>
      <c r="R744" s="190">
        <f>+R745</f>
        <v>0</v>
      </c>
      <c r="S744" s="190">
        <f>+S745</f>
        <v>0</v>
      </c>
      <c r="T744" s="190">
        <f>+T745</f>
        <v>0</v>
      </c>
      <c r="U744" s="190">
        <f>+U745</f>
        <v>0</v>
      </c>
      <c r="V744" s="190">
        <f>+V745</f>
        <v>0</v>
      </c>
      <c r="W744" s="190"/>
      <c r="X744" s="190"/>
      <c r="Y744" s="190"/>
      <c r="Z744" s="190"/>
      <c r="AA744" s="190"/>
      <c r="AB744" s="190"/>
    </row>
    <row r="745" spans="1:28" ht="24.75" hidden="1">
      <c r="A745" s="1"/>
      <c r="B745" s="61" t="str">
        <f t="shared" si="180"/>
        <v>2610500053005321</v>
      </c>
      <c r="C745" s="147">
        <v>2023</v>
      </c>
      <c r="D745" s="99">
        <v>20</v>
      </c>
      <c r="E745" s="99">
        <v>2</v>
      </c>
      <c r="F745" s="99">
        <v>6</v>
      </c>
      <c r="G745" s="99">
        <v>10</v>
      </c>
      <c r="H745" s="147">
        <v>5000</v>
      </c>
      <c r="I745" s="147">
        <v>5300</v>
      </c>
      <c r="J745" s="147">
        <v>532</v>
      </c>
      <c r="K745" s="100">
        <v>1</v>
      </c>
      <c r="L745" s="100"/>
      <c r="M745" s="101" t="s">
        <v>552</v>
      </c>
      <c r="N745" s="102">
        <v>0</v>
      </c>
      <c r="O745" s="124" t="s">
        <v>43</v>
      </c>
      <c r="P745" s="104">
        <v>0</v>
      </c>
      <c r="Q745" s="104">
        <v>0</v>
      </c>
      <c r="R745" s="102">
        <v>0</v>
      </c>
      <c r="S745" s="102">
        <v>0</v>
      </c>
      <c r="T745" s="102">
        <v>0</v>
      </c>
      <c r="U745" s="102">
        <v>0</v>
      </c>
      <c r="V745" s="102">
        <f>N745-R745-S745-T745-U745</f>
        <v>0</v>
      </c>
      <c r="W745" s="102">
        <v>0</v>
      </c>
      <c r="X745" s="102">
        <v>0</v>
      </c>
      <c r="Y745" s="102">
        <v>0</v>
      </c>
      <c r="Z745" s="102">
        <v>0</v>
      </c>
      <c r="AA745" s="102">
        <f>W745-Y745</f>
        <v>0</v>
      </c>
      <c r="AB745" s="102">
        <f>X745-Z745</f>
        <v>0</v>
      </c>
    </row>
    <row r="746" spans="1:28" ht="24.75" hidden="1">
      <c r="A746" s="1"/>
      <c r="B746" s="61" t="str">
        <f t="shared" si="180"/>
        <v>261050005600</v>
      </c>
      <c r="C746" s="87">
        <v>2023</v>
      </c>
      <c r="D746" s="87">
        <v>20</v>
      </c>
      <c r="E746" s="87">
        <v>2</v>
      </c>
      <c r="F746" s="87">
        <v>6</v>
      </c>
      <c r="G746" s="87">
        <v>10</v>
      </c>
      <c r="H746" s="87">
        <v>5000</v>
      </c>
      <c r="I746" s="87">
        <v>5600</v>
      </c>
      <c r="J746" s="87"/>
      <c r="K746" s="88" t="s">
        <v>29</v>
      </c>
      <c r="L746" s="88"/>
      <c r="M746" s="141" t="s">
        <v>500</v>
      </c>
      <c r="N746" s="142">
        <f>+N747</f>
        <v>0</v>
      </c>
      <c r="O746" s="197"/>
      <c r="P746" s="196"/>
      <c r="Q746" s="196"/>
      <c r="R746" s="142">
        <f>+R747</f>
        <v>0</v>
      </c>
      <c r="S746" s="142">
        <f>+S747</f>
        <v>0</v>
      </c>
      <c r="T746" s="142">
        <f>+T747</f>
        <v>0</v>
      </c>
      <c r="U746" s="142">
        <f>+U747</f>
        <v>0</v>
      </c>
      <c r="V746" s="142">
        <f>+V747</f>
        <v>0</v>
      </c>
      <c r="W746" s="142"/>
      <c r="X746" s="142"/>
      <c r="Y746" s="142"/>
      <c r="Z746" s="142"/>
      <c r="AA746" s="142"/>
      <c r="AB746" s="142"/>
    </row>
    <row r="747" spans="1:28" ht="24.75" hidden="1">
      <c r="A747" s="1"/>
      <c r="B747" s="61" t="str">
        <f t="shared" si="180"/>
        <v>261050005600565</v>
      </c>
      <c r="C747" s="93">
        <v>2023</v>
      </c>
      <c r="D747" s="93">
        <v>20</v>
      </c>
      <c r="E747" s="93">
        <v>2</v>
      </c>
      <c r="F747" s="93">
        <v>6</v>
      </c>
      <c r="G747" s="93">
        <v>10</v>
      </c>
      <c r="H747" s="93">
        <v>5000</v>
      </c>
      <c r="I747" s="93">
        <v>5600</v>
      </c>
      <c r="J747" s="93">
        <v>565</v>
      </c>
      <c r="K747" s="93"/>
      <c r="L747" s="93"/>
      <c r="M747" s="189" t="s">
        <v>200</v>
      </c>
      <c r="N747" s="190">
        <f>SUM(N748:N750)</f>
        <v>0</v>
      </c>
      <c r="O747" s="198"/>
      <c r="P747" s="94"/>
      <c r="Q747" s="94"/>
      <c r="R747" s="190">
        <f>SUM(R748:R750)</f>
        <v>0</v>
      </c>
      <c r="S747" s="190">
        <f>SUM(S748:S750)</f>
        <v>0</v>
      </c>
      <c r="T747" s="190">
        <f>SUM(T748:T750)</f>
        <v>0</v>
      </c>
      <c r="U747" s="190">
        <f>SUM(U748:U750)</f>
        <v>0</v>
      </c>
      <c r="V747" s="190">
        <f>SUM(V748:V750)</f>
        <v>0</v>
      </c>
      <c r="W747" s="190"/>
      <c r="X747" s="190"/>
      <c r="Y747" s="190"/>
      <c r="Z747" s="190"/>
      <c r="AA747" s="190"/>
      <c r="AB747" s="190"/>
    </row>
    <row r="748" spans="1:28" ht="24.75" hidden="1">
      <c r="A748" s="1"/>
      <c r="B748" s="61" t="str">
        <f t="shared" si="180"/>
        <v>2610500056005651</v>
      </c>
      <c r="C748" s="147">
        <v>2023</v>
      </c>
      <c r="D748" s="99">
        <v>20</v>
      </c>
      <c r="E748" s="99">
        <v>2</v>
      </c>
      <c r="F748" s="99">
        <v>6</v>
      </c>
      <c r="G748" s="99">
        <v>10</v>
      </c>
      <c r="H748" s="147">
        <v>5000</v>
      </c>
      <c r="I748" s="147">
        <v>5600</v>
      </c>
      <c r="J748" s="147">
        <v>565</v>
      </c>
      <c r="K748" s="100">
        <v>1</v>
      </c>
      <c r="L748" s="100"/>
      <c r="M748" s="101" t="s">
        <v>553</v>
      </c>
      <c r="N748" s="102">
        <v>0</v>
      </c>
      <c r="O748" s="124" t="s">
        <v>43</v>
      </c>
      <c r="P748" s="104">
        <v>0</v>
      </c>
      <c r="Q748" s="104">
        <v>0</v>
      </c>
      <c r="R748" s="102">
        <v>0</v>
      </c>
      <c r="S748" s="102">
        <v>0</v>
      </c>
      <c r="T748" s="102">
        <v>0</v>
      </c>
      <c r="U748" s="102">
        <v>0</v>
      </c>
      <c r="V748" s="102">
        <f>N748-R748-S748-T748-U748</f>
        <v>0</v>
      </c>
      <c r="W748" s="102">
        <v>0</v>
      </c>
      <c r="X748" s="102">
        <v>0</v>
      </c>
      <c r="Y748" s="102">
        <v>0</v>
      </c>
      <c r="Z748" s="102">
        <v>0</v>
      </c>
      <c r="AA748" s="102">
        <f t="shared" ref="AA748:AB750" si="182">W748-Y748</f>
        <v>0</v>
      </c>
      <c r="AB748" s="102">
        <f t="shared" si="182"/>
        <v>0</v>
      </c>
    </row>
    <row r="749" spans="1:28" ht="24.75" hidden="1">
      <c r="A749" s="1"/>
      <c r="B749" s="61" t="str">
        <f t="shared" si="180"/>
        <v>2610500056005652</v>
      </c>
      <c r="C749" s="147">
        <v>2023</v>
      </c>
      <c r="D749" s="99">
        <v>20</v>
      </c>
      <c r="E749" s="99">
        <v>2</v>
      </c>
      <c r="F749" s="99">
        <v>6</v>
      </c>
      <c r="G749" s="99">
        <v>10</v>
      </c>
      <c r="H749" s="147">
        <v>5000</v>
      </c>
      <c r="I749" s="147">
        <v>5600</v>
      </c>
      <c r="J749" s="147">
        <v>565</v>
      </c>
      <c r="K749" s="100">
        <v>2</v>
      </c>
      <c r="L749" s="100"/>
      <c r="M749" s="101" t="s">
        <v>554</v>
      </c>
      <c r="N749" s="102">
        <v>0</v>
      </c>
      <c r="O749" s="124" t="s">
        <v>43</v>
      </c>
      <c r="P749" s="104">
        <v>0</v>
      </c>
      <c r="Q749" s="104">
        <v>0</v>
      </c>
      <c r="R749" s="102">
        <v>0</v>
      </c>
      <c r="S749" s="102">
        <v>0</v>
      </c>
      <c r="T749" s="102">
        <v>0</v>
      </c>
      <c r="U749" s="102">
        <v>0</v>
      </c>
      <c r="V749" s="102">
        <f>N749-R749-S749-T749-U749</f>
        <v>0</v>
      </c>
      <c r="W749" s="102">
        <v>0</v>
      </c>
      <c r="X749" s="102">
        <v>0</v>
      </c>
      <c r="Y749" s="102">
        <v>0</v>
      </c>
      <c r="Z749" s="102">
        <v>0</v>
      </c>
      <c r="AA749" s="102">
        <f t="shared" si="182"/>
        <v>0</v>
      </c>
      <c r="AB749" s="102">
        <f t="shared" si="182"/>
        <v>0</v>
      </c>
    </row>
    <row r="750" spans="1:28" ht="24.75" hidden="1">
      <c r="A750" s="105"/>
      <c r="B750" s="61" t="str">
        <f t="shared" si="180"/>
        <v>2610500056005653</v>
      </c>
      <c r="C750" s="147">
        <v>2023</v>
      </c>
      <c r="D750" s="99">
        <v>20</v>
      </c>
      <c r="E750" s="99">
        <v>2</v>
      </c>
      <c r="F750" s="99">
        <v>6</v>
      </c>
      <c r="G750" s="99">
        <v>10</v>
      </c>
      <c r="H750" s="147">
        <v>5000</v>
      </c>
      <c r="I750" s="147">
        <v>5600</v>
      </c>
      <c r="J750" s="147">
        <v>565</v>
      </c>
      <c r="K750" s="100">
        <v>3</v>
      </c>
      <c r="L750" s="100"/>
      <c r="M750" s="101" t="s">
        <v>501</v>
      </c>
      <c r="N750" s="102">
        <v>0</v>
      </c>
      <c r="O750" s="124" t="s">
        <v>43</v>
      </c>
      <c r="P750" s="104">
        <v>0</v>
      </c>
      <c r="Q750" s="104">
        <v>0</v>
      </c>
      <c r="R750" s="102">
        <v>0</v>
      </c>
      <c r="S750" s="102">
        <v>0</v>
      </c>
      <c r="T750" s="102">
        <v>0</v>
      </c>
      <c r="U750" s="102">
        <v>0</v>
      </c>
      <c r="V750" s="102">
        <f>N750-R750-S750-T750-U750</f>
        <v>0</v>
      </c>
      <c r="W750" s="102">
        <v>0</v>
      </c>
      <c r="X750" s="102">
        <v>0</v>
      </c>
      <c r="Y750" s="102">
        <v>0</v>
      </c>
      <c r="Z750" s="102">
        <v>0</v>
      </c>
      <c r="AA750" s="102">
        <f t="shared" si="182"/>
        <v>0</v>
      </c>
      <c r="AB750" s="102">
        <f t="shared" si="182"/>
        <v>0</v>
      </c>
    </row>
    <row r="751" spans="1:28" ht="48" hidden="1">
      <c r="A751" s="1"/>
      <c r="B751" s="61" t="str">
        <f t="shared" si="180"/>
        <v>2611</v>
      </c>
      <c r="C751" s="125">
        <v>2023</v>
      </c>
      <c r="D751" s="125">
        <v>20</v>
      </c>
      <c r="E751" s="125">
        <v>2</v>
      </c>
      <c r="F751" s="125">
        <v>6</v>
      </c>
      <c r="G751" s="125">
        <v>11</v>
      </c>
      <c r="H751" s="125"/>
      <c r="I751" s="125"/>
      <c r="J751" s="125"/>
      <c r="K751" s="125"/>
      <c r="L751" s="125"/>
      <c r="M751" s="173" t="s">
        <v>555</v>
      </c>
      <c r="N751" s="174">
        <f t="shared" ref="N751:N754" si="183">+N752</f>
        <v>0</v>
      </c>
      <c r="O751" s="113"/>
      <c r="P751" s="125"/>
      <c r="Q751" s="125"/>
      <c r="R751" s="174">
        <f t="shared" ref="R751:R754" si="184">+R752</f>
        <v>0</v>
      </c>
      <c r="S751" s="174">
        <f t="shared" ref="S751:S754" si="185">+S752</f>
        <v>0</v>
      </c>
      <c r="T751" s="174">
        <f t="shared" ref="T751:T754" si="186">+T752</f>
        <v>0</v>
      </c>
      <c r="U751" s="174">
        <f t="shared" ref="U751:U754" si="187">+U752</f>
        <v>0</v>
      </c>
      <c r="V751" s="174">
        <f t="shared" ref="V751:V754" si="188">+V752</f>
        <v>0</v>
      </c>
      <c r="W751" s="174"/>
      <c r="X751" s="174"/>
      <c r="Y751" s="174"/>
      <c r="Z751" s="174"/>
      <c r="AA751" s="174"/>
      <c r="AB751" s="174"/>
    </row>
    <row r="752" spans="1:28" ht="24.75" hidden="1">
      <c r="A752" s="1"/>
      <c r="B752" s="61" t="str">
        <f t="shared" si="180"/>
        <v>26113000</v>
      </c>
      <c r="C752" s="126">
        <v>2023</v>
      </c>
      <c r="D752" s="115">
        <v>20</v>
      </c>
      <c r="E752" s="115">
        <v>2</v>
      </c>
      <c r="F752" s="115">
        <v>6</v>
      </c>
      <c r="G752" s="115">
        <v>11</v>
      </c>
      <c r="H752" s="115">
        <v>3000</v>
      </c>
      <c r="I752" s="115"/>
      <c r="J752" s="115"/>
      <c r="K752" s="115"/>
      <c r="L752" s="115"/>
      <c r="M752" s="127" t="s">
        <v>55</v>
      </c>
      <c r="N752" s="128">
        <f t="shared" si="183"/>
        <v>0</v>
      </c>
      <c r="O752" s="85"/>
      <c r="P752" s="86"/>
      <c r="Q752" s="86"/>
      <c r="R752" s="128">
        <f t="shared" si="184"/>
        <v>0</v>
      </c>
      <c r="S752" s="128">
        <f t="shared" si="185"/>
        <v>0</v>
      </c>
      <c r="T752" s="128">
        <f t="shared" si="186"/>
        <v>0</v>
      </c>
      <c r="U752" s="128">
        <f t="shared" si="187"/>
        <v>0</v>
      </c>
      <c r="V752" s="128">
        <f t="shared" si="188"/>
        <v>0</v>
      </c>
      <c r="W752" s="128"/>
      <c r="X752" s="128"/>
      <c r="Y752" s="128"/>
      <c r="Z752" s="128"/>
      <c r="AA752" s="128"/>
      <c r="AB752" s="128"/>
    </row>
    <row r="753" spans="1:28" ht="48" hidden="1">
      <c r="A753" s="1"/>
      <c r="B753" s="61" t="str">
        <f t="shared" si="180"/>
        <v>261130003300</v>
      </c>
      <c r="C753" s="116">
        <v>2023</v>
      </c>
      <c r="D753" s="116">
        <v>20</v>
      </c>
      <c r="E753" s="116">
        <v>2</v>
      </c>
      <c r="F753" s="116">
        <v>6</v>
      </c>
      <c r="G753" s="116">
        <v>11</v>
      </c>
      <c r="H753" s="116">
        <v>3000</v>
      </c>
      <c r="I753" s="116">
        <v>3300</v>
      </c>
      <c r="J753" s="116"/>
      <c r="K753" s="116"/>
      <c r="L753" s="116"/>
      <c r="M753" s="89" t="s">
        <v>56</v>
      </c>
      <c r="N753" s="90">
        <f t="shared" si="183"/>
        <v>0</v>
      </c>
      <c r="O753" s="117"/>
      <c r="P753" s="116"/>
      <c r="Q753" s="116"/>
      <c r="R753" s="90">
        <f t="shared" si="184"/>
        <v>0</v>
      </c>
      <c r="S753" s="90">
        <f t="shared" si="185"/>
        <v>0</v>
      </c>
      <c r="T753" s="90">
        <f t="shared" si="186"/>
        <v>0</v>
      </c>
      <c r="U753" s="90">
        <f t="shared" si="187"/>
        <v>0</v>
      </c>
      <c r="V753" s="90">
        <f t="shared" si="188"/>
        <v>0</v>
      </c>
      <c r="W753" s="90"/>
      <c r="X753" s="90"/>
      <c r="Y753" s="90"/>
      <c r="Z753" s="90"/>
      <c r="AA753" s="90"/>
      <c r="AB753" s="90"/>
    </row>
    <row r="754" spans="1:28" ht="24.75" hidden="1">
      <c r="A754" s="1"/>
      <c r="B754" s="61" t="str">
        <f t="shared" si="180"/>
        <v>261130003300334</v>
      </c>
      <c r="C754" s="118">
        <v>2023</v>
      </c>
      <c r="D754" s="118">
        <v>20</v>
      </c>
      <c r="E754" s="118">
        <v>2</v>
      </c>
      <c r="F754" s="118">
        <v>6</v>
      </c>
      <c r="G754" s="120">
        <v>11</v>
      </c>
      <c r="H754" s="120">
        <v>3000</v>
      </c>
      <c r="I754" s="120">
        <v>3300</v>
      </c>
      <c r="J754" s="120">
        <v>334</v>
      </c>
      <c r="K754" s="120"/>
      <c r="L754" s="120"/>
      <c r="M754" s="95" t="s">
        <v>62</v>
      </c>
      <c r="N754" s="96">
        <f t="shared" si="183"/>
        <v>0</v>
      </c>
      <c r="O754" s="121"/>
      <c r="P754" s="120"/>
      <c r="Q754" s="120"/>
      <c r="R754" s="96">
        <f t="shared" si="184"/>
        <v>0</v>
      </c>
      <c r="S754" s="96">
        <f t="shared" si="185"/>
        <v>0</v>
      </c>
      <c r="T754" s="96">
        <f t="shared" si="186"/>
        <v>0</v>
      </c>
      <c r="U754" s="96">
        <f t="shared" si="187"/>
        <v>0</v>
      </c>
      <c r="V754" s="96">
        <f t="shared" si="188"/>
        <v>0</v>
      </c>
      <c r="W754" s="96"/>
      <c r="X754" s="96"/>
      <c r="Y754" s="96"/>
      <c r="Z754" s="96"/>
      <c r="AA754" s="96"/>
      <c r="AB754" s="96"/>
    </row>
    <row r="755" spans="1:28" ht="24.75" hidden="1">
      <c r="A755" s="1"/>
      <c r="B755" s="61" t="str">
        <f t="shared" si="180"/>
        <v>2611300033003341</v>
      </c>
      <c r="C755" s="25">
        <v>2023</v>
      </c>
      <c r="D755" s="25">
        <v>20</v>
      </c>
      <c r="E755" s="25">
        <v>2</v>
      </c>
      <c r="F755" s="25">
        <v>6</v>
      </c>
      <c r="G755" s="25">
        <v>11</v>
      </c>
      <c r="H755" s="25">
        <v>3000</v>
      </c>
      <c r="I755" s="25">
        <v>3300</v>
      </c>
      <c r="J755" s="25">
        <v>334</v>
      </c>
      <c r="K755" s="100">
        <v>1</v>
      </c>
      <c r="L755" s="100"/>
      <c r="M755" s="101" t="s">
        <v>556</v>
      </c>
      <c r="N755" s="102">
        <f>SUM(N756:N759)</f>
        <v>0</v>
      </c>
      <c r="O755" s="200"/>
      <c r="P755" s="201"/>
      <c r="Q755" s="201"/>
      <c r="R755" s="102">
        <f>SUM(R756:R759)</f>
        <v>0</v>
      </c>
      <c r="S755" s="102">
        <f>SUM(S756:S759)</f>
        <v>0</v>
      </c>
      <c r="T755" s="102">
        <f>SUM(T756:T759)</f>
        <v>0</v>
      </c>
      <c r="U755" s="102">
        <f>SUM(U756:U759)</f>
        <v>0</v>
      </c>
      <c r="V755" s="102">
        <f>R755-S755-T755-U755</f>
        <v>0</v>
      </c>
      <c r="W755" s="102"/>
      <c r="X755" s="102"/>
      <c r="Y755" s="102"/>
      <c r="Z755" s="102"/>
      <c r="AA755" s="102"/>
      <c r="AB755" s="102"/>
    </row>
    <row r="756" spans="1:28" ht="46.5" hidden="1">
      <c r="A756" s="1"/>
      <c r="B756" s="61" t="str">
        <f t="shared" si="180"/>
        <v>2611300033003341001</v>
      </c>
      <c r="C756" s="25">
        <v>2023</v>
      </c>
      <c r="D756" s="25">
        <v>20</v>
      </c>
      <c r="E756" s="25">
        <v>2</v>
      </c>
      <c r="F756" s="25">
        <v>6</v>
      </c>
      <c r="G756" s="25">
        <v>11</v>
      </c>
      <c r="H756" s="25">
        <v>3000</v>
      </c>
      <c r="I756" s="25">
        <v>3300</v>
      </c>
      <c r="J756" s="25">
        <v>334</v>
      </c>
      <c r="K756" s="109">
        <v>1001</v>
      </c>
      <c r="L756" s="109"/>
      <c r="M756" s="101" t="s">
        <v>557</v>
      </c>
      <c r="N756" s="102">
        <v>0</v>
      </c>
      <c r="O756" s="148" t="s">
        <v>64</v>
      </c>
      <c r="P756" s="104">
        <v>0</v>
      </c>
      <c r="Q756" s="104">
        <v>0</v>
      </c>
      <c r="R756" s="102">
        <v>0</v>
      </c>
      <c r="S756" s="102">
        <v>0</v>
      </c>
      <c r="T756" s="102">
        <v>0</v>
      </c>
      <c r="U756" s="102">
        <v>0</v>
      </c>
      <c r="V756" s="102">
        <f>N756-R756-S756-T756-U756</f>
        <v>0</v>
      </c>
      <c r="W756" s="102">
        <v>0</v>
      </c>
      <c r="X756" s="102">
        <v>0</v>
      </c>
      <c r="Y756" s="102">
        <v>0</v>
      </c>
      <c r="Z756" s="102">
        <v>0</v>
      </c>
      <c r="AA756" s="102">
        <f t="shared" ref="AA756:AB759" si="189">W756-Y756</f>
        <v>0</v>
      </c>
      <c r="AB756" s="102">
        <f t="shared" si="189"/>
        <v>0</v>
      </c>
    </row>
    <row r="757" spans="1:28" ht="46.5" hidden="1">
      <c r="A757" s="1"/>
      <c r="B757" s="61" t="str">
        <f t="shared" si="180"/>
        <v>2611300033003341002</v>
      </c>
      <c r="C757" s="25">
        <v>2023</v>
      </c>
      <c r="D757" s="25">
        <v>20</v>
      </c>
      <c r="E757" s="25">
        <v>2</v>
      </c>
      <c r="F757" s="25">
        <v>6</v>
      </c>
      <c r="G757" s="25">
        <v>11</v>
      </c>
      <c r="H757" s="25">
        <v>3000</v>
      </c>
      <c r="I757" s="25">
        <v>3300</v>
      </c>
      <c r="J757" s="25">
        <v>334</v>
      </c>
      <c r="K757" s="109">
        <v>1002</v>
      </c>
      <c r="L757" s="109"/>
      <c r="M757" s="101" t="s">
        <v>558</v>
      </c>
      <c r="N757" s="102">
        <v>0</v>
      </c>
      <c r="O757" s="148" t="s">
        <v>64</v>
      </c>
      <c r="P757" s="104">
        <v>0</v>
      </c>
      <c r="Q757" s="104">
        <v>0</v>
      </c>
      <c r="R757" s="102">
        <v>0</v>
      </c>
      <c r="S757" s="102">
        <v>0</v>
      </c>
      <c r="T757" s="102">
        <v>0</v>
      </c>
      <c r="U757" s="102">
        <v>0</v>
      </c>
      <c r="V757" s="102">
        <f>N757-R757-S757-T757-U757</f>
        <v>0</v>
      </c>
      <c r="W757" s="102">
        <v>0</v>
      </c>
      <c r="X757" s="102">
        <v>0</v>
      </c>
      <c r="Y757" s="102">
        <v>0</v>
      </c>
      <c r="Z757" s="102">
        <v>0</v>
      </c>
      <c r="AA757" s="102">
        <f t="shared" si="189"/>
        <v>0</v>
      </c>
      <c r="AB757" s="102">
        <f t="shared" si="189"/>
        <v>0</v>
      </c>
    </row>
    <row r="758" spans="1:28" ht="69.75" hidden="1">
      <c r="A758" s="1"/>
      <c r="B758" s="61" t="str">
        <f t="shared" si="180"/>
        <v>2611300033003341003</v>
      </c>
      <c r="C758" s="25">
        <v>2023</v>
      </c>
      <c r="D758" s="25">
        <v>20</v>
      </c>
      <c r="E758" s="25">
        <v>2</v>
      </c>
      <c r="F758" s="25">
        <v>6</v>
      </c>
      <c r="G758" s="25">
        <v>11</v>
      </c>
      <c r="H758" s="25">
        <v>3000</v>
      </c>
      <c r="I758" s="25">
        <v>3300</v>
      </c>
      <c r="J758" s="25">
        <v>334</v>
      </c>
      <c r="K758" s="109">
        <v>1003</v>
      </c>
      <c r="L758" s="109"/>
      <c r="M758" s="101" t="s">
        <v>559</v>
      </c>
      <c r="N758" s="102">
        <v>0</v>
      </c>
      <c r="O758" s="148" t="s">
        <v>64</v>
      </c>
      <c r="P758" s="104">
        <v>0</v>
      </c>
      <c r="Q758" s="104">
        <v>0</v>
      </c>
      <c r="R758" s="102">
        <v>0</v>
      </c>
      <c r="S758" s="102">
        <v>0</v>
      </c>
      <c r="T758" s="102">
        <v>0</v>
      </c>
      <c r="U758" s="102">
        <v>0</v>
      </c>
      <c r="V758" s="102">
        <f>N758-R758-S758-T758-U758</f>
        <v>0</v>
      </c>
      <c r="W758" s="102">
        <v>0</v>
      </c>
      <c r="X758" s="102">
        <v>0</v>
      </c>
      <c r="Y758" s="102">
        <v>0</v>
      </c>
      <c r="Z758" s="102">
        <v>0</v>
      </c>
      <c r="AA758" s="102">
        <f t="shared" si="189"/>
        <v>0</v>
      </c>
      <c r="AB758" s="102">
        <f t="shared" si="189"/>
        <v>0</v>
      </c>
    </row>
    <row r="759" spans="1:28" ht="24.75" hidden="1">
      <c r="A759" s="1"/>
      <c r="B759" s="61" t="str">
        <f t="shared" si="180"/>
        <v>2611300033003341011</v>
      </c>
      <c r="C759" s="25">
        <v>2023</v>
      </c>
      <c r="D759" s="25">
        <v>20</v>
      </c>
      <c r="E759" s="25">
        <v>2</v>
      </c>
      <c r="F759" s="25">
        <v>6</v>
      </c>
      <c r="G759" s="25">
        <v>11</v>
      </c>
      <c r="H759" s="25">
        <v>3000</v>
      </c>
      <c r="I759" s="25">
        <v>3300</v>
      </c>
      <c r="J759" s="25">
        <v>334</v>
      </c>
      <c r="K759" s="109">
        <v>1011</v>
      </c>
      <c r="L759" s="109"/>
      <c r="M759" s="101" t="s">
        <v>74</v>
      </c>
      <c r="N759" s="102">
        <v>0</v>
      </c>
      <c r="O759" s="148" t="s">
        <v>64</v>
      </c>
      <c r="P759" s="104">
        <v>0</v>
      </c>
      <c r="Q759" s="104">
        <v>0</v>
      </c>
      <c r="R759" s="102">
        <v>0</v>
      </c>
      <c r="S759" s="102">
        <v>0</v>
      </c>
      <c r="T759" s="102">
        <v>0</v>
      </c>
      <c r="U759" s="102">
        <v>0</v>
      </c>
      <c r="V759" s="102">
        <f>N759-R759-S759-T759-U759</f>
        <v>0</v>
      </c>
      <c r="W759" s="102">
        <v>0</v>
      </c>
      <c r="X759" s="102">
        <v>0</v>
      </c>
      <c r="Y759" s="102">
        <v>0</v>
      </c>
      <c r="Z759" s="102">
        <v>0</v>
      </c>
      <c r="AA759" s="102">
        <f t="shared" si="189"/>
        <v>0</v>
      </c>
      <c r="AB759" s="102">
        <f t="shared" si="189"/>
        <v>0</v>
      </c>
    </row>
    <row r="760" spans="1:28" ht="72" hidden="1">
      <c r="A760" s="1"/>
      <c r="B760" s="61" t="str">
        <f t="shared" si="180"/>
        <v>3</v>
      </c>
      <c r="C760" s="180">
        <v>2023</v>
      </c>
      <c r="D760" s="180">
        <v>20</v>
      </c>
      <c r="E760" s="180">
        <v>3</v>
      </c>
      <c r="F760" s="180"/>
      <c r="G760" s="180"/>
      <c r="H760" s="180"/>
      <c r="I760" s="181"/>
      <c r="J760" s="181"/>
      <c r="K760" s="182"/>
      <c r="L760" s="182"/>
      <c r="M760" s="183" t="s">
        <v>560</v>
      </c>
      <c r="N760" s="184">
        <f>+N761</f>
        <v>0</v>
      </c>
      <c r="O760" s="185"/>
      <c r="P760" s="186"/>
      <c r="Q760" s="186"/>
      <c r="R760" s="184">
        <f>+R761</f>
        <v>0</v>
      </c>
      <c r="S760" s="184">
        <f>+S761</f>
        <v>0</v>
      </c>
      <c r="T760" s="184">
        <f>+T761</f>
        <v>0</v>
      </c>
      <c r="U760" s="184">
        <f>+U761</f>
        <v>0</v>
      </c>
      <c r="V760" s="184">
        <f>+V761</f>
        <v>0</v>
      </c>
      <c r="W760" s="184"/>
      <c r="X760" s="184"/>
      <c r="Y760" s="184"/>
      <c r="Z760" s="184"/>
      <c r="AA760" s="184"/>
      <c r="AB760" s="184"/>
    </row>
    <row r="761" spans="1:28" ht="48" hidden="1">
      <c r="A761" s="1"/>
      <c r="B761" s="61" t="str">
        <f t="shared" si="180"/>
        <v>37</v>
      </c>
      <c r="C761" s="111">
        <v>2023</v>
      </c>
      <c r="D761" s="111">
        <v>20</v>
      </c>
      <c r="E761" s="111">
        <v>3</v>
      </c>
      <c r="F761" s="111">
        <v>7</v>
      </c>
      <c r="G761" s="111"/>
      <c r="H761" s="111"/>
      <c r="I761" s="111"/>
      <c r="J761" s="111"/>
      <c r="K761" s="112"/>
      <c r="L761" s="112"/>
      <c r="M761" s="70" t="s">
        <v>561</v>
      </c>
      <c r="N761" s="71">
        <f>+N762+N892</f>
        <v>0</v>
      </c>
      <c r="O761" s="72"/>
      <c r="P761" s="68"/>
      <c r="Q761" s="68"/>
      <c r="R761" s="71">
        <f>+R762+R892</f>
        <v>0</v>
      </c>
      <c r="S761" s="71">
        <f>+S762+S892</f>
        <v>0</v>
      </c>
      <c r="T761" s="71">
        <f>+T762+T892</f>
        <v>0</v>
      </c>
      <c r="U761" s="71">
        <f>+U762+U892</f>
        <v>0</v>
      </c>
      <c r="V761" s="71">
        <f>+V762+V892</f>
        <v>0</v>
      </c>
      <c r="W761" s="71"/>
      <c r="X761" s="71"/>
      <c r="Y761" s="71"/>
      <c r="Z761" s="71"/>
      <c r="AA761" s="71"/>
      <c r="AB761" s="71"/>
    </row>
    <row r="762" spans="1:28" ht="24.75" hidden="1">
      <c r="A762" s="1"/>
      <c r="B762" s="61" t="str">
        <f t="shared" si="180"/>
        <v>3713</v>
      </c>
      <c r="C762" s="125">
        <v>2023</v>
      </c>
      <c r="D762" s="125">
        <v>20</v>
      </c>
      <c r="E762" s="125">
        <v>3</v>
      </c>
      <c r="F762" s="125">
        <v>7</v>
      </c>
      <c r="G762" s="125">
        <v>13</v>
      </c>
      <c r="H762" s="125"/>
      <c r="I762" s="125"/>
      <c r="J762" s="125"/>
      <c r="K762" s="125"/>
      <c r="L762" s="125"/>
      <c r="M762" s="173" t="s">
        <v>562</v>
      </c>
      <c r="N762" s="174">
        <f>+N763+N785+N794</f>
        <v>0</v>
      </c>
      <c r="O762" s="113"/>
      <c r="P762" s="125"/>
      <c r="Q762" s="125"/>
      <c r="R762" s="174">
        <f>+R763+R785+R794</f>
        <v>0</v>
      </c>
      <c r="S762" s="174">
        <f>+S763+S785+S794</f>
        <v>0</v>
      </c>
      <c r="T762" s="174">
        <f>+T763+T785+T794</f>
        <v>0</v>
      </c>
      <c r="U762" s="174">
        <f>+U763+U785+U794</f>
        <v>0</v>
      </c>
      <c r="V762" s="174">
        <f>+V763+V785+V794</f>
        <v>0</v>
      </c>
      <c r="W762" s="174"/>
      <c r="X762" s="174"/>
      <c r="Y762" s="174"/>
      <c r="Z762" s="174"/>
      <c r="AA762" s="174"/>
      <c r="AB762" s="174"/>
    </row>
    <row r="763" spans="1:28" ht="24.75" hidden="1">
      <c r="A763" s="1"/>
      <c r="B763" s="61" t="str">
        <f t="shared" si="180"/>
        <v>37132000</v>
      </c>
      <c r="C763" s="81">
        <v>2023</v>
      </c>
      <c r="D763" s="81">
        <v>20</v>
      </c>
      <c r="E763" s="81">
        <v>3</v>
      </c>
      <c r="F763" s="81">
        <v>7</v>
      </c>
      <c r="G763" s="81">
        <v>13</v>
      </c>
      <c r="H763" s="81">
        <v>2000</v>
      </c>
      <c r="I763" s="81"/>
      <c r="J763" s="81"/>
      <c r="K763" s="82"/>
      <c r="L763" s="82"/>
      <c r="M763" s="83" t="s">
        <v>39</v>
      </c>
      <c r="N763" s="84">
        <f>+N764+N767+N770+N773+N780</f>
        <v>0</v>
      </c>
      <c r="O763" s="149"/>
      <c r="P763" s="150"/>
      <c r="Q763" s="150"/>
      <c r="R763" s="84">
        <f>+R764+R767+R770+R773+R780</f>
        <v>0</v>
      </c>
      <c r="S763" s="84">
        <f>+S764+S767+S770+S773+S780</f>
        <v>0</v>
      </c>
      <c r="T763" s="84">
        <f>+T764+T767+T770+T773+T780</f>
        <v>0</v>
      </c>
      <c r="U763" s="84">
        <f>+U764+U767+U770+U773+U780</f>
        <v>0</v>
      </c>
      <c r="V763" s="84">
        <f>+V764+V767+V770+V773+V780</f>
        <v>0</v>
      </c>
      <c r="W763" s="84"/>
      <c r="X763" s="84"/>
      <c r="Y763" s="84"/>
      <c r="Z763" s="84"/>
      <c r="AA763" s="84"/>
      <c r="AB763" s="84"/>
    </row>
    <row r="764" spans="1:28" ht="48" hidden="1">
      <c r="A764" s="1"/>
      <c r="B764" s="61" t="str">
        <f t="shared" si="180"/>
        <v>371320002100</v>
      </c>
      <c r="C764" s="87">
        <v>2023</v>
      </c>
      <c r="D764" s="87">
        <v>20</v>
      </c>
      <c r="E764" s="87">
        <v>3</v>
      </c>
      <c r="F764" s="87">
        <v>7</v>
      </c>
      <c r="G764" s="87">
        <v>13</v>
      </c>
      <c r="H764" s="87">
        <v>2000</v>
      </c>
      <c r="I764" s="87">
        <v>2100</v>
      </c>
      <c r="J764" s="87"/>
      <c r="K764" s="88"/>
      <c r="L764" s="88"/>
      <c r="M764" s="89" t="s">
        <v>90</v>
      </c>
      <c r="N764" s="90">
        <f>+N765</f>
        <v>0</v>
      </c>
      <c r="O764" s="151"/>
      <c r="P764" s="152"/>
      <c r="Q764" s="152"/>
      <c r="R764" s="90">
        <f t="shared" ref="R764:V765" si="190">+R765</f>
        <v>0</v>
      </c>
      <c r="S764" s="90">
        <f t="shared" si="190"/>
        <v>0</v>
      </c>
      <c r="T764" s="90">
        <f t="shared" si="190"/>
        <v>0</v>
      </c>
      <c r="U764" s="90">
        <f t="shared" si="190"/>
        <v>0</v>
      </c>
      <c r="V764" s="90">
        <f t="shared" si="190"/>
        <v>0</v>
      </c>
      <c r="W764" s="90"/>
      <c r="X764" s="90"/>
      <c r="Y764" s="90"/>
      <c r="Z764" s="90"/>
      <c r="AA764" s="90"/>
      <c r="AB764" s="90"/>
    </row>
    <row r="765" spans="1:28" ht="48" hidden="1">
      <c r="A765" s="1"/>
      <c r="B765" s="61" t="str">
        <f t="shared" si="180"/>
        <v>371320002100214</v>
      </c>
      <c r="C765" s="93">
        <v>2023</v>
      </c>
      <c r="D765" s="93">
        <v>20</v>
      </c>
      <c r="E765" s="93">
        <v>3</v>
      </c>
      <c r="F765" s="93">
        <v>7</v>
      </c>
      <c r="G765" s="93">
        <v>13</v>
      </c>
      <c r="H765" s="93">
        <v>2000</v>
      </c>
      <c r="I765" s="93">
        <v>2100</v>
      </c>
      <c r="J765" s="93">
        <v>214</v>
      </c>
      <c r="K765" s="94"/>
      <c r="L765" s="94"/>
      <c r="M765" s="189" t="s">
        <v>141</v>
      </c>
      <c r="N765" s="190">
        <f>+N766</f>
        <v>0</v>
      </c>
      <c r="O765" s="153" t="s">
        <v>29</v>
      </c>
      <c r="P765" s="154"/>
      <c r="Q765" s="154"/>
      <c r="R765" s="190">
        <f t="shared" si="190"/>
        <v>0</v>
      </c>
      <c r="S765" s="190">
        <f t="shared" si="190"/>
        <v>0</v>
      </c>
      <c r="T765" s="190">
        <f t="shared" si="190"/>
        <v>0</v>
      </c>
      <c r="U765" s="190">
        <f t="shared" si="190"/>
        <v>0</v>
      </c>
      <c r="V765" s="190">
        <f t="shared" si="190"/>
        <v>0</v>
      </c>
      <c r="W765" s="190"/>
      <c r="X765" s="190"/>
      <c r="Y765" s="190"/>
      <c r="Z765" s="190"/>
      <c r="AA765" s="190"/>
      <c r="AB765" s="190"/>
    </row>
    <row r="766" spans="1:28" ht="46.5" hidden="1">
      <c r="A766" s="1"/>
      <c r="B766" s="61" t="str">
        <f t="shared" si="180"/>
        <v>3713200021002141</v>
      </c>
      <c r="C766" s="99">
        <v>2023</v>
      </c>
      <c r="D766" s="99">
        <v>20</v>
      </c>
      <c r="E766" s="99">
        <v>3</v>
      </c>
      <c r="F766" s="99">
        <v>7</v>
      </c>
      <c r="G766" s="99">
        <v>13</v>
      </c>
      <c r="H766" s="99">
        <v>2000</v>
      </c>
      <c r="I766" s="99">
        <v>2100</v>
      </c>
      <c r="J766" s="99">
        <v>214</v>
      </c>
      <c r="K766" s="100">
        <v>1</v>
      </c>
      <c r="L766" s="100"/>
      <c r="M766" s="101" t="s">
        <v>528</v>
      </c>
      <c r="N766" s="102">
        <v>0</v>
      </c>
      <c r="O766" s="148" t="s">
        <v>43</v>
      </c>
      <c r="P766" s="104">
        <v>0</v>
      </c>
      <c r="Q766" s="104">
        <v>0</v>
      </c>
      <c r="R766" s="102">
        <v>0</v>
      </c>
      <c r="S766" s="102">
        <v>0</v>
      </c>
      <c r="T766" s="102">
        <v>0</v>
      </c>
      <c r="U766" s="102">
        <v>0</v>
      </c>
      <c r="V766" s="102">
        <f>N766-R766-S766-T766-U766</f>
        <v>0</v>
      </c>
      <c r="W766" s="102">
        <v>0</v>
      </c>
      <c r="X766" s="102">
        <v>0</v>
      </c>
      <c r="Y766" s="102">
        <v>0</v>
      </c>
      <c r="Z766" s="102">
        <v>0</v>
      </c>
      <c r="AA766" s="102">
        <f>W766-Y766</f>
        <v>0</v>
      </c>
      <c r="AB766" s="102">
        <f>X766-Z766</f>
        <v>0</v>
      </c>
    </row>
    <row r="767" spans="1:28" ht="24.75" hidden="1">
      <c r="A767" s="1"/>
      <c r="B767" s="61" t="str">
        <f t="shared" si="180"/>
        <v>371320002500</v>
      </c>
      <c r="C767" s="87">
        <v>2023</v>
      </c>
      <c r="D767" s="87">
        <v>20</v>
      </c>
      <c r="E767" s="87">
        <v>3</v>
      </c>
      <c r="F767" s="87">
        <v>7</v>
      </c>
      <c r="G767" s="87">
        <v>13</v>
      </c>
      <c r="H767" s="87">
        <v>2000</v>
      </c>
      <c r="I767" s="87">
        <v>2500</v>
      </c>
      <c r="J767" s="87"/>
      <c r="K767" s="88" t="s">
        <v>29</v>
      </c>
      <c r="L767" s="88"/>
      <c r="M767" s="89" t="s">
        <v>529</v>
      </c>
      <c r="N767" s="90">
        <f>+N768</f>
        <v>0</v>
      </c>
      <c r="O767" s="151" t="s">
        <v>29</v>
      </c>
      <c r="P767" s="152"/>
      <c r="Q767" s="152"/>
      <c r="R767" s="90">
        <f t="shared" ref="R767:V768" si="191">+R768</f>
        <v>0</v>
      </c>
      <c r="S767" s="90">
        <f t="shared" si="191"/>
        <v>0</v>
      </c>
      <c r="T767" s="90">
        <f t="shared" si="191"/>
        <v>0</v>
      </c>
      <c r="U767" s="90">
        <f t="shared" si="191"/>
        <v>0</v>
      </c>
      <c r="V767" s="90">
        <f t="shared" si="191"/>
        <v>0</v>
      </c>
      <c r="W767" s="90"/>
      <c r="X767" s="90"/>
      <c r="Y767" s="90"/>
      <c r="Z767" s="90"/>
      <c r="AA767" s="90"/>
      <c r="AB767" s="90"/>
    </row>
    <row r="768" spans="1:28" ht="24.75" hidden="1">
      <c r="A768" s="1"/>
      <c r="B768" s="61" t="str">
        <f t="shared" si="180"/>
        <v>371320002500255</v>
      </c>
      <c r="C768" s="93">
        <v>2023</v>
      </c>
      <c r="D768" s="93">
        <v>20</v>
      </c>
      <c r="E768" s="93">
        <v>3</v>
      </c>
      <c r="F768" s="93">
        <v>7</v>
      </c>
      <c r="G768" s="93">
        <v>13</v>
      </c>
      <c r="H768" s="93">
        <v>2000</v>
      </c>
      <c r="I768" s="93">
        <v>2500</v>
      </c>
      <c r="J768" s="93">
        <v>255</v>
      </c>
      <c r="K768" s="94"/>
      <c r="L768" s="94"/>
      <c r="M768" s="95" t="s">
        <v>530</v>
      </c>
      <c r="N768" s="96">
        <f>+N769</f>
        <v>0</v>
      </c>
      <c r="O768" s="153" t="s">
        <v>29</v>
      </c>
      <c r="P768" s="154"/>
      <c r="Q768" s="154"/>
      <c r="R768" s="96">
        <f t="shared" si="191"/>
        <v>0</v>
      </c>
      <c r="S768" s="96">
        <f t="shared" si="191"/>
        <v>0</v>
      </c>
      <c r="T768" s="96">
        <f t="shared" si="191"/>
        <v>0</v>
      </c>
      <c r="U768" s="96">
        <f t="shared" si="191"/>
        <v>0</v>
      </c>
      <c r="V768" s="96">
        <f t="shared" si="191"/>
        <v>0</v>
      </c>
      <c r="W768" s="96"/>
      <c r="X768" s="96"/>
      <c r="Y768" s="96"/>
      <c r="Z768" s="96"/>
      <c r="AA768" s="96"/>
      <c r="AB768" s="96"/>
    </row>
    <row r="769" spans="1:28" ht="24.75" hidden="1">
      <c r="A769" s="1"/>
      <c r="B769" s="61" t="str">
        <f t="shared" si="180"/>
        <v>3713200025002551</v>
      </c>
      <c r="C769" s="99">
        <v>2023</v>
      </c>
      <c r="D769" s="99">
        <v>20</v>
      </c>
      <c r="E769" s="99">
        <v>3</v>
      </c>
      <c r="F769" s="99">
        <v>7</v>
      </c>
      <c r="G769" s="99">
        <v>13</v>
      </c>
      <c r="H769" s="99">
        <v>2000</v>
      </c>
      <c r="I769" s="99">
        <v>2500</v>
      </c>
      <c r="J769" s="99">
        <v>255</v>
      </c>
      <c r="K769" s="100">
        <v>1</v>
      </c>
      <c r="L769" s="100"/>
      <c r="M769" s="101" t="s">
        <v>530</v>
      </c>
      <c r="N769" s="102">
        <v>0</v>
      </c>
      <c r="O769" s="148" t="s">
        <v>43</v>
      </c>
      <c r="P769" s="104">
        <v>0</v>
      </c>
      <c r="Q769" s="104">
        <v>0</v>
      </c>
      <c r="R769" s="102">
        <v>0</v>
      </c>
      <c r="S769" s="102">
        <v>0</v>
      </c>
      <c r="T769" s="102">
        <v>0</v>
      </c>
      <c r="U769" s="102">
        <v>0</v>
      </c>
      <c r="V769" s="102">
        <f>N769-R769-S769-T769-U769</f>
        <v>0</v>
      </c>
      <c r="W769" s="102">
        <v>0</v>
      </c>
      <c r="X769" s="102">
        <v>0</v>
      </c>
      <c r="Y769" s="102">
        <v>0</v>
      </c>
      <c r="Z769" s="102">
        <v>0</v>
      </c>
      <c r="AA769" s="102">
        <f>W769-Y769</f>
        <v>0</v>
      </c>
      <c r="AB769" s="102">
        <f>X769-Z769</f>
        <v>0</v>
      </c>
    </row>
    <row r="770" spans="1:28" ht="48" hidden="1">
      <c r="A770" s="1"/>
      <c r="B770" s="61" t="str">
        <f t="shared" si="180"/>
        <v>371320002700</v>
      </c>
      <c r="C770" s="87">
        <v>2023</v>
      </c>
      <c r="D770" s="87">
        <v>20</v>
      </c>
      <c r="E770" s="87">
        <v>3</v>
      </c>
      <c r="F770" s="87">
        <v>7</v>
      </c>
      <c r="G770" s="87">
        <v>13</v>
      </c>
      <c r="H770" s="87">
        <v>2000</v>
      </c>
      <c r="I770" s="87">
        <v>2700</v>
      </c>
      <c r="J770" s="87"/>
      <c r="K770" s="88" t="s">
        <v>29</v>
      </c>
      <c r="L770" s="88"/>
      <c r="M770" s="89" t="s">
        <v>313</v>
      </c>
      <c r="N770" s="90">
        <f>+N771</f>
        <v>0</v>
      </c>
      <c r="O770" s="151" t="s">
        <v>29</v>
      </c>
      <c r="P770" s="152"/>
      <c r="Q770" s="152"/>
      <c r="R770" s="90">
        <f t="shared" ref="R770:V771" si="192">+R771</f>
        <v>0</v>
      </c>
      <c r="S770" s="90">
        <f t="shared" si="192"/>
        <v>0</v>
      </c>
      <c r="T770" s="90">
        <f t="shared" si="192"/>
        <v>0</v>
      </c>
      <c r="U770" s="90">
        <f t="shared" si="192"/>
        <v>0</v>
      </c>
      <c r="V770" s="90">
        <f t="shared" si="192"/>
        <v>0</v>
      </c>
      <c r="W770" s="90"/>
      <c r="X770" s="90"/>
      <c r="Y770" s="90"/>
      <c r="Z770" s="90"/>
      <c r="AA770" s="90"/>
      <c r="AB770" s="90"/>
    </row>
    <row r="771" spans="1:28" ht="24.75" hidden="1">
      <c r="A771" s="1"/>
      <c r="B771" s="61" t="str">
        <f t="shared" si="180"/>
        <v>371320002700272</v>
      </c>
      <c r="C771" s="93">
        <v>2023</v>
      </c>
      <c r="D771" s="93">
        <v>20</v>
      </c>
      <c r="E771" s="93">
        <v>3</v>
      </c>
      <c r="F771" s="93">
        <v>7</v>
      </c>
      <c r="G771" s="93">
        <v>13</v>
      </c>
      <c r="H771" s="93">
        <v>2000</v>
      </c>
      <c r="I771" s="93">
        <v>2700</v>
      </c>
      <c r="J771" s="93">
        <v>272</v>
      </c>
      <c r="K771" s="94"/>
      <c r="L771" s="94"/>
      <c r="M771" s="95" t="s">
        <v>563</v>
      </c>
      <c r="N771" s="96">
        <f>+N772</f>
        <v>0</v>
      </c>
      <c r="O771" s="153" t="s">
        <v>29</v>
      </c>
      <c r="P771" s="154"/>
      <c r="Q771" s="154"/>
      <c r="R771" s="96">
        <f t="shared" si="192"/>
        <v>0</v>
      </c>
      <c r="S771" s="96">
        <f t="shared" si="192"/>
        <v>0</v>
      </c>
      <c r="T771" s="96">
        <f t="shared" si="192"/>
        <v>0</v>
      </c>
      <c r="U771" s="96">
        <f t="shared" si="192"/>
        <v>0</v>
      </c>
      <c r="V771" s="96">
        <f t="shared" si="192"/>
        <v>0</v>
      </c>
      <c r="W771" s="96"/>
      <c r="X771" s="96"/>
      <c r="Y771" s="96"/>
      <c r="Z771" s="96"/>
      <c r="AA771" s="96"/>
      <c r="AB771" s="96"/>
    </row>
    <row r="772" spans="1:28" ht="46.5" hidden="1">
      <c r="A772" s="1"/>
      <c r="B772" s="61" t="str">
        <f t="shared" si="180"/>
        <v>3713200027002721</v>
      </c>
      <c r="C772" s="99">
        <v>2023</v>
      </c>
      <c r="D772" s="99">
        <v>20</v>
      </c>
      <c r="E772" s="99">
        <v>3</v>
      </c>
      <c r="F772" s="99">
        <v>7</v>
      </c>
      <c r="G772" s="99">
        <v>13</v>
      </c>
      <c r="H772" s="99">
        <v>2000</v>
      </c>
      <c r="I772" s="99">
        <v>2700</v>
      </c>
      <c r="J772" s="99">
        <v>272</v>
      </c>
      <c r="K772" s="100">
        <v>1</v>
      </c>
      <c r="L772" s="100"/>
      <c r="M772" s="101" t="s">
        <v>564</v>
      </c>
      <c r="N772" s="102">
        <v>0</v>
      </c>
      <c r="O772" s="148" t="s">
        <v>43</v>
      </c>
      <c r="P772" s="104">
        <v>0</v>
      </c>
      <c r="Q772" s="104">
        <v>0</v>
      </c>
      <c r="R772" s="102">
        <v>0</v>
      </c>
      <c r="S772" s="102">
        <v>0</v>
      </c>
      <c r="T772" s="102">
        <v>0</v>
      </c>
      <c r="U772" s="102">
        <v>0</v>
      </c>
      <c r="V772" s="102">
        <f>N772-R772-S772-T772-U772</f>
        <v>0</v>
      </c>
      <c r="W772" s="102">
        <v>0</v>
      </c>
      <c r="X772" s="102">
        <v>0</v>
      </c>
      <c r="Y772" s="102">
        <v>0</v>
      </c>
      <c r="Z772" s="102">
        <v>0</v>
      </c>
      <c r="AA772" s="102">
        <f>W772-Y772</f>
        <v>0</v>
      </c>
      <c r="AB772" s="102">
        <f>X772-Z772</f>
        <v>0</v>
      </c>
    </row>
    <row r="773" spans="1:28" ht="24.75" hidden="1">
      <c r="A773" s="1"/>
      <c r="B773" s="61" t="str">
        <f t="shared" si="180"/>
        <v>371320002800</v>
      </c>
      <c r="C773" s="87">
        <v>2023</v>
      </c>
      <c r="D773" s="87">
        <v>20</v>
      </c>
      <c r="E773" s="87">
        <v>3</v>
      </c>
      <c r="F773" s="87">
        <v>7</v>
      </c>
      <c r="G773" s="87">
        <v>13</v>
      </c>
      <c r="H773" s="87">
        <v>2000</v>
      </c>
      <c r="I773" s="87">
        <v>2800</v>
      </c>
      <c r="J773" s="87"/>
      <c r="K773" s="88" t="s">
        <v>29</v>
      </c>
      <c r="L773" s="88"/>
      <c r="M773" s="89" t="s">
        <v>46</v>
      </c>
      <c r="N773" s="90">
        <f>+N774+N778</f>
        <v>0</v>
      </c>
      <c r="O773" s="151" t="s">
        <v>29</v>
      </c>
      <c r="P773" s="152"/>
      <c r="Q773" s="152"/>
      <c r="R773" s="90">
        <f>+R774+R778</f>
        <v>0</v>
      </c>
      <c r="S773" s="90">
        <f>+S774+S778</f>
        <v>0</v>
      </c>
      <c r="T773" s="90">
        <f>+T774+T778</f>
        <v>0</v>
      </c>
      <c r="U773" s="90">
        <f>+U774+U778</f>
        <v>0</v>
      </c>
      <c r="V773" s="90">
        <f>+V774+V778</f>
        <v>0</v>
      </c>
      <c r="W773" s="90"/>
      <c r="X773" s="90"/>
      <c r="Y773" s="90"/>
      <c r="Z773" s="90"/>
      <c r="AA773" s="90"/>
      <c r="AB773" s="90"/>
    </row>
    <row r="774" spans="1:28" ht="24.75" hidden="1">
      <c r="A774" s="1"/>
      <c r="B774" s="61" t="str">
        <f t="shared" si="180"/>
        <v>371320002800282</v>
      </c>
      <c r="C774" s="93">
        <v>2023</v>
      </c>
      <c r="D774" s="93">
        <v>20</v>
      </c>
      <c r="E774" s="93">
        <v>3</v>
      </c>
      <c r="F774" s="93">
        <v>7</v>
      </c>
      <c r="G774" s="93">
        <v>13</v>
      </c>
      <c r="H774" s="93">
        <v>2000</v>
      </c>
      <c r="I774" s="93">
        <v>2800</v>
      </c>
      <c r="J774" s="93">
        <v>282</v>
      </c>
      <c r="K774" s="94"/>
      <c r="L774" s="94"/>
      <c r="M774" s="95" t="s">
        <v>97</v>
      </c>
      <c r="N774" s="96">
        <f>SUM(N775:N777)</f>
        <v>0</v>
      </c>
      <c r="O774" s="153" t="s">
        <v>29</v>
      </c>
      <c r="P774" s="154"/>
      <c r="Q774" s="154"/>
      <c r="R774" s="96">
        <f>SUM(R775:R777)</f>
        <v>0</v>
      </c>
      <c r="S774" s="96">
        <f>SUM(S775:S777)</f>
        <v>0</v>
      </c>
      <c r="T774" s="96">
        <f>SUM(T775:T777)</f>
        <v>0</v>
      </c>
      <c r="U774" s="96">
        <f>SUM(U775:U777)</f>
        <v>0</v>
      </c>
      <c r="V774" s="96">
        <f>SUM(V775:V777)</f>
        <v>0</v>
      </c>
      <c r="W774" s="96"/>
      <c r="X774" s="96"/>
      <c r="Y774" s="96"/>
      <c r="Z774" s="96"/>
      <c r="AA774" s="96"/>
      <c r="AB774" s="96"/>
    </row>
    <row r="775" spans="1:28" ht="24.75" hidden="1">
      <c r="A775" s="1"/>
      <c r="B775" s="61" t="str">
        <f t="shared" si="180"/>
        <v>3713200028002821</v>
      </c>
      <c r="C775" s="99">
        <v>2023</v>
      </c>
      <c r="D775" s="99">
        <v>20</v>
      </c>
      <c r="E775" s="99">
        <v>3</v>
      </c>
      <c r="F775" s="99">
        <v>7</v>
      </c>
      <c r="G775" s="99">
        <v>13</v>
      </c>
      <c r="H775" s="99">
        <v>2000</v>
      </c>
      <c r="I775" s="99">
        <v>2800</v>
      </c>
      <c r="J775" s="99">
        <v>282</v>
      </c>
      <c r="K775" s="100">
        <v>1</v>
      </c>
      <c r="L775" s="100"/>
      <c r="M775" s="101" t="s">
        <v>565</v>
      </c>
      <c r="N775" s="102">
        <v>0</v>
      </c>
      <c r="O775" s="148" t="s">
        <v>43</v>
      </c>
      <c r="P775" s="104">
        <v>0</v>
      </c>
      <c r="Q775" s="104">
        <v>0</v>
      </c>
      <c r="R775" s="102">
        <v>0</v>
      </c>
      <c r="S775" s="102">
        <v>0</v>
      </c>
      <c r="T775" s="102">
        <v>0</v>
      </c>
      <c r="U775" s="102">
        <v>0</v>
      </c>
      <c r="V775" s="102">
        <f>N775-R775-S775-T775-U775</f>
        <v>0</v>
      </c>
      <c r="W775" s="102">
        <v>0</v>
      </c>
      <c r="X775" s="102">
        <v>0</v>
      </c>
      <c r="Y775" s="102">
        <v>0</v>
      </c>
      <c r="Z775" s="102">
        <v>0</v>
      </c>
      <c r="AA775" s="102">
        <f t="shared" ref="AA775:AB777" si="193">W775-Y775</f>
        <v>0</v>
      </c>
      <c r="AB775" s="102">
        <f t="shared" si="193"/>
        <v>0</v>
      </c>
    </row>
    <row r="776" spans="1:28" ht="24.75" hidden="1">
      <c r="A776" s="1"/>
      <c r="B776" s="61" t="str">
        <f t="shared" si="180"/>
        <v>3713200028002822</v>
      </c>
      <c r="C776" s="99">
        <v>2023</v>
      </c>
      <c r="D776" s="99">
        <v>20</v>
      </c>
      <c r="E776" s="99">
        <v>3</v>
      </c>
      <c r="F776" s="99">
        <v>7</v>
      </c>
      <c r="G776" s="99">
        <v>13</v>
      </c>
      <c r="H776" s="99">
        <v>2000</v>
      </c>
      <c r="I776" s="99">
        <v>2800</v>
      </c>
      <c r="J776" s="99">
        <v>282</v>
      </c>
      <c r="K776" s="100">
        <v>2</v>
      </c>
      <c r="L776" s="100"/>
      <c r="M776" s="101" t="s">
        <v>566</v>
      </c>
      <c r="N776" s="102">
        <v>0</v>
      </c>
      <c r="O776" s="148" t="s">
        <v>43</v>
      </c>
      <c r="P776" s="104">
        <v>0</v>
      </c>
      <c r="Q776" s="104">
        <v>0</v>
      </c>
      <c r="R776" s="102">
        <v>0</v>
      </c>
      <c r="S776" s="102">
        <v>0</v>
      </c>
      <c r="T776" s="102">
        <v>0</v>
      </c>
      <c r="U776" s="102">
        <v>0</v>
      </c>
      <c r="V776" s="102">
        <f>N776-R776-S776-T776-U776</f>
        <v>0</v>
      </c>
      <c r="W776" s="102">
        <v>0</v>
      </c>
      <c r="X776" s="102">
        <v>0</v>
      </c>
      <c r="Y776" s="102">
        <v>0</v>
      </c>
      <c r="Z776" s="102">
        <v>0</v>
      </c>
      <c r="AA776" s="102">
        <f t="shared" si="193"/>
        <v>0</v>
      </c>
      <c r="AB776" s="102">
        <f t="shared" si="193"/>
        <v>0</v>
      </c>
    </row>
    <row r="777" spans="1:28" ht="24.75" hidden="1">
      <c r="A777" s="1"/>
      <c r="B777" s="61" t="str">
        <f t="shared" si="180"/>
        <v>3713200028002823</v>
      </c>
      <c r="C777" s="99">
        <v>2023</v>
      </c>
      <c r="D777" s="99">
        <v>20</v>
      </c>
      <c r="E777" s="99">
        <v>3</v>
      </c>
      <c r="F777" s="99">
        <v>7</v>
      </c>
      <c r="G777" s="99">
        <v>13</v>
      </c>
      <c r="H777" s="99">
        <v>2000</v>
      </c>
      <c r="I777" s="99">
        <v>2800</v>
      </c>
      <c r="J777" s="99">
        <v>282</v>
      </c>
      <c r="K777" s="100">
        <v>3</v>
      </c>
      <c r="L777" s="100"/>
      <c r="M777" s="101" t="s">
        <v>567</v>
      </c>
      <c r="N777" s="102">
        <v>0</v>
      </c>
      <c r="O777" s="148" t="s">
        <v>147</v>
      </c>
      <c r="P777" s="104">
        <v>0</v>
      </c>
      <c r="Q777" s="104">
        <v>0</v>
      </c>
      <c r="R777" s="102">
        <v>0</v>
      </c>
      <c r="S777" s="102">
        <v>0</v>
      </c>
      <c r="T777" s="102">
        <v>0</v>
      </c>
      <c r="U777" s="102">
        <v>0</v>
      </c>
      <c r="V777" s="102">
        <f>N777-R777-S777-T777-U777</f>
        <v>0</v>
      </c>
      <c r="W777" s="102">
        <v>0</v>
      </c>
      <c r="X777" s="102">
        <v>0</v>
      </c>
      <c r="Y777" s="102">
        <v>0</v>
      </c>
      <c r="Z777" s="102">
        <v>0</v>
      </c>
      <c r="AA777" s="102">
        <f t="shared" si="193"/>
        <v>0</v>
      </c>
      <c r="AB777" s="102">
        <f t="shared" si="193"/>
        <v>0</v>
      </c>
    </row>
    <row r="778" spans="1:28" ht="24.75" hidden="1">
      <c r="A778" s="1"/>
      <c r="B778" s="61" t="str">
        <f t="shared" si="180"/>
        <v>371320002800283</v>
      </c>
      <c r="C778" s="93">
        <v>2023</v>
      </c>
      <c r="D778" s="93">
        <v>20</v>
      </c>
      <c r="E778" s="93">
        <v>3</v>
      </c>
      <c r="F778" s="93">
        <v>7</v>
      </c>
      <c r="G778" s="93">
        <v>13</v>
      </c>
      <c r="H778" s="93">
        <v>2000</v>
      </c>
      <c r="I778" s="93">
        <v>2800</v>
      </c>
      <c r="J778" s="93">
        <v>283</v>
      </c>
      <c r="K778" s="94"/>
      <c r="L778" s="94"/>
      <c r="M778" s="95" t="s">
        <v>47</v>
      </c>
      <c r="N778" s="96">
        <f>+N779</f>
        <v>0</v>
      </c>
      <c r="O778" s="153" t="s">
        <v>29</v>
      </c>
      <c r="P778" s="154"/>
      <c r="Q778" s="154"/>
      <c r="R778" s="96">
        <f>+R779</f>
        <v>0</v>
      </c>
      <c r="S778" s="96">
        <f>+S779</f>
        <v>0</v>
      </c>
      <c r="T778" s="96">
        <f>+T779</f>
        <v>0</v>
      </c>
      <c r="U778" s="96">
        <f>+U779</f>
        <v>0</v>
      </c>
      <c r="V778" s="96">
        <f>+V779</f>
        <v>0</v>
      </c>
      <c r="W778" s="96"/>
      <c r="X778" s="96"/>
      <c r="Y778" s="96"/>
      <c r="Z778" s="96"/>
      <c r="AA778" s="96"/>
      <c r="AB778" s="96"/>
    </row>
    <row r="779" spans="1:28" ht="24.75" hidden="1">
      <c r="A779" s="1"/>
      <c r="B779" s="61" t="str">
        <f t="shared" si="180"/>
        <v>3713200028002831</v>
      </c>
      <c r="C779" s="99">
        <v>2023</v>
      </c>
      <c r="D779" s="99">
        <v>20</v>
      </c>
      <c r="E779" s="99">
        <v>3</v>
      </c>
      <c r="F779" s="99">
        <v>7</v>
      </c>
      <c r="G779" s="99">
        <v>13</v>
      </c>
      <c r="H779" s="99">
        <v>2000</v>
      </c>
      <c r="I779" s="99">
        <v>2800</v>
      </c>
      <c r="J779" s="99">
        <v>283</v>
      </c>
      <c r="K779" s="100">
        <v>1</v>
      </c>
      <c r="L779" s="100"/>
      <c r="M779" s="101" t="s">
        <v>568</v>
      </c>
      <c r="N779" s="102">
        <v>0</v>
      </c>
      <c r="O779" s="148" t="s">
        <v>43</v>
      </c>
      <c r="P779" s="104">
        <v>0</v>
      </c>
      <c r="Q779" s="104">
        <v>0</v>
      </c>
      <c r="R779" s="102">
        <v>0</v>
      </c>
      <c r="S779" s="102">
        <v>0</v>
      </c>
      <c r="T779" s="102">
        <v>0</v>
      </c>
      <c r="U779" s="102">
        <v>0</v>
      </c>
      <c r="V779" s="102">
        <f>N779-R779-S779-T779-U779</f>
        <v>0</v>
      </c>
      <c r="W779" s="102">
        <v>0</v>
      </c>
      <c r="X779" s="102">
        <v>0</v>
      </c>
      <c r="Y779" s="102">
        <v>0</v>
      </c>
      <c r="Z779" s="102">
        <v>0</v>
      </c>
      <c r="AA779" s="102">
        <f>W779-Y779</f>
        <v>0</v>
      </c>
      <c r="AB779" s="102">
        <f>X779-Z779</f>
        <v>0</v>
      </c>
    </row>
    <row r="780" spans="1:28" ht="24.75" hidden="1">
      <c r="A780" s="1"/>
      <c r="B780" s="61" t="str">
        <f t="shared" si="180"/>
        <v>371320002900</v>
      </c>
      <c r="C780" s="87">
        <v>2023</v>
      </c>
      <c r="D780" s="87">
        <v>20</v>
      </c>
      <c r="E780" s="87">
        <v>3</v>
      </c>
      <c r="F780" s="87">
        <v>7</v>
      </c>
      <c r="G780" s="87">
        <v>13</v>
      </c>
      <c r="H780" s="87">
        <v>2000</v>
      </c>
      <c r="I780" s="87">
        <v>2900</v>
      </c>
      <c r="J780" s="87"/>
      <c r="K780" s="88" t="s">
        <v>29</v>
      </c>
      <c r="L780" s="88"/>
      <c r="M780" s="89" t="s">
        <v>569</v>
      </c>
      <c r="N780" s="90">
        <f>+N781+N783</f>
        <v>0</v>
      </c>
      <c r="O780" s="151" t="s">
        <v>29</v>
      </c>
      <c r="P780" s="152"/>
      <c r="Q780" s="152"/>
      <c r="R780" s="90">
        <f>+R781+R783</f>
        <v>0</v>
      </c>
      <c r="S780" s="90">
        <f>+S781+S783</f>
        <v>0</v>
      </c>
      <c r="T780" s="90">
        <f>+T781+T783</f>
        <v>0</v>
      </c>
      <c r="U780" s="90">
        <f>+U781+U783</f>
        <v>0</v>
      </c>
      <c r="V780" s="90">
        <f>+V781+V783</f>
        <v>0</v>
      </c>
      <c r="W780" s="90"/>
      <c r="X780" s="90"/>
      <c r="Y780" s="90"/>
      <c r="Z780" s="90"/>
      <c r="AA780" s="90"/>
      <c r="AB780" s="90"/>
    </row>
    <row r="781" spans="1:28" ht="24.75" hidden="1">
      <c r="A781" s="1"/>
      <c r="B781" s="61" t="str">
        <f t="shared" si="180"/>
        <v>371320002900291</v>
      </c>
      <c r="C781" s="93">
        <v>2023</v>
      </c>
      <c r="D781" s="93">
        <v>20</v>
      </c>
      <c r="E781" s="93">
        <v>3</v>
      </c>
      <c r="F781" s="93">
        <v>7</v>
      </c>
      <c r="G781" s="93">
        <v>13</v>
      </c>
      <c r="H781" s="93">
        <v>2000</v>
      </c>
      <c r="I781" s="93">
        <v>2900</v>
      </c>
      <c r="J781" s="93">
        <v>291</v>
      </c>
      <c r="K781" s="94"/>
      <c r="L781" s="94"/>
      <c r="M781" s="202" t="s">
        <v>570</v>
      </c>
      <c r="N781" s="190">
        <f>+N782</f>
        <v>0</v>
      </c>
      <c r="O781" s="153" t="s">
        <v>29</v>
      </c>
      <c r="P781" s="154"/>
      <c r="Q781" s="154"/>
      <c r="R781" s="190">
        <f>+R782</f>
        <v>0</v>
      </c>
      <c r="S781" s="190">
        <f>+S782</f>
        <v>0</v>
      </c>
      <c r="T781" s="190">
        <f>+T782</f>
        <v>0</v>
      </c>
      <c r="U781" s="190">
        <f>+U782</f>
        <v>0</v>
      </c>
      <c r="V781" s="190">
        <f>+V782</f>
        <v>0</v>
      </c>
      <c r="W781" s="190"/>
      <c r="X781" s="190"/>
      <c r="Y781" s="190"/>
      <c r="Z781" s="190"/>
      <c r="AA781" s="190"/>
      <c r="AB781" s="190"/>
    </row>
    <row r="782" spans="1:28" ht="24.75" hidden="1">
      <c r="A782" s="1"/>
      <c r="B782" s="61" t="str">
        <f t="shared" si="180"/>
        <v>3713200029002911</v>
      </c>
      <c r="C782" s="99">
        <v>2023</v>
      </c>
      <c r="D782" s="99">
        <v>20</v>
      </c>
      <c r="E782" s="99">
        <v>3</v>
      </c>
      <c r="F782" s="99">
        <v>7</v>
      </c>
      <c r="G782" s="99">
        <v>13</v>
      </c>
      <c r="H782" s="99">
        <v>2000</v>
      </c>
      <c r="I782" s="99">
        <v>2900</v>
      </c>
      <c r="J782" s="99">
        <v>291</v>
      </c>
      <c r="K782" s="100">
        <v>1</v>
      </c>
      <c r="L782" s="100"/>
      <c r="M782" s="101" t="s">
        <v>571</v>
      </c>
      <c r="N782" s="102">
        <v>0</v>
      </c>
      <c r="O782" s="148" t="s">
        <v>43</v>
      </c>
      <c r="P782" s="104">
        <v>0</v>
      </c>
      <c r="Q782" s="104">
        <v>0</v>
      </c>
      <c r="R782" s="102">
        <v>0</v>
      </c>
      <c r="S782" s="102">
        <v>0</v>
      </c>
      <c r="T782" s="102">
        <v>0</v>
      </c>
      <c r="U782" s="102">
        <v>0</v>
      </c>
      <c r="V782" s="102">
        <f>N782-R782-S782-T782-U782</f>
        <v>0</v>
      </c>
      <c r="W782" s="102">
        <v>0</v>
      </c>
      <c r="X782" s="102">
        <v>0</v>
      </c>
      <c r="Y782" s="102">
        <v>0</v>
      </c>
      <c r="Z782" s="102">
        <v>0</v>
      </c>
      <c r="AA782" s="102">
        <f>W782-Y782</f>
        <v>0</v>
      </c>
      <c r="AB782" s="102">
        <f>X782-Z782</f>
        <v>0</v>
      </c>
    </row>
    <row r="783" spans="1:28" ht="24.75" hidden="1">
      <c r="A783" s="1"/>
      <c r="B783" s="61" t="str">
        <f t="shared" si="180"/>
        <v>371320002900292</v>
      </c>
      <c r="C783" s="93">
        <v>2023</v>
      </c>
      <c r="D783" s="93">
        <v>20</v>
      </c>
      <c r="E783" s="93">
        <v>3</v>
      </c>
      <c r="F783" s="93">
        <v>7</v>
      </c>
      <c r="G783" s="93">
        <v>13</v>
      </c>
      <c r="H783" s="93">
        <v>2000</v>
      </c>
      <c r="I783" s="93">
        <v>2900</v>
      </c>
      <c r="J783" s="93">
        <v>292</v>
      </c>
      <c r="K783" s="94"/>
      <c r="L783" s="94"/>
      <c r="M783" s="202" t="s">
        <v>572</v>
      </c>
      <c r="N783" s="190">
        <f>+N784</f>
        <v>0</v>
      </c>
      <c r="O783" s="153" t="s">
        <v>29</v>
      </c>
      <c r="P783" s="154"/>
      <c r="Q783" s="154"/>
      <c r="R783" s="190">
        <f>+R784</f>
        <v>0</v>
      </c>
      <c r="S783" s="190">
        <f>+S784</f>
        <v>0</v>
      </c>
      <c r="T783" s="190">
        <f>+T784</f>
        <v>0</v>
      </c>
      <c r="U783" s="190">
        <f>+U784</f>
        <v>0</v>
      </c>
      <c r="V783" s="190">
        <f>+V784</f>
        <v>0</v>
      </c>
      <c r="W783" s="190"/>
      <c r="X783" s="190"/>
      <c r="Y783" s="190"/>
      <c r="Z783" s="190"/>
      <c r="AA783" s="190"/>
      <c r="AB783" s="190"/>
    </row>
    <row r="784" spans="1:28" ht="24.75" hidden="1">
      <c r="A784" s="1"/>
      <c r="B784" s="61" t="str">
        <f t="shared" si="180"/>
        <v>3713200029002921</v>
      </c>
      <c r="C784" s="99">
        <v>2023</v>
      </c>
      <c r="D784" s="99">
        <v>20</v>
      </c>
      <c r="E784" s="99">
        <v>3</v>
      </c>
      <c r="F784" s="99">
        <v>7</v>
      </c>
      <c r="G784" s="99">
        <v>13</v>
      </c>
      <c r="H784" s="99">
        <v>2000</v>
      </c>
      <c r="I784" s="99">
        <v>2900</v>
      </c>
      <c r="J784" s="99">
        <v>292</v>
      </c>
      <c r="K784" s="100">
        <v>1</v>
      </c>
      <c r="L784" s="100"/>
      <c r="M784" s="101" t="s">
        <v>573</v>
      </c>
      <c r="N784" s="102">
        <v>0</v>
      </c>
      <c r="O784" s="148" t="s">
        <v>43</v>
      </c>
      <c r="P784" s="104">
        <v>0</v>
      </c>
      <c r="Q784" s="104">
        <v>0</v>
      </c>
      <c r="R784" s="102">
        <v>0</v>
      </c>
      <c r="S784" s="102">
        <v>0</v>
      </c>
      <c r="T784" s="102">
        <v>0</v>
      </c>
      <c r="U784" s="102">
        <v>0</v>
      </c>
      <c r="V784" s="102">
        <f>N784-R784-S784-T784-U784</f>
        <v>0</v>
      </c>
      <c r="W784" s="102">
        <v>0</v>
      </c>
      <c r="X784" s="102">
        <v>0</v>
      </c>
      <c r="Y784" s="102">
        <v>0</v>
      </c>
      <c r="Z784" s="102">
        <v>0</v>
      </c>
      <c r="AA784" s="102">
        <f>W784-Y784</f>
        <v>0</v>
      </c>
      <c r="AB784" s="102">
        <f>X784-Z784</f>
        <v>0</v>
      </c>
    </row>
    <row r="785" spans="1:28" ht="24.75" hidden="1">
      <c r="A785" s="1"/>
      <c r="B785" s="61" t="str">
        <f t="shared" si="180"/>
        <v>37133000</v>
      </c>
      <c r="C785" s="81">
        <v>2023</v>
      </c>
      <c r="D785" s="81">
        <v>20</v>
      </c>
      <c r="E785" s="81">
        <v>3</v>
      </c>
      <c r="F785" s="81">
        <v>7</v>
      </c>
      <c r="G785" s="81">
        <v>13</v>
      </c>
      <c r="H785" s="81">
        <v>3000</v>
      </c>
      <c r="I785" s="81"/>
      <c r="J785" s="81"/>
      <c r="K785" s="82" t="s">
        <v>29</v>
      </c>
      <c r="L785" s="82"/>
      <c r="M785" s="83" t="s">
        <v>55</v>
      </c>
      <c r="N785" s="84">
        <f>+N786+N789</f>
        <v>0</v>
      </c>
      <c r="O785" s="149" t="s">
        <v>29</v>
      </c>
      <c r="P785" s="150"/>
      <c r="Q785" s="150"/>
      <c r="R785" s="84">
        <f>+R786+R789</f>
        <v>0</v>
      </c>
      <c r="S785" s="84">
        <f>+S786+S789</f>
        <v>0</v>
      </c>
      <c r="T785" s="84">
        <f>+T786+T789</f>
        <v>0</v>
      </c>
      <c r="U785" s="84">
        <f>+U786+U789</f>
        <v>0</v>
      </c>
      <c r="V785" s="84">
        <f>+V786+V789</f>
        <v>0</v>
      </c>
      <c r="W785" s="84"/>
      <c r="X785" s="84"/>
      <c r="Y785" s="84"/>
      <c r="Z785" s="84"/>
      <c r="AA785" s="84"/>
      <c r="AB785" s="84"/>
    </row>
    <row r="786" spans="1:28" ht="24.75" hidden="1">
      <c r="A786" s="1"/>
      <c r="B786" s="61" t="str">
        <f t="shared" si="180"/>
        <v>371330003100</v>
      </c>
      <c r="C786" s="87">
        <v>2023</v>
      </c>
      <c r="D786" s="87">
        <v>20</v>
      </c>
      <c r="E786" s="87">
        <v>3</v>
      </c>
      <c r="F786" s="87">
        <v>7</v>
      </c>
      <c r="G786" s="87">
        <v>13</v>
      </c>
      <c r="H786" s="87">
        <v>3000</v>
      </c>
      <c r="I786" s="87">
        <v>3100</v>
      </c>
      <c r="J786" s="87"/>
      <c r="K786" s="88" t="s">
        <v>29</v>
      </c>
      <c r="L786" s="88"/>
      <c r="M786" s="89" t="s">
        <v>151</v>
      </c>
      <c r="N786" s="90">
        <f>+N787</f>
        <v>0</v>
      </c>
      <c r="O786" s="151" t="s">
        <v>29</v>
      </c>
      <c r="P786" s="152"/>
      <c r="Q786" s="152"/>
      <c r="R786" s="90">
        <f t="shared" ref="R786:V787" si="194">+R787</f>
        <v>0</v>
      </c>
      <c r="S786" s="90">
        <f t="shared" si="194"/>
        <v>0</v>
      </c>
      <c r="T786" s="90">
        <f t="shared" si="194"/>
        <v>0</v>
      </c>
      <c r="U786" s="90">
        <f t="shared" si="194"/>
        <v>0</v>
      </c>
      <c r="V786" s="90">
        <f t="shared" si="194"/>
        <v>0</v>
      </c>
      <c r="W786" s="90"/>
      <c r="X786" s="90"/>
      <c r="Y786" s="90"/>
      <c r="Z786" s="90"/>
      <c r="AA786" s="90"/>
      <c r="AB786" s="90"/>
    </row>
    <row r="787" spans="1:28" ht="48" hidden="1">
      <c r="A787" s="1"/>
      <c r="B787" s="61" t="str">
        <f t="shared" si="180"/>
        <v>371330003100317</v>
      </c>
      <c r="C787" s="93">
        <v>2023</v>
      </c>
      <c r="D787" s="93">
        <v>20</v>
      </c>
      <c r="E787" s="93">
        <v>3</v>
      </c>
      <c r="F787" s="93">
        <v>7</v>
      </c>
      <c r="G787" s="93">
        <v>13</v>
      </c>
      <c r="H787" s="93">
        <v>3000</v>
      </c>
      <c r="I787" s="93">
        <v>3100</v>
      </c>
      <c r="J787" s="93">
        <v>317</v>
      </c>
      <c r="K787" s="94"/>
      <c r="L787" s="94"/>
      <c r="M787" s="95" t="s">
        <v>317</v>
      </c>
      <c r="N787" s="96">
        <f>+N788</f>
        <v>0</v>
      </c>
      <c r="O787" s="153" t="s">
        <v>29</v>
      </c>
      <c r="P787" s="154"/>
      <c r="Q787" s="154"/>
      <c r="R787" s="96">
        <f t="shared" si="194"/>
        <v>0</v>
      </c>
      <c r="S787" s="96">
        <f t="shared" si="194"/>
        <v>0</v>
      </c>
      <c r="T787" s="96">
        <f t="shared" si="194"/>
        <v>0</v>
      </c>
      <c r="U787" s="96">
        <f t="shared" si="194"/>
        <v>0</v>
      </c>
      <c r="V787" s="96">
        <f t="shared" si="194"/>
        <v>0</v>
      </c>
      <c r="W787" s="96"/>
      <c r="X787" s="96"/>
      <c r="Y787" s="96"/>
      <c r="Z787" s="96"/>
      <c r="AA787" s="96"/>
      <c r="AB787" s="96"/>
    </row>
    <row r="788" spans="1:28" ht="24.75" hidden="1">
      <c r="A788" s="1"/>
      <c r="B788" s="61" t="str">
        <f t="shared" si="180"/>
        <v>3713300031003171</v>
      </c>
      <c r="C788" s="99">
        <v>2023</v>
      </c>
      <c r="D788" s="99">
        <v>20</v>
      </c>
      <c r="E788" s="99">
        <v>3</v>
      </c>
      <c r="F788" s="99">
        <v>7</v>
      </c>
      <c r="G788" s="99">
        <v>13</v>
      </c>
      <c r="H788" s="99">
        <v>3000</v>
      </c>
      <c r="I788" s="99">
        <v>3100</v>
      </c>
      <c r="J788" s="99">
        <v>317</v>
      </c>
      <c r="K788" s="100">
        <v>1</v>
      </c>
      <c r="L788" s="100"/>
      <c r="M788" s="101" t="s">
        <v>153</v>
      </c>
      <c r="N788" s="102">
        <v>0</v>
      </c>
      <c r="O788" s="148" t="s">
        <v>64</v>
      </c>
      <c r="P788" s="104">
        <v>0</v>
      </c>
      <c r="Q788" s="104">
        <v>0</v>
      </c>
      <c r="R788" s="102">
        <v>0</v>
      </c>
      <c r="S788" s="102">
        <v>0</v>
      </c>
      <c r="T788" s="102">
        <v>0</v>
      </c>
      <c r="U788" s="102">
        <v>0</v>
      </c>
      <c r="V788" s="102">
        <f>N788-R788-S788-T788-U788</f>
        <v>0</v>
      </c>
      <c r="W788" s="102">
        <v>0</v>
      </c>
      <c r="X788" s="102">
        <v>0</v>
      </c>
      <c r="Y788" s="102">
        <v>0</v>
      </c>
      <c r="Z788" s="102">
        <v>0</v>
      </c>
      <c r="AA788" s="102">
        <f>W788-Y788</f>
        <v>0</v>
      </c>
      <c r="AB788" s="102">
        <f>X788-Z788</f>
        <v>0</v>
      </c>
    </row>
    <row r="789" spans="1:28" ht="48" hidden="1">
      <c r="A789" s="1"/>
      <c r="B789" s="61" t="str">
        <f t="shared" si="180"/>
        <v>371330003300</v>
      </c>
      <c r="C789" s="87">
        <v>2023</v>
      </c>
      <c r="D789" s="87">
        <v>20</v>
      </c>
      <c r="E789" s="87">
        <v>3</v>
      </c>
      <c r="F789" s="87">
        <v>7</v>
      </c>
      <c r="G789" s="87">
        <v>13</v>
      </c>
      <c r="H789" s="87">
        <v>3000</v>
      </c>
      <c r="I789" s="87">
        <v>3300</v>
      </c>
      <c r="J789" s="87"/>
      <c r="K789" s="88" t="s">
        <v>29</v>
      </c>
      <c r="L789" s="88"/>
      <c r="M789" s="89" t="s">
        <v>56</v>
      </c>
      <c r="N789" s="90">
        <f>+N790</f>
        <v>0</v>
      </c>
      <c r="O789" s="151" t="s">
        <v>29</v>
      </c>
      <c r="P789" s="152"/>
      <c r="Q789" s="152"/>
      <c r="R789" s="90">
        <f>+R790</f>
        <v>0</v>
      </c>
      <c r="S789" s="90">
        <f>+S790</f>
        <v>0</v>
      </c>
      <c r="T789" s="90">
        <f>+T790</f>
        <v>0</v>
      </c>
      <c r="U789" s="90">
        <f>+U790</f>
        <v>0</v>
      </c>
      <c r="V789" s="90">
        <f>+V790</f>
        <v>0</v>
      </c>
      <c r="W789" s="90"/>
      <c r="X789" s="90"/>
      <c r="Y789" s="90"/>
      <c r="Z789" s="90"/>
      <c r="AA789" s="90"/>
      <c r="AB789" s="90"/>
    </row>
    <row r="790" spans="1:28" ht="24.75" hidden="1">
      <c r="A790" s="1"/>
      <c r="B790" s="61" t="str">
        <f t="shared" si="180"/>
        <v>371330003300337</v>
      </c>
      <c r="C790" s="93">
        <v>2023</v>
      </c>
      <c r="D790" s="93">
        <v>20</v>
      </c>
      <c r="E790" s="93">
        <v>3</v>
      </c>
      <c r="F790" s="93">
        <v>7</v>
      </c>
      <c r="G790" s="93">
        <v>13</v>
      </c>
      <c r="H790" s="93">
        <v>3000</v>
      </c>
      <c r="I790" s="93">
        <v>3300</v>
      </c>
      <c r="J790" s="93">
        <v>337</v>
      </c>
      <c r="K790" s="94"/>
      <c r="L790" s="94"/>
      <c r="M790" s="189" t="s">
        <v>574</v>
      </c>
      <c r="N790" s="190">
        <f>SUM(N791:N793)</f>
        <v>0</v>
      </c>
      <c r="O790" s="153" t="s">
        <v>29</v>
      </c>
      <c r="P790" s="154"/>
      <c r="Q790" s="154"/>
      <c r="R790" s="190">
        <f>SUM(R791:R793)</f>
        <v>0</v>
      </c>
      <c r="S790" s="190">
        <f>SUM(S791:S793)</f>
        <v>0</v>
      </c>
      <c r="T790" s="190">
        <f>SUM(T791:T793)</f>
        <v>0</v>
      </c>
      <c r="U790" s="190">
        <f>SUM(U791:U793)</f>
        <v>0</v>
      </c>
      <c r="V790" s="190">
        <f>SUM(V791:V793)</f>
        <v>0</v>
      </c>
      <c r="W790" s="190"/>
      <c r="X790" s="190"/>
      <c r="Y790" s="190"/>
      <c r="Z790" s="190"/>
      <c r="AA790" s="190"/>
      <c r="AB790" s="190"/>
    </row>
    <row r="791" spans="1:28" ht="24.75" hidden="1">
      <c r="A791" s="1"/>
      <c r="B791" s="61" t="str">
        <f t="shared" si="180"/>
        <v>3713300033003371</v>
      </c>
      <c r="C791" s="99">
        <v>2023</v>
      </c>
      <c r="D791" s="99">
        <v>20</v>
      </c>
      <c r="E791" s="99">
        <v>3</v>
      </c>
      <c r="F791" s="99">
        <v>7</v>
      </c>
      <c r="G791" s="99">
        <v>13</v>
      </c>
      <c r="H791" s="99">
        <v>3000</v>
      </c>
      <c r="I791" s="99">
        <v>3300</v>
      </c>
      <c r="J791" s="99">
        <v>337</v>
      </c>
      <c r="K791" s="100">
        <v>1</v>
      </c>
      <c r="L791" s="100"/>
      <c r="M791" s="123" t="s">
        <v>575</v>
      </c>
      <c r="N791" s="102">
        <v>0</v>
      </c>
      <c r="O791" s="148" t="s">
        <v>64</v>
      </c>
      <c r="P791" s="104">
        <v>0</v>
      </c>
      <c r="Q791" s="104">
        <v>0</v>
      </c>
      <c r="R791" s="102">
        <v>0</v>
      </c>
      <c r="S791" s="102">
        <v>0</v>
      </c>
      <c r="T791" s="102">
        <v>0</v>
      </c>
      <c r="U791" s="102">
        <v>0</v>
      </c>
      <c r="V791" s="102">
        <f>N791-R791-S791-T791-U791</f>
        <v>0</v>
      </c>
      <c r="W791" s="102">
        <v>0</v>
      </c>
      <c r="X791" s="102">
        <v>0</v>
      </c>
      <c r="Y791" s="102">
        <v>0</v>
      </c>
      <c r="Z791" s="102">
        <v>0</v>
      </c>
      <c r="AA791" s="102">
        <f t="shared" ref="AA791:AB793" si="195">W791-Y791</f>
        <v>0</v>
      </c>
      <c r="AB791" s="102">
        <f t="shared" si="195"/>
        <v>0</v>
      </c>
    </row>
    <row r="792" spans="1:28" ht="24.75" hidden="1">
      <c r="A792" s="1"/>
      <c r="B792" s="61" t="str">
        <f t="shared" si="180"/>
        <v>3713300033003372</v>
      </c>
      <c r="C792" s="99">
        <v>2023</v>
      </c>
      <c r="D792" s="99">
        <v>20</v>
      </c>
      <c r="E792" s="99">
        <v>3</v>
      </c>
      <c r="F792" s="99">
        <v>7</v>
      </c>
      <c r="G792" s="99">
        <v>13</v>
      </c>
      <c r="H792" s="25">
        <v>3000</v>
      </c>
      <c r="I792" s="99">
        <v>3300</v>
      </c>
      <c r="J792" s="99">
        <v>337</v>
      </c>
      <c r="K792" s="100">
        <v>2</v>
      </c>
      <c r="L792" s="100"/>
      <c r="M792" s="123" t="s">
        <v>576</v>
      </c>
      <c r="N792" s="102">
        <v>0</v>
      </c>
      <c r="O792" s="148" t="s">
        <v>64</v>
      </c>
      <c r="P792" s="104">
        <v>0</v>
      </c>
      <c r="Q792" s="104">
        <v>0</v>
      </c>
      <c r="R792" s="102">
        <v>0</v>
      </c>
      <c r="S792" s="102">
        <v>0</v>
      </c>
      <c r="T792" s="102">
        <v>0</v>
      </c>
      <c r="U792" s="102">
        <v>0</v>
      </c>
      <c r="V792" s="102">
        <f>N792-R792-S792-T792-U792</f>
        <v>0</v>
      </c>
      <c r="W792" s="102">
        <v>0</v>
      </c>
      <c r="X792" s="102">
        <v>0</v>
      </c>
      <c r="Y792" s="102">
        <v>0</v>
      </c>
      <c r="Z792" s="102">
        <v>0</v>
      </c>
      <c r="AA792" s="102">
        <f t="shared" si="195"/>
        <v>0</v>
      </c>
      <c r="AB792" s="102">
        <f t="shared" si="195"/>
        <v>0</v>
      </c>
    </row>
    <row r="793" spans="1:28" ht="24.75" hidden="1">
      <c r="A793" s="1"/>
      <c r="B793" s="61" t="str">
        <f t="shared" si="180"/>
        <v>3713300033003373</v>
      </c>
      <c r="C793" s="99">
        <v>2023</v>
      </c>
      <c r="D793" s="99">
        <v>20</v>
      </c>
      <c r="E793" s="99">
        <v>3</v>
      </c>
      <c r="F793" s="99">
        <v>7</v>
      </c>
      <c r="G793" s="99">
        <v>13</v>
      </c>
      <c r="H793" s="25">
        <v>3000</v>
      </c>
      <c r="I793" s="99">
        <v>3300</v>
      </c>
      <c r="J793" s="99">
        <v>337</v>
      </c>
      <c r="K793" s="100">
        <v>3</v>
      </c>
      <c r="L793" s="100"/>
      <c r="M793" s="123" t="s">
        <v>577</v>
      </c>
      <c r="N793" s="102">
        <v>0</v>
      </c>
      <c r="O793" s="148" t="s">
        <v>64</v>
      </c>
      <c r="P793" s="104">
        <v>0</v>
      </c>
      <c r="Q793" s="104">
        <v>0</v>
      </c>
      <c r="R793" s="102">
        <v>0</v>
      </c>
      <c r="S793" s="102">
        <v>0</v>
      </c>
      <c r="T793" s="102">
        <v>0</v>
      </c>
      <c r="U793" s="102">
        <v>0</v>
      </c>
      <c r="V793" s="102">
        <f>N793-R793-S793-T793-U793</f>
        <v>0</v>
      </c>
      <c r="W793" s="102">
        <v>0</v>
      </c>
      <c r="X793" s="102">
        <v>0</v>
      </c>
      <c r="Y793" s="102">
        <v>0</v>
      </c>
      <c r="Z793" s="102">
        <v>0</v>
      </c>
      <c r="AA793" s="102">
        <f t="shared" si="195"/>
        <v>0</v>
      </c>
      <c r="AB793" s="102">
        <f t="shared" si="195"/>
        <v>0</v>
      </c>
    </row>
    <row r="794" spans="1:28" ht="24.75" hidden="1">
      <c r="A794" s="1"/>
      <c r="B794" s="61" t="str">
        <f t="shared" si="180"/>
        <v>37135000</v>
      </c>
      <c r="C794" s="81">
        <v>2023</v>
      </c>
      <c r="D794" s="81">
        <v>20</v>
      </c>
      <c r="E794" s="81">
        <v>3</v>
      </c>
      <c r="F794" s="81">
        <v>7</v>
      </c>
      <c r="G794" s="81">
        <v>13</v>
      </c>
      <c r="H794" s="81">
        <v>5000</v>
      </c>
      <c r="I794" s="81"/>
      <c r="J794" s="81"/>
      <c r="K794" s="82" t="s">
        <v>29</v>
      </c>
      <c r="L794" s="82"/>
      <c r="M794" s="83" t="s">
        <v>114</v>
      </c>
      <c r="N794" s="84">
        <f>+N795+N820+N825+N850+N857+N867</f>
        <v>0</v>
      </c>
      <c r="O794" s="149" t="s">
        <v>29</v>
      </c>
      <c r="P794" s="150"/>
      <c r="Q794" s="150"/>
      <c r="R794" s="84">
        <f>+R795+R820+R825+R850+R857+R867</f>
        <v>0</v>
      </c>
      <c r="S794" s="84">
        <f>+S795+S820+S825+S850+S857+S867</f>
        <v>0</v>
      </c>
      <c r="T794" s="84">
        <f>+T795+T820+T825+T850+T857+T867</f>
        <v>0</v>
      </c>
      <c r="U794" s="84">
        <f>+U795+U820+U825+U850+U857+U867</f>
        <v>0</v>
      </c>
      <c r="V794" s="84">
        <f>+V795+V820+V825+V850+V857+V867</f>
        <v>0</v>
      </c>
      <c r="W794" s="84"/>
      <c r="X794" s="84"/>
      <c r="Y794" s="84"/>
      <c r="Z794" s="84"/>
      <c r="AA794" s="84"/>
      <c r="AB794" s="84"/>
    </row>
    <row r="795" spans="1:28" ht="24.75" hidden="1">
      <c r="A795" s="1"/>
      <c r="B795" s="61" t="str">
        <f t="shared" si="180"/>
        <v>371350005100</v>
      </c>
      <c r="C795" s="87">
        <v>2023</v>
      </c>
      <c r="D795" s="87">
        <v>20</v>
      </c>
      <c r="E795" s="87">
        <v>3</v>
      </c>
      <c r="F795" s="87">
        <v>7</v>
      </c>
      <c r="G795" s="87">
        <v>13</v>
      </c>
      <c r="H795" s="87">
        <v>5000</v>
      </c>
      <c r="I795" s="87">
        <v>5100</v>
      </c>
      <c r="J795" s="87"/>
      <c r="K795" s="88" t="s">
        <v>29</v>
      </c>
      <c r="L795" s="88"/>
      <c r="M795" s="89" t="s">
        <v>115</v>
      </c>
      <c r="N795" s="90">
        <f>+N796+N812</f>
        <v>0</v>
      </c>
      <c r="O795" s="151" t="s">
        <v>29</v>
      </c>
      <c r="P795" s="152"/>
      <c r="Q795" s="152"/>
      <c r="R795" s="90">
        <f>+R796+R812</f>
        <v>0</v>
      </c>
      <c r="S795" s="90">
        <f>+S796+S812</f>
        <v>0</v>
      </c>
      <c r="T795" s="90">
        <f>+T796+T812</f>
        <v>0</v>
      </c>
      <c r="U795" s="90">
        <f>+U796+U812</f>
        <v>0</v>
      </c>
      <c r="V795" s="90">
        <f>+V796+V812</f>
        <v>0</v>
      </c>
      <c r="W795" s="90"/>
      <c r="X795" s="90"/>
      <c r="Y795" s="90"/>
      <c r="Z795" s="90"/>
      <c r="AA795" s="90"/>
      <c r="AB795" s="90"/>
    </row>
    <row r="796" spans="1:28" ht="24.75" hidden="1">
      <c r="A796" s="1"/>
      <c r="B796" s="61" t="str">
        <f t="shared" si="180"/>
        <v>371350005100515</v>
      </c>
      <c r="C796" s="93">
        <v>2023</v>
      </c>
      <c r="D796" s="93">
        <v>20</v>
      </c>
      <c r="E796" s="93">
        <v>3</v>
      </c>
      <c r="F796" s="93">
        <v>7</v>
      </c>
      <c r="G796" s="93">
        <v>13</v>
      </c>
      <c r="H796" s="93">
        <v>5000</v>
      </c>
      <c r="I796" s="93">
        <v>5100</v>
      </c>
      <c r="J796" s="93">
        <v>515</v>
      </c>
      <c r="K796" s="94"/>
      <c r="L796" s="94"/>
      <c r="M796" s="95" t="s">
        <v>116</v>
      </c>
      <c r="N796" s="96">
        <f>SUM(N797:N811)</f>
        <v>0</v>
      </c>
      <c r="O796" s="153" t="s">
        <v>29</v>
      </c>
      <c r="P796" s="154"/>
      <c r="Q796" s="154"/>
      <c r="R796" s="96">
        <f>SUM(R797:R811)</f>
        <v>0</v>
      </c>
      <c r="S796" s="96">
        <f>SUM(S797:S811)</f>
        <v>0</v>
      </c>
      <c r="T796" s="96">
        <f>SUM(T797:T811)</f>
        <v>0</v>
      </c>
      <c r="U796" s="96">
        <f>SUM(U797:U811)</f>
        <v>0</v>
      </c>
      <c r="V796" s="96">
        <f>SUM(V797:V811)</f>
        <v>0</v>
      </c>
      <c r="W796" s="96"/>
      <c r="X796" s="96"/>
      <c r="Y796" s="96"/>
      <c r="Z796" s="96"/>
      <c r="AA796" s="96"/>
      <c r="AB796" s="96"/>
    </row>
    <row r="797" spans="1:28" ht="24.75" hidden="1">
      <c r="A797" s="1"/>
      <c r="B797" s="61" t="str">
        <f t="shared" si="180"/>
        <v>3713500051005151</v>
      </c>
      <c r="C797" s="99">
        <v>2023</v>
      </c>
      <c r="D797" s="99">
        <v>20</v>
      </c>
      <c r="E797" s="99">
        <v>3</v>
      </c>
      <c r="F797" s="99">
        <v>7</v>
      </c>
      <c r="G797" s="99">
        <v>13</v>
      </c>
      <c r="H797" s="99">
        <v>5000</v>
      </c>
      <c r="I797" s="99">
        <v>5100</v>
      </c>
      <c r="J797" s="99">
        <v>515</v>
      </c>
      <c r="K797" s="100">
        <v>1</v>
      </c>
      <c r="L797" s="100"/>
      <c r="M797" s="101" t="s">
        <v>163</v>
      </c>
      <c r="N797" s="102">
        <v>0</v>
      </c>
      <c r="O797" s="148" t="s">
        <v>43</v>
      </c>
      <c r="P797" s="104">
        <v>0</v>
      </c>
      <c r="Q797" s="104">
        <v>0</v>
      </c>
      <c r="R797" s="102">
        <v>0</v>
      </c>
      <c r="S797" s="102">
        <v>0</v>
      </c>
      <c r="T797" s="102">
        <v>0</v>
      </c>
      <c r="U797" s="102">
        <v>0</v>
      </c>
      <c r="V797" s="102">
        <f t="shared" ref="V797:V811" si="196">N797-R797-S797-T797-U797</f>
        <v>0</v>
      </c>
      <c r="W797" s="102">
        <v>0</v>
      </c>
      <c r="X797" s="102">
        <v>0</v>
      </c>
      <c r="Y797" s="102">
        <v>0</v>
      </c>
      <c r="Z797" s="102">
        <v>0</v>
      </c>
      <c r="AA797" s="102">
        <f t="shared" ref="AA797:AB811" si="197">W797-Y797</f>
        <v>0</v>
      </c>
      <c r="AB797" s="102">
        <f t="shared" si="197"/>
        <v>0</v>
      </c>
    </row>
    <row r="798" spans="1:28" ht="24.75" hidden="1">
      <c r="A798" s="1"/>
      <c r="B798" s="61" t="str">
        <f t="shared" si="180"/>
        <v>3713500051005152</v>
      </c>
      <c r="C798" s="99">
        <v>2023</v>
      </c>
      <c r="D798" s="99">
        <v>20</v>
      </c>
      <c r="E798" s="99">
        <v>3</v>
      </c>
      <c r="F798" s="99">
        <v>7</v>
      </c>
      <c r="G798" s="99">
        <v>13</v>
      </c>
      <c r="H798" s="99">
        <v>5000</v>
      </c>
      <c r="I798" s="99">
        <v>5100</v>
      </c>
      <c r="J798" s="99">
        <v>515</v>
      </c>
      <c r="K798" s="100">
        <v>2</v>
      </c>
      <c r="L798" s="100"/>
      <c r="M798" s="101" t="s">
        <v>273</v>
      </c>
      <c r="N798" s="102">
        <v>0</v>
      </c>
      <c r="O798" s="148" t="s">
        <v>43</v>
      </c>
      <c r="P798" s="104">
        <v>0</v>
      </c>
      <c r="Q798" s="104">
        <v>0</v>
      </c>
      <c r="R798" s="102">
        <v>0</v>
      </c>
      <c r="S798" s="102">
        <v>0</v>
      </c>
      <c r="T798" s="102">
        <v>0</v>
      </c>
      <c r="U798" s="102">
        <v>0</v>
      </c>
      <c r="V798" s="102">
        <f t="shared" si="196"/>
        <v>0</v>
      </c>
      <c r="W798" s="102">
        <v>0</v>
      </c>
      <c r="X798" s="102">
        <v>0</v>
      </c>
      <c r="Y798" s="102">
        <v>0</v>
      </c>
      <c r="Z798" s="102">
        <v>0</v>
      </c>
      <c r="AA798" s="102">
        <f t="shared" si="197"/>
        <v>0</v>
      </c>
      <c r="AB798" s="102">
        <f t="shared" si="197"/>
        <v>0</v>
      </c>
    </row>
    <row r="799" spans="1:28" ht="24.75" hidden="1">
      <c r="A799" s="1"/>
      <c r="B799" s="61" t="str">
        <f t="shared" si="180"/>
        <v>3713500051005153</v>
      </c>
      <c r="C799" s="99">
        <v>2023</v>
      </c>
      <c r="D799" s="99">
        <v>20</v>
      </c>
      <c r="E799" s="99">
        <v>3</v>
      </c>
      <c r="F799" s="99">
        <v>7</v>
      </c>
      <c r="G799" s="99">
        <v>13</v>
      </c>
      <c r="H799" s="99">
        <v>5000</v>
      </c>
      <c r="I799" s="99">
        <v>5100</v>
      </c>
      <c r="J799" s="99">
        <v>515</v>
      </c>
      <c r="K799" s="100">
        <v>3</v>
      </c>
      <c r="L799" s="100"/>
      <c r="M799" s="101" t="s">
        <v>578</v>
      </c>
      <c r="N799" s="102">
        <v>0</v>
      </c>
      <c r="O799" s="148" t="s">
        <v>43</v>
      </c>
      <c r="P799" s="104">
        <v>0</v>
      </c>
      <c r="Q799" s="104">
        <v>0</v>
      </c>
      <c r="R799" s="102">
        <v>0</v>
      </c>
      <c r="S799" s="102">
        <v>0</v>
      </c>
      <c r="T799" s="102">
        <v>0</v>
      </c>
      <c r="U799" s="102">
        <v>0</v>
      </c>
      <c r="V799" s="102">
        <f t="shared" si="196"/>
        <v>0</v>
      </c>
      <c r="W799" s="102">
        <v>0</v>
      </c>
      <c r="X799" s="102">
        <v>0</v>
      </c>
      <c r="Y799" s="102">
        <v>0</v>
      </c>
      <c r="Z799" s="102">
        <v>0</v>
      </c>
      <c r="AA799" s="102">
        <f t="shared" si="197"/>
        <v>0</v>
      </c>
      <c r="AB799" s="102">
        <f t="shared" si="197"/>
        <v>0</v>
      </c>
    </row>
    <row r="800" spans="1:28" ht="24.75" hidden="1">
      <c r="A800" s="1"/>
      <c r="B800" s="61" t="str">
        <f t="shared" ref="B800:B863" si="198">+CONCATENATE(E800,F800,G800,H800,I800,J800,K800,L800)</f>
        <v>3713500051005154</v>
      </c>
      <c r="C800" s="99">
        <v>2023</v>
      </c>
      <c r="D800" s="99">
        <v>20</v>
      </c>
      <c r="E800" s="99">
        <v>3</v>
      </c>
      <c r="F800" s="99">
        <v>7</v>
      </c>
      <c r="G800" s="99">
        <v>13</v>
      </c>
      <c r="H800" s="99">
        <v>5000</v>
      </c>
      <c r="I800" s="99">
        <v>5100</v>
      </c>
      <c r="J800" s="99">
        <v>515</v>
      </c>
      <c r="K800" s="100">
        <v>4</v>
      </c>
      <c r="L800" s="100"/>
      <c r="M800" s="101" t="s">
        <v>292</v>
      </c>
      <c r="N800" s="102">
        <v>0</v>
      </c>
      <c r="O800" s="148" t="s">
        <v>43</v>
      </c>
      <c r="P800" s="104">
        <v>0</v>
      </c>
      <c r="Q800" s="104">
        <v>0</v>
      </c>
      <c r="R800" s="102">
        <v>0</v>
      </c>
      <c r="S800" s="102">
        <v>0</v>
      </c>
      <c r="T800" s="102">
        <v>0</v>
      </c>
      <c r="U800" s="102">
        <v>0</v>
      </c>
      <c r="V800" s="102">
        <f t="shared" si="196"/>
        <v>0</v>
      </c>
      <c r="W800" s="102">
        <v>0</v>
      </c>
      <c r="X800" s="102">
        <v>0</v>
      </c>
      <c r="Y800" s="102">
        <v>0</v>
      </c>
      <c r="Z800" s="102">
        <v>0</v>
      </c>
      <c r="AA800" s="102">
        <f t="shared" si="197"/>
        <v>0</v>
      </c>
      <c r="AB800" s="102">
        <f t="shared" si="197"/>
        <v>0</v>
      </c>
    </row>
    <row r="801" spans="1:28" ht="24.75" hidden="1">
      <c r="A801" s="1"/>
      <c r="B801" s="61" t="str">
        <f t="shared" si="198"/>
        <v>3713500051005155</v>
      </c>
      <c r="C801" s="99">
        <v>2023</v>
      </c>
      <c r="D801" s="99">
        <v>20</v>
      </c>
      <c r="E801" s="99">
        <v>3</v>
      </c>
      <c r="F801" s="99">
        <v>7</v>
      </c>
      <c r="G801" s="99">
        <v>13</v>
      </c>
      <c r="H801" s="99">
        <v>5000</v>
      </c>
      <c r="I801" s="99">
        <v>5100</v>
      </c>
      <c r="J801" s="99">
        <v>515</v>
      </c>
      <c r="K801" s="100">
        <v>5</v>
      </c>
      <c r="L801" s="100"/>
      <c r="M801" s="101" t="s">
        <v>579</v>
      </c>
      <c r="N801" s="102">
        <v>0</v>
      </c>
      <c r="O801" s="148" t="s">
        <v>43</v>
      </c>
      <c r="P801" s="104">
        <v>0</v>
      </c>
      <c r="Q801" s="104">
        <v>0</v>
      </c>
      <c r="R801" s="102">
        <v>0</v>
      </c>
      <c r="S801" s="102">
        <v>0</v>
      </c>
      <c r="T801" s="102">
        <v>0</v>
      </c>
      <c r="U801" s="102">
        <v>0</v>
      </c>
      <c r="V801" s="102">
        <f t="shared" si="196"/>
        <v>0</v>
      </c>
      <c r="W801" s="102">
        <v>0</v>
      </c>
      <c r="X801" s="102">
        <v>0</v>
      </c>
      <c r="Y801" s="102">
        <v>0</v>
      </c>
      <c r="Z801" s="102">
        <v>0</v>
      </c>
      <c r="AA801" s="102">
        <f t="shared" si="197"/>
        <v>0</v>
      </c>
      <c r="AB801" s="102">
        <f t="shared" si="197"/>
        <v>0</v>
      </c>
    </row>
    <row r="802" spans="1:28" ht="24.75" hidden="1">
      <c r="A802" s="1"/>
      <c r="B802" s="61" t="str">
        <f t="shared" si="198"/>
        <v>3713500051005156</v>
      </c>
      <c r="C802" s="99">
        <v>2023</v>
      </c>
      <c r="D802" s="99">
        <v>20</v>
      </c>
      <c r="E802" s="99">
        <v>3</v>
      </c>
      <c r="F802" s="99">
        <v>7</v>
      </c>
      <c r="G802" s="99">
        <v>13</v>
      </c>
      <c r="H802" s="99">
        <v>5000</v>
      </c>
      <c r="I802" s="99">
        <v>5100</v>
      </c>
      <c r="J802" s="99">
        <v>515</v>
      </c>
      <c r="K802" s="100">
        <v>6</v>
      </c>
      <c r="L802" s="100"/>
      <c r="M802" s="101" t="s">
        <v>580</v>
      </c>
      <c r="N802" s="102">
        <v>0</v>
      </c>
      <c r="O802" s="148" t="s">
        <v>43</v>
      </c>
      <c r="P802" s="104">
        <v>0</v>
      </c>
      <c r="Q802" s="104">
        <v>0</v>
      </c>
      <c r="R802" s="102">
        <v>0</v>
      </c>
      <c r="S802" s="102">
        <v>0</v>
      </c>
      <c r="T802" s="102">
        <v>0</v>
      </c>
      <c r="U802" s="102">
        <v>0</v>
      </c>
      <c r="V802" s="102">
        <f t="shared" si="196"/>
        <v>0</v>
      </c>
      <c r="W802" s="102">
        <v>0</v>
      </c>
      <c r="X802" s="102">
        <v>0</v>
      </c>
      <c r="Y802" s="102">
        <v>0</v>
      </c>
      <c r="Z802" s="102">
        <v>0</v>
      </c>
      <c r="AA802" s="102">
        <f t="shared" si="197"/>
        <v>0</v>
      </c>
      <c r="AB802" s="102">
        <f t="shared" si="197"/>
        <v>0</v>
      </c>
    </row>
    <row r="803" spans="1:28" ht="24.75" hidden="1">
      <c r="A803" s="1"/>
      <c r="B803" s="61" t="str">
        <f t="shared" si="198"/>
        <v>3713500051005157</v>
      </c>
      <c r="C803" s="99">
        <v>2023</v>
      </c>
      <c r="D803" s="99">
        <v>20</v>
      </c>
      <c r="E803" s="99">
        <v>3</v>
      </c>
      <c r="F803" s="99">
        <v>7</v>
      </c>
      <c r="G803" s="99">
        <v>13</v>
      </c>
      <c r="H803" s="99">
        <v>5000</v>
      </c>
      <c r="I803" s="99">
        <v>5100</v>
      </c>
      <c r="J803" s="99">
        <v>515</v>
      </c>
      <c r="K803" s="100">
        <v>7</v>
      </c>
      <c r="L803" s="100"/>
      <c r="M803" s="101" t="s">
        <v>581</v>
      </c>
      <c r="N803" s="102">
        <v>0</v>
      </c>
      <c r="O803" s="148" t="s">
        <v>43</v>
      </c>
      <c r="P803" s="104">
        <v>0</v>
      </c>
      <c r="Q803" s="104">
        <v>0</v>
      </c>
      <c r="R803" s="102">
        <v>0</v>
      </c>
      <c r="S803" s="102">
        <v>0</v>
      </c>
      <c r="T803" s="102">
        <v>0</v>
      </c>
      <c r="U803" s="102">
        <v>0</v>
      </c>
      <c r="V803" s="102">
        <f t="shared" si="196"/>
        <v>0</v>
      </c>
      <c r="W803" s="102">
        <v>0</v>
      </c>
      <c r="X803" s="102">
        <v>0</v>
      </c>
      <c r="Y803" s="102">
        <v>0</v>
      </c>
      <c r="Z803" s="102">
        <v>0</v>
      </c>
      <c r="AA803" s="102">
        <f t="shared" si="197"/>
        <v>0</v>
      </c>
      <c r="AB803" s="102">
        <f t="shared" si="197"/>
        <v>0</v>
      </c>
    </row>
    <row r="804" spans="1:28" ht="24.75" hidden="1">
      <c r="A804" s="1"/>
      <c r="B804" s="61" t="str">
        <f t="shared" si="198"/>
        <v>3713500051005158</v>
      </c>
      <c r="C804" s="99">
        <v>2023</v>
      </c>
      <c r="D804" s="99">
        <v>20</v>
      </c>
      <c r="E804" s="99">
        <v>3</v>
      </c>
      <c r="F804" s="99">
        <v>7</v>
      </c>
      <c r="G804" s="99">
        <v>13</v>
      </c>
      <c r="H804" s="99">
        <v>5000</v>
      </c>
      <c r="I804" s="99">
        <v>5100</v>
      </c>
      <c r="J804" s="99">
        <v>515</v>
      </c>
      <c r="K804" s="100">
        <v>8</v>
      </c>
      <c r="L804" s="100"/>
      <c r="M804" s="101" t="s">
        <v>582</v>
      </c>
      <c r="N804" s="102">
        <v>0</v>
      </c>
      <c r="O804" s="148" t="s">
        <v>43</v>
      </c>
      <c r="P804" s="104">
        <v>0</v>
      </c>
      <c r="Q804" s="104">
        <v>0</v>
      </c>
      <c r="R804" s="102">
        <v>0</v>
      </c>
      <c r="S804" s="102">
        <v>0</v>
      </c>
      <c r="T804" s="102">
        <v>0</v>
      </c>
      <c r="U804" s="102">
        <v>0</v>
      </c>
      <c r="V804" s="102">
        <f t="shared" si="196"/>
        <v>0</v>
      </c>
      <c r="W804" s="102">
        <v>0</v>
      </c>
      <c r="X804" s="102">
        <v>0</v>
      </c>
      <c r="Y804" s="102">
        <v>0</v>
      </c>
      <c r="Z804" s="102">
        <v>0</v>
      </c>
      <c r="AA804" s="102">
        <f t="shared" si="197"/>
        <v>0</v>
      </c>
      <c r="AB804" s="102">
        <f t="shared" si="197"/>
        <v>0</v>
      </c>
    </row>
    <row r="805" spans="1:28" ht="24.75" hidden="1">
      <c r="A805" s="1"/>
      <c r="B805" s="61" t="str">
        <f t="shared" si="198"/>
        <v>3713500051005159</v>
      </c>
      <c r="C805" s="99">
        <v>2023</v>
      </c>
      <c r="D805" s="99">
        <v>20</v>
      </c>
      <c r="E805" s="99">
        <v>3</v>
      </c>
      <c r="F805" s="99">
        <v>7</v>
      </c>
      <c r="G805" s="99">
        <v>13</v>
      </c>
      <c r="H805" s="99">
        <v>5000</v>
      </c>
      <c r="I805" s="99">
        <v>5100</v>
      </c>
      <c r="J805" s="99">
        <v>515</v>
      </c>
      <c r="K805" s="100">
        <v>9</v>
      </c>
      <c r="L805" s="100"/>
      <c r="M805" s="123" t="s">
        <v>583</v>
      </c>
      <c r="N805" s="102">
        <v>0</v>
      </c>
      <c r="O805" s="148" t="s">
        <v>43</v>
      </c>
      <c r="P805" s="104">
        <v>0</v>
      </c>
      <c r="Q805" s="104">
        <v>0</v>
      </c>
      <c r="R805" s="102">
        <v>0</v>
      </c>
      <c r="S805" s="102">
        <v>0</v>
      </c>
      <c r="T805" s="102">
        <v>0</v>
      </c>
      <c r="U805" s="102">
        <v>0</v>
      </c>
      <c r="V805" s="102">
        <f t="shared" si="196"/>
        <v>0</v>
      </c>
      <c r="W805" s="102">
        <v>0</v>
      </c>
      <c r="X805" s="102">
        <v>0</v>
      </c>
      <c r="Y805" s="102">
        <v>0</v>
      </c>
      <c r="Z805" s="102">
        <v>0</v>
      </c>
      <c r="AA805" s="102">
        <f t="shared" si="197"/>
        <v>0</v>
      </c>
      <c r="AB805" s="102">
        <f t="shared" si="197"/>
        <v>0</v>
      </c>
    </row>
    <row r="806" spans="1:28" ht="24.75" hidden="1">
      <c r="A806" s="1"/>
      <c r="B806" s="61" t="str">
        <f t="shared" si="198"/>
        <v>37135000510051510</v>
      </c>
      <c r="C806" s="99">
        <v>2023</v>
      </c>
      <c r="D806" s="99">
        <v>20</v>
      </c>
      <c r="E806" s="99">
        <v>3</v>
      </c>
      <c r="F806" s="99">
        <v>7</v>
      </c>
      <c r="G806" s="99">
        <v>13</v>
      </c>
      <c r="H806" s="99">
        <v>5000</v>
      </c>
      <c r="I806" s="99">
        <v>5100</v>
      </c>
      <c r="J806" s="99">
        <v>515</v>
      </c>
      <c r="K806" s="100">
        <v>10</v>
      </c>
      <c r="L806" s="100"/>
      <c r="M806" s="101" t="s">
        <v>584</v>
      </c>
      <c r="N806" s="102">
        <v>0</v>
      </c>
      <c r="O806" s="148" t="s">
        <v>43</v>
      </c>
      <c r="P806" s="104">
        <v>0</v>
      </c>
      <c r="Q806" s="104">
        <v>0</v>
      </c>
      <c r="R806" s="102">
        <v>0</v>
      </c>
      <c r="S806" s="102">
        <v>0</v>
      </c>
      <c r="T806" s="102">
        <v>0</v>
      </c>
      <c r="U806" s="102">
        <v>0</v>
      </c>
      <c r="V806" s="102">
        <f t="shared" si="196"/>
        <v>0</v>
      </c>
      <c r="W806" s="102">
        <v>0</v>
      </c>
      <c r="X806" s="102">
        <v>0</v>
      </c>
      <c r="Y806" s="102">
        <v>0</v>
      </c>
      <c r="Z806" s="102">
        <v>0</v>
      </c>
      <c r="AA806" s="102">
        <f t="shared" si="197"/>
        <v>0</v>
      </c>
      <c r="AB806" s="102">
        <f t="shared" si="197"/>
        <v>0</v>
      </c>
    </row>
    <row r="807" spans="1:28" ht="24.75" hidden="1">
      <c r="A807" s="1"/>
      <c r="B807" s="61" t="str">
        <f t="shared" si="198"/>
        <v>37135000510051511</v>
      </c>
      <c r="C807" s="99">
        <v>2023</v>
      </c>
      <c r="D807" s="99">
        <v>20</v>
      </c>
      <c r="E807" s="99">
        <v>3</v>
      </c>
      <c r="F807" s="99">
        <v>7</v>
      </c>
      <c r="G807" s="99">
        <v>13</v>
      </c>
      <c r="H807" s="99">
        <v>5000</v>
      </c>
      <c r="I807" s="99">
        <v>5100</v>
      </c>
      <c r="J807" s="99">
        <v>515</v>
      </c>
      <c r="K807" s="100">
        <v>11</v>
      </c>
      <c r="L807" s="100"/>
      <c r="M807" s="101" t="s">
        <v>171</v>
      </c>
      <c r="N807" s="102">
        <v>0</v>
      </c>
      <c r="O807" s="148" t="s">
        <v>43</v>
      </c>
      <c r="P807" s="104">
        <v>0</v>
      </c>
      <c r="Q807" s="104">
        <v>0</v>
      </c>
      <c r="R807" s="102">
        <v>0</v>
      </c>
      <c r="S807" s="102">
        <v>0</v>
      </c>
      <c r="T807" s="102">
        <v>0</v>
      </c>
      <c r="U807" s="102">
        <v>0</v>
      </c>
      <c r="V807" s="102">
        <f t="shared" si="196"/>
        <v>0</v>
      </c>
      <c r="W807" s="102">
        <v>0</v>
      </c>
      <c r="X807" s="102">
        <v>0</v>
      </c>
      <c r="Y807" s="102">
        <v>0</v>
      </c>
      <c r="Z807" s="102">
        <v>0</v>
      </c>
      <c r="AA807" s="102">
        <f t="shared" si="197"/>
        <v>0</v>
      </c>
      <c r="AB807" s="102">
        <f t="shared" si="197"/>
        <v>0</v>
      </c>
    </row>
    <row r="808" spans="1:28" ht="24.75" hidden="1">
      <c r="A808" s="1"/>
      <c r="B808" s="61" t="str">
        <f t="shared" si="198"/>
        <v>37135000510051512</v>
      </c>
      <c r="C808" s="99">
        <v>2023</v>
      </c>
      <c r="D808" s="99">
        <v>20</v>
      </c>
      <c r="E808" s="99">
        <v>3</v>
      </c>
      <c r="F808" s="99">
        <v>7</v>
      </c>
      <c r="G808" s="99">
        <v>13</v>
      </c>
      <c r="H808" s="99">
        <v>5000</v>
      </c>
      <c r="I808" s="99">
        <v>5100</v>
      </c>
      <c r="J808" s="99">
        <v>515</v>
      </c>
      <c r="K808" s="100">
        <v>12</v>
      </c>
      <c r="L808" s="100"/>
      <c r="M808" s="101" t="s">
        <v>585</v>
      </c>
      <c r="N808" s="102">
        <v>0</v>
      </c>
      <c r="O808" s="148" t="s">
        <v>43</v>
      </c>
      <c r="P808" s="104">
        <v>0</v>
      </c>
      <c r="Q808" s="104">
        <v>0</v>
      </c>
      <c r="R808" s="102">
        <v>0</v>
      </c>
      <c r="S808" s="102">
        <v>0</v>
      </c>
      <c r="T808" s="102">
        <v>0</v>
      </c>
      <c r="U808" s="102">
        <v>0</v>
      </c>
      <c r="V808" s="102">
        <f t="shared" si="196"/>
        <v>0</v>
      </c>
      <c r="W808" s="102">
        <v>0</v>
      </c>
      <c r="X808" s="102">
        <v>0</v>
      </c>
      <c r="Y808" s="102">
        <v>0</v>
      </c>
      <c r="Z808" s="102">
        <v>0</v>
      </c>
      <c r="AA808" s="102">
        <f t="shared" si="197"/>
        <v>0</v>
      </c>
      <c r="AB808" s="102">
        <f t="shared" si="197"/>
        <v>0</v>
      </c>
    </row>
    <row r="809" spans="1:28" ht="24.75" hidden="1">
      <c r="A809" s="1"/>
      <c r="B809" s="61" t="str">
        <f t="shared" si="198"/>
        <v>37135000510051513</v>
      </c>
      <c r="C809" s="99">
        <v>2023</v>
      </c>
      <c r="D809" s="99">
        <v>20</v>
      </c>
      <c r="E809" s="99">
        <v>3</v>
      </c>
      <c r="F809" s="99">
        <v>7</v>
      </c>
      <c r="G809" s="99">
        <v>13</v>
      </c>
      <c r="H809" s="99">
        <v>5000</v>
      </c>
      <c r="I809" s="99">
        <v>5100</v>
      </c>
      <c r="J809" s="99">
        <v>515</v>
      </c>
      <c r="K809" s="100">
        <v>13</v>
      </c>
      <c r="L809" s="100"/>
      <c r="M809" s="101" t="s">
        <v>586</v>
      </c>
      <c r="N809" s="102">
        <v>0</v>
      </c>
      <c r="O809" s="148" t="s">
        <v>43</v>
      </c>
      <c r="P809" s="104">
        <v>0</v>
      </c>
      <c r="Q809" s="104">
        <v>0</v>
      </c>
      <c r="R809" s="102">
        <v>0</v>
      </c>
      <c r="S809" s="102">
        <v>0</v>
      </c>
      <c r="T809" s="102">
        <v>0</v>
      </c>
      <c r="U809" s="102">
        <v>0</v>
      </c>
      <c r="V809" s="102">
        <f t="shared" si="196"/>
        <v>0</v>
      </c>
      <c r="W809" s="102">
        <v>0</v>
      </c>
      <c r="X809" s="102">
        <v>0</v>
      </c>
      <c r="Y809" s="102">
        <v>0</v>
      </c>
      <c r="Z809" s="102">
        <v>0</v>
      </c>
      <c r="AA809" s="102">
        <f t="shared" si="197"/>
        <v>0</v>
      </c>
      <c r="AB809" s="102">
        <f t="shared" si="197"/>
        <v>0</v>
      </c>
    </row>
    <row r="810" spans="1:28" ht="24.75" hidden="1">
      <c r="A810" s="1"/>
      <c r="B810" s="61" t="str">
        <f t="shared" si="198"/>
        <v>37135000510051514</v>
      </c>
      <c r="C810" s="99">
        <v>2023</v>
      </c>
      <c r="D810" s="99">
        <v>20</v>
      </c>
      <c r="E810" s="99">
        <v>3</v>
      </c>
      <c r="F810" s="99">
        <v>7</v>
      </c>
      <c r="G810" s="99">
        <v>13</v>
      </c>
      <c r="H810" s="99">
        <v>5000</v>
      </c>
      <c r="I810" s="99">
        <v>5100</v>
      </c>
      <c r="J810" s="99">
        <v>515</v>
      </c>
      <c r="K810" s="100">
        <v>14</v>
      </c>
      <c r="L810" s="100"/>
      <c r="M810" s="101" t="s">
        <v>587</v>
      </c>
      <c r="N810" s="102">
        <v>0</v>
      </c>
      <c r="O810" s="148" t="s">
        <v>43</v>
      </c>
      <c r="P810" s="104">
        <v>0</v>
      </c>
      <c r="Q810" s="104">
        <v>0</v>
      </c>
      <c r="R810" s="102">
        <v>0</v>
      </c>
      <c r="S810" s="102">
        <v>0</v>
      </c>
      <c r="T810" s="102">
        <v>0</v>
      </c>
      <c r="U810" s="102">
        <v>0</v>
      </c>
      <c r="V810" s="102">
        <f t="shared" si="196"/>
        <v>0</v>
      </c>
      <c r="W810" s="102">
        <v>0</v>
      </c>
      <c r="X810" s="102">
        <v>0</v>
      </c>
      <c r="Y810" s="102">
        <v>0</v>
      </c>
      <c r="Z810" s="102">
        <v>0</v>
      </c>
      <c r="AA810" s="102">
        <f t="shared" si="197"/>
        <v>0</v>
      </c>
      <c r="AB810" s="102">
        <f t="shared" si="197"/>
        <v>0</v>
      </c>
    </row>
    <row r="811" spans="1:28" ht="24.75" hidden="1">
      <c r="A811" s="1"/>
      <c r="B811" s="61" t="str">
        <f t="shared" si="198"/>
        <v>37135000510051515</v>
      </c>
      <c r="C811" s="99">
        <v>2023</v>
      </c>
      <c r="D811" s="99">
        <v>20</v>
      </c>
      <c r="E811" s="99">
        <v>3</v>
      </c>
      <c r="F811" s="99">
        <v>7</v>
      </c>
      <c r="G811" s="99">
        <v>13</v>
      </c>
      <c r="H811" s="99">
        <v>5000</v>
      </c>
      <c r="I811" s="99">
        <v>5100</v>
      </c>
      <c r="J811" s="99">
        <v>515</v>
      </c>
      <c r="K811" s="100">
        <v>15</v>
      </c>
      <c r="L811" s="100"/>
      <c r="M811" s="101" t="s">
        <v>176</v>
      </c>
      <c r="N811" s="102">
        <v>0</v>
      </c>
      <c r="O811" s="148" t="s">
        <v>43</v>
      </c>
      <c r="P811" s="104">
        <v>0</v>
      </c>
      <c r="Q811" s="104">
        <v>0</v>
      </c>
      <c r="R811" s="102">
        <v>0</v>
      </c>
      <c r="S811" s="102">
        <v>0</v>
      </c>
      <c r="T811" s="102">
        <v>0</v>
      </c>
      <c r="U811" s="102">
        <v>0</v>
      </c>
      <c r="V811" s="102">
        <f t="shared" si="196"/>
        <v>0</v>
      </c>
      <c r="W811" s="102">
        <v>0</v>
      </c>
      <c r="X811" s="102">
        <v>0</v>
      </c>
      <c r="Y811" s="102">
        <v>0</v>
      </c>
      <c r="Z811" s="102">
        <v>0</v>
      </c>
      <c r="AA811" s="102">
        <f t="shared" si="197"/>
        <v>0</v>
      </c>
      <c r="AB811" s="102">
        <f t="shared" si="197"/>
        <v>0</v>
      </c>
    </row>
    <row r="812" spans="1:28" ht="24.75" hidden="1">
      <c r="A812" s="1"/>
      <c r="B812" s="61" t="str">
        <f t="shared" si="198"/>
        <v>371350005100519</v>
      </c>
      <c r="C812" s="93">
        <v>2023</v>
      </c>
      <c r="D812" s="93">
        <v>20</v>
      </c>
      <c r="E812" s="93">
        <v>3</v>
      </c>
      <c r="F812" s="93">
        <v>7</v>
      </c>
      <c r="G812" s="93">
        <v>13</v>
      </c>
      <c r="H812" s="93">
        <v>5000</v>
      </c>
      <c r="I812" s="93">
        <v>5100</v>
      </c>
      <c r="J812" s="93">
        <v>519</v>
      </c>
      <c r="K812" s="94"/>
      <c r="L812" s="94"/>
      <c r="M812" s="189" t="s">
        <v>177</v>
      </c>
      <c r="N812" s="190">
        <f>SUM(N813:N819)</f>
        <v>0</v>
      </c>
      <c r="O812" s="203" t="s">
        <v>29</v>
      </c>
      <c r="P812" s="204"/>
      <c r="Q812" s="204"/>
      <c r="R812" s="190">
        <f>SUM(R813:R819)</f>
        <v>0</v>
      </c>
      <c r="S812" s="190">
        <f>SUM(S813:S819)</f>
        <v>0</v>
      </c>
      <c r="T812" s="190">
        <f>SUM(T813:T819)</f>
        <v>0</v>
      </c>
      <c r="U812" s="190">
        <f>SUM(U813:U819)</f>
        <v>0</v>
      </c>
      <c r="V812" s="190">
        <f>SUM(V813:V819)</f>
        <v>0</v>
      </c>
      <c r="W812" s="190"/>
      <c r="X812" s="190"/>
      <c r="Y812" s="190"/>
      <c r="Z812" s="190"/>
      <c r="AA812" s="190"/>
      <c r="AB812" s="190"/>
    </row>
    <row r="813" spans="1:28" ht="24.75" hidden="1">
      <c r="A813" s="1"/>
      <c r="B813" s="61" t="str">
        <f t="shared" si="198"/>
        <v>3713500051005191</v>
      </c>
      <c r="C813" s="99">
        <v>2023</v>
      </c>
      <c r="D813" s="99">
        <v>20</v>
      </c>
      <c r="E813" s="99">
        <v>3</v>
      </c>
      <c r="F813" s="99">
        <v>7</v>
      </c>
      <c r="G813" s="99">
        <v>13</v>
      </c>
      <c r="H813" s="99">
        <v>5000</v>
      </c>
      <c r="I813" s="99">
        <v>5100</v>
      </c>
      <c r="J813" s="99">
        <v>519</v>
      </c>
      <c r="K813" s="100">
        <v>1</v>
      </c>
      <c r="L813" s="100"/>
      <c r="M813" s="101" t="s">
        <v>245</v>
      </c>
      <c r="N813" s="102">
        <v>0</v>
      </c>
      <c r="O813" s="148" t="s">
        <v>43</v>
      </c>
      <c r="P813" s="104">
        <v>0</v>
      </c>
      <c r="Q813" s="104">
        <v>0</v>
      </c>
      <c r="R813" s="102">
        <v>0</v>
      </c>
      <c r="S813" s="102">
        <v>0</v>
      </c>
      <c r="T813" s="102">
        <v>0</v>
      </c>
      <c r="U813" s="102">
        <v>0</v>
      </c>
      <c r="V813" s="102">
        <f t="shared" ref="V813:V819" si="199">N813-R813-S813-T813-U813</f>
        <v>0</v>
      </c>
      <c r="W813" s="102">
        <v>0</v>
      </c>
      <c r="X813" s="102">
        <v>0</v>
      </c>
      <c r="Y813" s="102">
        <v>0</v>
      </c>
      <c r="Z813" s="102">
        <v>0</v>
      </c>
      <c r="AA813" s="102">
        <f t="shared" ref="AA813:AB819" si="200">W813-Y813</f>
        <v>0</v>
      </c>
      <c r="AB813" s="102">
        <f t="shared" si="200"/>
        <v>0</v>
      </c>
    </row>
    <row r="814" spans="1:28" ht="46.5" hidden="1">
      <c r="A814" s="1"/>
      <c r="B814" s="61" t="str">
        <f t="shared" si="198"/>
        <v>3713500051005192</v>
      </c>
      <c r="C814" s="99">
        <v>2023</v>
      </c>
      <c r="D814" s="99">
        <v>20</v>
      </c>
      <c r="E814" s="99">
        <v>3</v>
      </c>
      <c r="F814" s="99">
        <v>7</v>
      </c>
      <c r="G814" s="99">
        <v>13</v>
      </c>
      <c r="H814" s="99">
        <v>5000</v>
      </c>
      <c r="I814" s="99">
        <v>5100</v>
      </c>
      <c r="J814" s="99">
        <v>519</v>
      </c>
      <c r="K814" s="100">
        <v>2</v>
      </c>
      <c r="L814" s="100"/>
      <c r="M814" s="101" t="s">
        <v>588</v>
      </c>
      <c r="N814" s="102">
        <v>0</v>
      </c>
      <c r="O814" s="148" t="s">
        <v>43</v>
      </c>
      <c r="P814" s="104">
        <v>0</v>
      </c>
      <c r="Q814" s="104">
        <v>0</v>
      </c>
      <c r="R814" s="102">
        <v>0</v>
      </c>
      <c r="S814" s="102">
        <v>0</v>
      </c>
      <c r="T814" s="102">
        <v>0</v>
      </c>
      <c r="U814" s="102">
        <v>0</v>
      </c>
      <c r="V814" s="102">
        <f t="shared" si="199"/>
        <v>0</v>
      </c>
      <c r="W814" s="102">
        <v>0</v>
      </c>
      <c r="X814" s="102">
        <v>0</v>
      </c>
      <c r="Y814" s="102">
        <v>0</v>
      </c>
      <c r="Z814" s="102">
        <v>0</v>
      </c>
      <c r="AA814" s="102">
        <f t="shared" si="200"/>
        <v>0</v>
      </c>
      <c r="AB814" s="102">
        <f t="shared" si="200"/>
        <v>0</v>
      </c>
    </row>
    <row r="815" spans="1:28" ht="24.75" hidden="1">
      <c r="A815" s="1"/>
      <c r="B815" s="61" t="str">
        <f t="shared" si="198"/>
        <v>3713500051005193</v>
      </c>
      <c r="C815" s="99">
        <v>2023</v>
      </c>
      <c r="D815" s="99">
        <v>20</v>
      </c>
      <c r="E815" s="99">
        <v>3</v>
      </c>
      <c r="F815" s="99">
        <v>7</v>
      </c>
      <c r="G815" s="99">
        <v>13</v>
      </c>
      <c r="H815" s="99">
        <v>5000</v>
      </c>
      <c r="I815" s="99">
        <v>5100</v>
      </c>
      <c r="J815" s="99">
        <v>519</v>
      </c>
      <c r="K815" s="100">
        <v>3</v>
      </c>
      <c r="L815" s="100"/>
      <c r="M815" s="101" t="s">
        <v>589</v>
      </c>
      <c r="N815" s="102">
        <v>0</v>
      </c>
      <c r="O815" s="148" t="s">
        <v>43</v>
      </c>
      <c r="P815" s="104">
        <v>0</v>
      </c>
      <c r="Q815" s="104">
        <v>0</v>
      </c>
      <c r="R815" s="102">
        <v>0</v>
      </c>
      <c r="S815" s="102">
        <v>0</v>
      </c>
      <c r="T815" s="102">
        <v>0</v>
      </c>
      <c r="U815" s="102">
        <v>0</v>
      </c>
      <c r="V815" s="102">
        <f t="shared" si="199"/>
        <v>0</v>
      </c>
      <c r="W815" s="102">
        <v>0</v>
      </c>
      <c r="X815" s="102">
        <v>0</v>
      </c>
      <c r="Y815" s="102">
        <v>0</v>
      </c>
      <c r="Z815" s="102">
        <v>0</v>
      </c>
      <c r="AA815" s="102">
        <f t="shared" si="200"/>
        <v>0</v>
      </c>
      <c r="AB815" s="102">
        <f t="shared" si="200"/>
        <v>0</v>
      </c>
    </row>
    <row r="816" spans="1:28" ht="24.75" hidden="1">
      <c r="A816" s="1"/>
      <c r="B816" s="61" t="str">
        <f t="shared" si="198"/>
        <v>3713500051005194</v>
      </c>
      <c r="C816" s="99">
        <v>2023</v>
      </c>
      <c r="D816" s="99">
        <v>20</v>
      </c>
      <c r="E816" s="99">
        <v>3</v>
      </c>
      <c r="F816" s="99">
        <v>7</v>
      </c>
      <c r="G816" s="99">
        <v>13</v>
      </c>
      <c r="H816" s="99">
        <v>5000</v>
      </c>
      <c r="I816" s="99">
        <v>5100</v>
      </c>
      <c r="J816" s="99">
        <v>519</v>
      </c>
      <c r="K816" s="100">
        <v>4</v>
      </c>
      <c r="L816" s="100"/>
      <c r="M816" s="101" t="s">
        <v>590</v>
      </c>
      <c r="N816" s="102">
        <v>0</v>
      </c>
      <c r="O816" s="148" t="s">
        <v>43</v>
      </c>
      <c r="P816" s="104">
        <v>0</v>
      </c>
      <c r="Q816" s="104">
        <v>0</v>
      </c>
      <c r="R816" s="102">
        <v>0</v>
      </c>
      <c r="S816" s="102">
        <v>0</v>
      </c>
      <c r="T816" s="102">
        <v>0</v>
      </c>
      <c r="U816" s="102">
        <v>0</v>
      </c>
      <c r="V816" s="102">
        <f t="shared" si="199"/>
        <v>0</v>
      </c>
      <c r="W816" s="102">
        <v>0</v>
      </c>
      <c r="X816" s="102">
        <v>0</v>
      </c>
      <c r="Y816" s="102">
        <v>0</v>
      </c>
      <c r="Z816" s="102">
        <v>0</v>
      </c>
      <c r="AA816" s="102">
        <f t="shared" si="200"/>
        <v>0</v>
      </c>
      <c r="AB816" s="102">
        <f t="shared" si="200"/>
        <v>0</v>
      </c>
    </row>
    <row r="817" spans="1:28" ht="46.5" hidden="1">
      <c r="A817" s="1"/>
      <c r="B817" s="61" t="str">
        <f t="shared" si="198"/>
        <v>3713500051005195</v>
      </c>
      <c r="C817" s="99">
        <v>2023</v>
      </c>
      <c r="D817" s="99">
        <v>20</v>
      </c>
      <c r="E817" s="99">
        <v>3</v>
      </c>
      <c r="F817" s="99">
        <v>7</v>
      </c>
      <c r="G817" s="99">
        <v>13</v>
      </c>
      <c r="H817" s="99">
        <v>5000</v>
      </c>
      <c r="I817" s="99">
        <v>5100</v>
      </c>
      <c r="J817" s="99">
        <v>519</v>
      </c>
      <c r="K817" s="100">
        <v>5</v>
      </c>
      <c r="L817" s="100"/>
      <c r="M817" s="101" t="s">
        <v>591</v>
      </c>
      <c r="N817" s="102">
        <v>0</v>
      </c>
      <c r="O817" s="148" t="s">
        <v>190</v>
      </c>
      <c r="P817" s="104">
        <v>0</v>
      </c>
      <c r="Q817" s="104">
        <v>0</v>
      </c>
      <c r="R817" s="102">
        <v>0</v>
      </c>
      <c r="S817" s="102">
        <v>0</v>
      </c>
      <c r="T817" s="102">
        <v>0</v>
      </c>
      <c r="U817" s="102">
        <v>0</v>
      </c>
      <c r="V817" s="102">
        <f t="shared" si="199"/>
        <v>0</v>
      </c>
      <c r="W817" s="102">
        <v>0</v>
      </c>
      <c r="X817" s="102">
        <v>0</v>
      </c>
      <c r="Y817" s="102">
        <v>0</v>
      </c>
      <c r="Z817" s="102">
        <v>0</v>
      </c>
      <c r="AA817" s="102">
        <f t="shared" si="200"/>
        <v>0</v>
      </c>
      <c r="AB817" s="102">
        <f t="shared" si="200"/>
        <v>0</v>
      </c>
    </row>
    <row r="818" spans="1:28" ht="46.5" hidden="1">
      <c r="A818" s="1"/>
      <c r="B818" s="61" t="str">
        <f t="shared" si="198"/>
        <v>3713500051005196</v>
      </c>
      <c r="C818" s="99">
        <v>2023</v>
      </c>
      <c r="D818" s="99">
        <v>20</v>
      </c>
      <c r="E818" s="99">
        <v>3</v>
      </c>
      <c r="F818" s="99">
        <v>7</v>
      </c>
      <c r="G818" s="99">
        <v>13</v>
      </c>
      <c r="H818" s="99">
        <v>5000</v>
      </c>
      <c r="I818" s="99">
        <v>5100</v>
      </c>
      <c r="J818" s="99">
        <v>519</v>
      </c>
      <c r="K818" s="100">
        <v>6</v>
      </c>
      <c r="L818" s="100"/>
      <c r="M818" s="101" t="s">
        <v>592</v>
      </c>
      <c r="N818" s="102">
        <v>0</v>
      </c>
      <c r="O818" s="148" t="s">
        <v>190</v>
      </c>
      <c r="P818" s="104">
        <v>0</v>
      </c>
      <c r="Q818" s="104">
        <v>0</v>
      </c>
      <c r="R818" s="102">
        <v>0</v>
      </c>
      <c r="S818" s="102">
        <v>0</v>
      </c>
      <c r="T818" s="102">
        <v>0</v>
      </c>
      <c r="U818" s="102">
        <v>0</v>
      </c>
      <c r="V818" s="102">
        <f t="shared" si="199"/>
        <v>0</v>
      </c>
      <c r="W818" s="102">
        <v>0</v>
      </c>
      <c r="X818" s="102">
        <v>0</v>
      </c>
      <c r="Y818" s="102">
        <v>0</v>
      </c>
      <c r="Z818" s="102">
        <v>0</v>
      </c>
      <c r="AA818" s="102">
        <f t="shared" si="200"/>
        <v>0</v>
      </c>
      <c r="AB818" s="102">
        <f t="shared" si="200"/>
        <v>0</v>
      </c>
    </row>
    <row r="819" spans="1:28" ht="46.5" hidden="1">
      <c r="A819" s="1"/>
      <c r="B819" s="61" t="str">
        <f t="shared" si="198"/>
        <v>3713500051005197</v>
      </c>
      <c r="C819" s="99">
        <v>2023</v>
      </c>
      <c r="D819" s="99">
        <v>20</v>
      </c>
      <c r="E819" s="99">
        <v>3</v>
      </c>
      <c r="F819" s="99">
        <v>7</v>
      </c>
      <c r="G819" s="99">
        <v>13</v>
      </c>
      <c r="H819" s="99">
        <v>5000</v>
      </c>
      <c r="I819" s="99">
        <v>5100</v>
      </c>
      <c r="J819" s="99">
        <v>519</v>
      </c>
      <c r="K819" s="100">
        <v>7</v>
      </c>
      <c r="L819" s="100"/>
      <c r="M819" s="101" t="s">
        <v>593</v>
      </c>
      <c r="N819" s="102">
        <v>0</v>
      </c>
      <c r="O819" s="148" t="s">
        <v>190</v>
      </c>
      <c r="P819" s="104">
        <v>0</v>
      </c>
      <c r="Q819" s="104">
        <v>0</v>
      </c>
      <c r="R819" s="102">
        <v>0</v>
      </c>
      <c r="S819" s="102">
        <v>0</v>
      </c>
      <c r="T819" s="102">
        <v>0</v>
      </c>
      <c r="U819" s="102">
        <v>0</v>
      </c>
      <c r="V819" s="102">
        <f t="shared" si="199"/>
        <v>0</v>
      </c>
      <c r="W819" s="102">
        <v>0</v>
      </c>
      <c r="X819" s="102">
        <v>0</v>
      </c>
      <c r="Y819" s="102">
        <v>0</v>
      </c>
      <c r="Z819" s="102">
        <v>0</v>
      </c>
      <c r="AA819" s="102">
        <f t="shared" si="200"/>
        <v>0</v>
      </c>
      <c r="AB819" s="102">
        <f t="shared" si="200"/>
        <v>0</v>
      </c>
    </row>
    <row r="820" spans="1:28" ht="24.75" hidden="1">
      <c r="A820" s="1"/>
      <c r="B820" s="61" t="str">
        <f t="shared" si="198"/>
        <v>371350005200</v>
      </c>
      <c r="C820" s="87">
        <v>2023</v>
      </c>
      <c r="D820" s="87">
        <v>20</v>
      </c>
      <c r="E820" s="87">
        <v>3</v>
      </c>
      <c r="F820" s="87">
        <v>7</v>
      </c>
      <c r="G820" s="87">
        <v>13</v>
      </c>
      <c r="H820" s="87">
        <v>5000</v>
      </c>
      <c r="I820" s="87">
        <v>5200</v>
      </c>
      <c r="J820" s="87"/>
      <c r="K820" s="88" t="s">
        <v>29</v>
      </c>
      <c r="L820" s="88"/>
      <c r="M820" s="89" t="s">
        <v>594</v>
      </c>
      <c r="N820" s="90">
        <f>+N821</f>
        <v>0</v>
      </c>
      <c r="O820" s="151" t="s">
        <v>29</v>
      </c>
      <c r="P820" s="152"/>
      <c r="Q820" s="152"/>
      <c r="R820" s="90">
        <f>+R821</f>
        <v>0</v>
      </c>
      <c r="S820" s="90">
        <f>+S821</f>
        <v>0</v>
      </c>
      <c r="T820" s="90">
        <f>+T821</f>
        <v>0</v>
      </c>
      <c r="U820" s="90">
        <f>+U821</f>
        <v>0</v>
      </c>
      <c r="V820" s="90">
        <f>+V821</f>
        <v>0</v>
      </c>
      <c r="W820" s="90"/>
      <c r="X820" s="90"/>
      <c r="Y820" s="90"/>
      <c r="Z820" s="90"/>
      <c r="AA820" s="90"/>
      <c r="AB820" s="90"/>
    </row>
    <row r="821" spans="1:28" ht="24.75" hidden="1">
      <c r="A821" s="1"/>
      <c r="B821" s="61" t="str">
        <f t="shared" si="198"/>
        <v>371350005200523</v>
      </c>
      <c r="C821" s="93">
        <v>2023</v>
      </c>
      <c r="D821" s="93">
        <v>20</v>
      </c>
      <c r="E821" s="93">
        <v>3</v>
      </c>
      <c r="F821" s="93">
        <v>7</v>
      </c>
      <c r="G821" s="93">
        <v>13</v>
      </c>
      <c r="H821" s="93">
        <v>5000</v>
      </c>
      <c r="I821" s="93">
        <v>5200</v>
      </c>
      <c r="J821" s="93">
        <v>523</v>
      </c>
      <c r="K821" s="93"/>
      <c r="L821" s="93"/>
      <c r="M821" s="95" t="s">
        <v>119</v>
      </c>
      <c r="N821" s="96">
        <f>SUM(N822:N824)</f>
        <v>0</v>
      </c>
      <c r="O821" s="153" t="s">
        <v>29</v>
      </c>
      <c r="P821" s="154"/>
      <c r="Q821" s="154"/>
      <c r="R821" s="96">
        <f>SUM(R822:R824)</f>
        <v>0</v>
      </c>
      <c r="S821" s="96">
        <f>SUM(S822:S824)</f>
        <v>0</v>
      </c>
      <c r="T821" s="96">
        <f>SUM(T822:T824)</f>
        <v>0</v>
      </c>
      <c r="U821" s="96">
        <f>SUM(U822:U824)</f>
        <v>0</v>
      </c>
      <c r="V821" s="96">
        <f>SUM(V822:V824)</f>
        <v>0</v>
      </c>
      <c r="W821" s="96"/>
      <c r="X821" s="96"/>
      <c r="Y821" s="96"/>
      <c r="Z821" s="96"/>
      <c r="AA821" s="96"/>
      <c r="AB821" s="96"/>
    </row>
    <row r="822" spans="1:28" ht="24.75" hidden="1">
      <c r="A822" s="1"/>
      <c r="B822" s="61" t="str">
        <f t="shared" si="198"/>
        <v>3713500052005231</v>
      </c>
      <c r="C822" s="99">
        <v>2023</v>
      </c>
      <c r="D822" s="99">
        <v>20</v>
      </c>
      <c r="E822" s="99">
        <v>3</v>
      </c>
      <c r="F822" s="99">
        <v>7</v>
      </c>
      <c r="G822" s="99">
        <v>13</v>
      </c>
      <c r="H822" s="99">
        <v>5000</v>
      </c>
      <c r="I822" s="99">
        <v>5200</v>
      </c>
      <c r="J822" s="99">
        <v>523</v>
      </c>
      <c r="K822" s="100">
        <v>1</v>
      </c>
      <c r="L822" s="100"/>
      <c r="M822" s="101" t="s">
        <v>120</v>
      </c>
      <c r="N822" s="102">
        <v>0</v>
      </c>
      <c r="O822" s="148" t="s">
        <v>147</v>
      </c>
      <c r="P822" s="104">
        <v>0</v>
      </c>
      <c r="Q822" s="104">
        <v>0</v>
      </c>
      <c r="R822" s="102">
        <v>0</v>
      </c>
      <c r="S822" s="102">
        <v>0</v>
      </c>
      <c r="T822" s="102">
        <v>0</v>
      </c>
      <c r="U822" s="102">
        <v>0</v>
      </c>
      <c r="V822" s="102">
        <f>N822-R822-S822-T822-U822</f>
        <v>0</v>
      </c>
      <c r="W822" s="102">
        <v>0</v>
      </c>
      <c r="X822" s="102">
        <v>0</v>
      </c>
      <c r="Y822" s="102">
        <v>0</v>
      </c>
      <c r="Z822" s="102">
        <v>0</v>
      </c>
      <c r="AA822" s="102">
        <f t="shared" ref="AA822:AB824" si="201">W822-Y822</f>
        <v>0</v>
      </c>
      <c r="AB822" s="102">
        <f t="shared" si="201"/>
        <v>0</v>
      </c>
    </row>
    <row r="823" spans="1:28" ht="24.75" hidden="1">
      <c r="A823" s="1"/>
      <c r="B823" s="61" t="str">
        <f t="shared" si="198"/>
        <v>3713500052005232</v>
      </c>
      <c r="C823" s="99">
        <v>2023</v>
      </c>
      <c r="D823" s="99">
        <v>20</v>
      </c>
      <c r="E823" s="99">
        <v>3</v>
      </c>
      <c r="F823" s="99">
        <v>7</v>
      </c>
      <c r="G823" s="99">
        <v>13</v>
      </c>
      <c r="H823" s="99">
        <v>5000</v>
      </c>
      <c r="I823" s="99">
        <v>5200</v>
      </c>
      <c r="J823" s="99">
        <v>523</v>
      </c>
      <c r="K823" s="100">
        <v>2</v>
      </c>
      <c r="L823" s="100"/>
      <c r="M823" s="101" t="s">
        <v>595</v>
      </c>
      <c r="N823" s="102">
        <v>0</v>
      </c>
      <c r="O823" s="148" t="s">
        <v>147</v>
      </c>
      <c r="P823" s="104">
        <v>0</v>
      </c>
      <c r="Q823" s="104">
        <v>0</v>
      </c>
      <c r="R823" s="102">
        <v>0</v>
      </c>
      <c r="S823" s="102">
        <v>0</v>
      </c>
      <c r="T823" s="102">
        <v>0</v>
      </c>
      <c r="U823" s="102">
        <v>0</v>
      </c>
      <c r="V823" s="102">
        <f>N823-R823-S823-T823-U823</f>
        <v>0</v>
      </c>
      <c r="W823" s="102">
        <v>0</v>
      </c>
      <c r="X823" s="102">
        <v>0</v>
      </c>
      <c r="Y823" s="102">
        <v>0</v>
      </c>
      <c r="Z823" s="102">
        <v>0</v>
      </c>
      <c r="AA823" s="102">
        <f t="shared" si="201"/>
        <v>0</v>
      </c>
      <c r="AB823" s="102">
        <f t="shared" si="201"/>
        <v>0</v>
      </c>
    </row>
    <row r="824" spans="1:28" ht="24.75" hidden="1">
      <c r="A824" s="1"/>
      <c r="B824" s="61" t="str">
        <f t="shared" si="198"/>
        <v>3713500052005233</v>
      </c>
      <c r="C824" s="99">
        <v>2023</v>
      </c>
      <c r="D824" s="99">
        <v>20</v>
      </c>
      <c r="E824" s="99">
        <v>3</v>
      </c>
      <c r="F824" s="99">
        <v>7</v>
      </c>
      <c r="G824" s="99">
        <v>13</v>
      </c>
      <c r="H824" s="99">
        <v>5000</v>
      </c>
      <c r="I824" s="99">
        <v>5200</v>
      </c>
      <c r="J824" s="99">
        <v>523</v>
      </c>
      <c r="K824" s="100">
        <v>3</v>
      </c>
      <c r="L824" s="100"/>
      <c r="M824" s="101" t="s">
        <v>186</v>
      </c>
      <c r="N824" s="102">
        <v>0</v>
      </c>
      <c r="O824" s="148" t="s">
        <v>43</v>
      </c>
      <c r="P824" s="104">
        <v>0</v>
      </c>
      <c r="Q824" s="104">
        <v>0</v>
      </c>
      <c r="R824" s="102">
        <v>0</v>
      </c>
      <c r="S824" s="102">
        <v>0</v>
      </c>
      <c r="T824" s="102">
        <v>0</v>
      </c>
      <c r="U824" s="102">
        <v>0</v>
      </c>
      <c r="V824" s="102">
        <f>N824-R824-S824-T824-U824</f>
        <v>0</v>
      </c>
      <c r="W824" s="102">
        <v>0</v>
      </c>
      <c r="X824" s="102">
        <v>0</v>
      </c>
      <c r="Y824" s="102">
        <v>0</v>
      </c>
      <c r="Z824" s="102">
        <v>0</v>
      </c>
      <c r="AA824" s="102">
        <f t="shared" si="201"/>
        <v>0</v>
      </c>
      <c r="AB824" s="102">
        <f t="shared" si="201"/>
        <v>0</v>
      </c>
    </row>
    <row r="825" spans="1:28" ht="24.75" hidden="1">
      <c r="A825" s="1"/>
      <c r="B825" s="61" t="str">
        <f t="shared" si="198"/>
        <v>371350005300</v>
      </c>
      <c r="C825" s="87">
        <v>2023</v>
      </c>
      <c r="D825" s="87">
        <v>20</v>
      </c>
      <c r="E825" s="87">
        <v>3</v>
      </c>
      <c r="F825" s="87">
        <v>7</v>
      </c>
      <c r="G825" s="87">
        <v>13</v>
      </c>
      <c r="H825" s="87">
        <v>5000</v>
      </c>
      <c r="I825" s="87">
        <v>5300</v>
      </c>
      <c r="J825" s="87"/>
      <c r="K825" s="88" t="s">
        <v>29</v>
      </c>
      <c r="L825" s="88"/>
      <c r="M825" s="89" t="s">
        <v>546</v>
      </c>
      <c r="N825" s="90">
        <f>+N826+N845</f>
        <v>0</v>
      </c>
      <c r="O825" s="151" t="s">
        <v>29</v>
      </c>
      <c r="P825" s="152"/>
      <c r="Q825" s="152"/>
      <c r="R825" s="90">
        <f>+R826+R845</f>
        <v>0</v>
      </c>
      <c r="S825" s="90">
        <f>+S826+S845</f>
        <v>0</v>
      </c>
      <c r="T825" s="90">
        <f>+T826+T845</f>
        <v>0</v>
      </c>
      <c r="U825" s="90">
        <f>+U826+U845</f>
        <v>0</v>
      </c>
      <c r="V825" s="90">
        <f>+V826+V845</f>
        <v>0</v>
      </c>
      <c r="W825" s="90"/>
      <c r="X825" s="90"/>
      <c r="Y825" s="90"/>
      <c r="Z825" s="90"/>
      <c r="AA825" s="90"/>
      <c r="AB825" s="90"/>
    </row>
    <row r="826" spans="1:28" ht="24.75" hidden="1">
      <c r="A826" s="1"/>
      <c r="B826" s="61" t="str">
        <f t="shared" si="198"/>
        <v>371350005300531</v>
      </c>
      <c r="C826" s="93">
        <v>2023</v>
      </c>
      <c r="D826" s="93">
        <v>20</v>
      </c>
      <c r="E826" s="93">
        <v>3</v>
      </c>
      <c r="F826" s="93">
        <v>7</v>
      </c>
      <c r="G826" s="93">
        <v>13</v>
      </c>
      <c r="H826" s="93">
        <v>5000</v>
      </c>
      <c r="I826" s="93">
        <v>5300</v>
      </c>
      <c r="J826" s="93">
        <v>531</v>
      </c>
      <c r="K826" s="94"/>
      <c r="L826" s="94"/>
      <c r="M826" s="95" t="s">
        <v>332</v>
      </c>
      <c r="N826" s="96">
        <f>SUM(N827:N844)</f>
        <v>0</v>
      </c>
      <c r="O826" s="153" t="s">
        <v>29</v>
      </c>
      <c r="P826" s="154"/>
      <c r="Q826" s="154"/>
      <c r="R826" s="96">
        <f>SUM(R827:R844)</f>
        <v>0</v>
      </c>
      <c r="S826" s="96">
        <f>SUM(S827:S844)</f>
        <v>0</v>
      </c>
      <c r="T826" s="96">
        <f>SUM(T827:T844)</f>
        <v>0</v>
      </c>
      <c r="U826" s="96">
        <f>SUM(U827:U844)</f>
        <v>0</v>
      </c>
      <c r="V826" s="96">
        <f>SUM(V827:V844)</f>
        <v>0</v>
      </c>
      <c r="W826" s="96"/>
      <c r="X826" s="96"/>
      <c r="Y826" s="96"/>
      <c r="Z826" s="96"/>
      <c r="AA826" s="96"/>
      <c r="AB826" s="96"/>
    </row>
    <row r="827" spans="1:28" ht="24.75" hidden="1">
      <c r="A827" s="1"/>
      <c r="B827" s="61" t="str">
        <f t="shared" si="198"/>
        <v>3713500053005311</v>
      </c>
      <c r="C827" s="99">
        <v>2023</v>
      </c>
      <c r="D827" s="99">
        <v>20</v>
      </c>
      <c r="E827" s="99">
        <v>3</v>
      </c>
      <c r="F827" s="99">
        <v>7</v>
      </c>
      <c r="G827" s="99">
        <v>13</v>
      </c>
      <c r="H827" s="99">
        <v>5000</v>
      </c>
      <c r="I827" s="99">
        <v>5300</v>
      </c>
      <c r="J827" s="99">
        <v>531</v>
      </c>
      <c r="K827" s="100">
        <v>1</v>
      </c>
      <c r="L827" s="100"/>
      <c r="M827" s="101" t="s">
        <v>596</v>
      </c>
      <c r="N827" s="102">
        <v>0</v>
      </c>
      <c r="O827" s="148" t="s">
        <v>43</v>
      </c>
      <c r="P827" s="104">
        <v>0</v>
      </c>
      <c r="Q827" s="104">
        <v>0</v>
      </c>
      <c r="R827" s="102">
        <v>0</v>
      </c>
      <c r="S827" s="102">
        <v>0</v>
      </c>
      <c r="T827" s="102">
        <v>0</v>
      </c>
      <c r="U827" s="102">
        <v>0</v>
      </c>
      <c r="V827" s="102">
        <f t="shared" ref="V827:V844" si="202">N827-R827-S827-T827-U827</f>
        <v>0</v>
      </c>
      <c r="W827" s="102">
        <v>0</v>
      </c>
      <c r="X827" s="102">
        <v>0</v>
      </c>
      <c r="Y827" s="102">
        <v>0</v>
      </c>
      <c r="Z827" s="102">
        <v>0</v>
      </c>
      <c r="AA827" s="102">
        <f t="shared" ref="AA827:AB844" si="203">W827-Y827</f>
        <v>0</v>
      </c>
      <c r="AB827" s="102">
        <f t="shared" si="203"/>
        <v>0</v>
      </c>
    </row>
    <row r="828" spans="1:28" ht="24.75" hidden="1">
      <c r="A828" s="1"/>
      <c r="B828" s="61" t="str">
        <f t="shared" si="198"/>
        <v>3713500053005312</v>
      </c>
      <c r="C828" s="99">
        <v>2023</v>
      </c>
      <c r="D828" s="99">
        <v>20</v>
      </c>
      <c r="E828" s="99">
        <v>3</v>
      </c>
      <c r="F828" s="99">
        <v>7</v>
      </c>
      <c r="G828" s="99">
        <v>13</v>
      </c>
      <c r="H828" s="99">
        <v>5000</v>
      </c>
      <c r="I828" s="99">
        <v>5300</v>
      </c>
      <c r="J828" s="99">
        <v>531</v>
      </c>
      <c r="K828" s="100">
        <v>2</v>
      </c>
      <c r="L828" s="100"/>
      <c r="M828" s="101" t="s">
        <v>597</v>
      </c>
      <c r="N828" s="102">
        <v>0</v>
      </c>
      <c r="O828" s="148" t="s">
        <v>43</v>
      </c>
      <c r="P828" s="104">
        <v>0</v>
      </c>
      <c r="Q828" s="104">
        <v>0</v>
      </c>
      <c r="R828" s="102">
        <v>0</v>
      </c>
      <c r="S828" s="102">
        <v>0</v>
      </c>
      <c r="T828" s="102">
        <v>0</v>
      </c>
      <c r="U828" s="102">
        <v>0</v>
      </c>
      <c r="V828" s="102">
        <f t="shared" si="202"/>
        <v>0</v>
      </c>
      <c r="W828" s="102">
        <v>0</v>
      </c>
      <c r="X828" s="102">
        <v>0</v>
      </c>
      <c r="Y828" s="102">
        <v>0</v>
      </c>
      <c r="Z828" s="102">
        <v>0</v>
      </c>
      <c r="AA828" s="102">
        <f t="shared" si="203"/>
        <v>0</v>
      </c>
      <c r="AB828" s="102">
        <f t="shared" si="203"/>
        <v>0</v>
      </c>
    </row>
    <row r="829" spans="1:28" ht="24.75" hidden="1">
      <c r="A829" s="1"/>
      <c r="B829" s="61" t="str">
        <f t="shared" si="198"/>
        <v>3713500053005313</v>
      </c>
      <c r="C829" s="99">
        <v>2023</v>
      </c>
      <c r="D829" s="99">
        <v>20</v>
      </c>
      <c r="E829" s="99">
        <v>3</v>
      </c>
      <c r="F829" s="99">
        <v>7</v>
      </c>
      <c r="G829" s="99">
        <v>13</v>
      </c>
      <c r="H829" s="99">
        <v>5000</v>
      </c>
      <c r="I829" s="99">
        <v>5300</v>
      </c>
      <c r="J829" s="99">
        <v>531</v>
      </c>
      <c r="K829" s="100">
        <v>3</v>
      </c>
      <c r="L829" s="100"/>
      <c r="M829" s="101" t="s">
        <v>598</v>
      </c>
      <c r="N829" s="102">
        <v>0</v>
      </c>
      <c r="O829" s="148" t="s">
        <v>43</v>
      </c>
      <c r="P829" s="104">
        <v>0</v>
      </c>
      <c r="Q829" s="104">
        <v>0</v>
      </c>
      <c r="R829" s="102">
        <v>0</v>
      </c>
      <c r="S829" s="102">
        <v>0</v>
      </c>
      <c r="T829" s="102">
        <v>0</v>
      </c>
      <c r="U829" s="102">
        <v>0</v>
      </c>
      <c r="V829" s="102">
        <f t="shared" si="202"/>
        <v>0</v>
      </c>
      <c r="W829" s="102">
        <v>0</v>
      </c>
      <c r="X829" s="102">
        <v>0</v>
      </c>
      <c r="Y829" s="102">
        <v>0</v>
      </c>
      <c r="Z829" s="102">
        <v>0</v>
      </c>
      <c r="AA829" s="102">
        <f t="shared" si="203"/>
        <v>0</v>
      </c>
      <c r="AB829" s="102">
        <f t="shared" si="203"/>
        <v>0</v>
      </c>
    </row>
    <row r="830" spans="1:28" ht="24.75" hidden="1">
      <c r="A830" s="1"/>
      <c r="B830" s="61" t="str">
        <f t="shared" si="198"/>
        <v>3713500053005314</v>
      </c>
      <c r="C830" s="99">
        <v>2023</v>
      </c>
      <c r="D830" s="99">
        <v>20</v>
      </c>
      <c r="E830" s="99">
        <v>3</v>
      </c>
      <c r="F830" s="99">
        <v>7</v>
      </c>
      <c r="G830" s="99">
        <v>13</v>
      </c>
      <c r="H830" s="99">
        <v>5000</v>
      </c>
      <c r="I830" s="99">
        <v>5300</v>
      </c>
      <c r="J830" s="99">
        <v>531</v>
      </c>
      <c r="K830" s="100">
        <v>4</v>
      </c>
      <c r="L830" s="100"/>
      <c r="M830" s="101" t="s">
        <v>599</v>
      </c>
      <c r="N830" s="102">
        <v>0</v>
      </c>
      <c r="O830" s="148" t="s">
        <v>43</v>
      </c>
      <c r="P830" s="104">
        <v>0</v>
      </c>
      <c r="Q830" s="104">
        <v>0</v>
      </c>
      <c r="R830" s="102">
        <v>0</v>
      </c>
      <c r="S830" s="102">
        <v>0</v>
      </c>
      <c r="T830" s="102">
        <v>0</v>
      </c>
      <c r="U830" s="102">
        <v>0</v>
      </c>
      <c r="V830" s="102">
        <f t="shared" si="202"/>
        <v>0</v>
      </c>
      <c r="W830" s="102">
        <v>0</v>
      </c>
      <c r="X830" s="102">
        <v>0</v>
      </c>
      <c r="Y830" s="102">
        <v>0</v>
      </c>
      <c r="Z830" s="102">
        <v>0</v>
      </c>
      <c r="AA830" s="102">
        <f t="shared" si="203"/>
        <v>0</v>
      </c>
      <c r="AB830" s="102">
        <f t="shared" si="203"/>
        <v>0</v>
      </c>
    </row>
    <row r="831" spans="1:28" ht="24.75" hidden="1">
      <c r="A831" s="1"/>
      <c r="B831" s="61" t="str">
        <f t="shared" si="198"/>
        <v>3713500053005315</v>
      </c>
      <c r="C831" s="99">
        <v>2023</v>
      </c>
      <c r="D831" s="99">
        <v>20</v>
      </c>
      <c r="E831" s="99">
        <v>3</v>
      </c>
      <c r="F831" s="99">
        <v>7</v>
      </c>
      <c r="G831" s="99">
        <v>13</v>
      </c>
      <c r="H831" s="99">
        <v>5000</v>
      </c>
      <c r="I831" s="99">
        <v>5300</v>
      </c>
      <c r="J831" s="99">
        <v>531</v>
      </c>
      <c r="K831" s="100">
        <v>5</v>
      </c>
      <c r="L831" s="100"/>
      <c r="M831" s="101" t="s">
        <v>600</v>
      </c>
      <c r="N831" s="102">
        <v>0</v>
      </c>
      <c r="O831" s="148" t="s">
        <v>43</v>
      </c>
      <c r="P831" s="104">
        <v>0</v>
      </c>
      <c r="Q831" s="104">
        <v>0</v>
      </c>
      <c r="R831" s="102">
        <v>0</v>
      </c>
      <c r="S831" s="102">
        <v>0</v>
      </c>
      <c r="T831" s="102">
        <v>0</v>
      </c>
      <c r="U831" s="102">
        <v>0</v>
      </c>
      <c r="V831" s="102">
        <f t="shared" si="202"/>
        <v>0</v>
      </c>
      <c r="W831" s="102">
        <v>0</v>
      </c>
      <c r="X831" s="102">
        <v>0</v>
      </c>
      <c r="Y831" s="102">
        <v>0</v>
      </c>
      <c r="Z831" s="102">
        <v>0</v>
      </c>
      <c r="AA831" s="102">
        <f t="shared" si="203"/>
        <v>0</v>
      </c>
      <c r="AB831" s="102">
        <f t="shared" si="203"/>
        <v>0</v>
      </c>
    </row>
    <row r="832" spans="1:28" ht="24.75" hidden="1">
      <c r="A832" s="1"/>
      <c r="B832" s="61" t="str">
        <f t="shared" si="198"/>
        <v>3713500053005316</v>
      </c>
      <c r="C832" s="99">
        <v>2023</v>
      </c>
      <c r="D832" s="99">
        <v>20</v>
      </c>
      <c r="E832" s="99">
        <v>3</v>
      </c>
      <c r="F832" s="99">
        <v>7</v>
      </c>
      <c r="G832" s="99">
        <v>13</v>
      </c>
      <c r="H832" s="99">
        <v>5000</v>
      </c>
      <c r="I832" s="99">
        <v>5300</v>
      </c>
      <c r="J832" s="99">
        <v>531</v>
      </c>
      <c r="K832" s="100">
        <v>6</v>
      </c>
      <c r="L832" s="100"/>
      <c r="M832" s="101" t="s">
        <v>601</v>
      </c>
      <c r="N832" s="102">
        <v>0</v>
      </c>
      <c r="O832" s="148" t="s">
        <v>43</v>
      </c>
      <c r="P832" s="104">
        <v>0</v>
      </c>
      <c r="Q832" s="104">
        <v>0</v>
      </c>
      <c r="R832" s="102">
        <v>0</v>
      </c>
      <c r="S832" s="102">
        <v>0</v>
      </c>
      <c r="T832" s="102">
        <v>0</v>
      </c>
      <c r="U832" s="102">
        <v>0</v>
      </c>
      <c r="V832" s="102">
        <f t="shared" si="202"/>
        <v>0</v>
      </c>
      <c r="W832" s="102">
        <v>0</v>
      </c>
      <c r="X832" s="102">
        <v>0</v>
      </c>
      <c r="Y832" s="102">
        <v>0</v>
      </c>
      <c r="Z832" s="102">
        <v>0</v>
      </c>
      <c r="AA832" s="102">
        <f t="shared" si="203"/>
        <v>0</v>
      </c>
      <c r="AB832" s="102">
        <f t="shared" si="203"/>
        <v>0</v>
      </c>
    </row>
    <row r="833" spans="1:28" ht="24.75" hidden="1">
      <c r="A833" s="1"/>
      <c r="B833" s="61" t="str">
        <f t="shared" si="198"/>
        <v>3713500053005317</v>
      </c>
      <c r="C833" s="99">
        <v>2023</v>
      </c>
      <c r="D833" s="99">
        <v>20</v>
      </c>
      <c r="E833" s="99">
        <v>3</v>
      </c>
      <c r="F833" s="99">
        <v>7</v>
      </c>
      <c r="G833" s="99">
        <v>13</v>
      </c>
      <c r="H833" s="99">
        <v>5000</v>
      </c>
      <c r="I833" s="99">
        <v>5300</v>
      </c>
      <c r="J833" s="99">
        <v>531</v>
      </c>
      <c r="K833" s="100">
        <v>7</v>
      </c>
      <c r="L833" s="100"/>
      <c r="M833" s="101" t="s">
        <v>602</v>
      </c>
      <c r="N833" s="102">
        <v>0</v>
      </c>
      <c r="O833" s="148" t="s">
        <v>43</v>
      </c>
      <c r="P833" s="104">
        <v>0</v>
      </c>
      <c r="Q833" s="104">
        <v>0</v>
      </c>
      <c r="R833" s="102">
        <v>0</v>
      </c>
      <c r="S833" s="102">
        <v>0</v>
      </c>
      <c r="T833" s="102">
        <v>0</v>
      </c>
      <c r="U833" s="102">
        <v>0</v>
      </c>
      <c r="V833" s="102">
        <f t="shared" si="202"/>
        <v>0</v>
      </c>
      <c r="W833" s="102">
        <v>0</v>
      </c>
      <c r="X833" s="102">
        <v>0</v>
      </c>
      <c r="Y833" s="102">
        <v>0</v>
      </c>
      <c r="Z833" s="102">
        <v>0</v>
      </c>
      <c r="AA833" s="102">
        <f t="shared" si="203"/>
        <v>0</v>
      </c>
      <c r="AB833" s="102">
        <f t="shared" si="203"/>
        <v>0</v>
      </c>
    </row>
    <row r="834" spans="1:28" ht="24.75" hidden="1">
      <c r="A834" s="1"/>
      <c r="B834" s="61" t="str">
        <f t="shared" si="198"/>
        <v>3713500053005318</v>
      </c>
      <c r="C834" s="99">
        <v>2023</v>
      </c>
      <c r="D834" s="99">
        <v>20</v>
      </c>
      <c r="E834" s="99">
        <v>3</v>
      </c>
      <c r="F834" s="99">
        <v>7</v>
      </c>
      <c r="G834" s="99">
        <v>13</v>
      </c>
      <c r="H834" s="99">
        <v>5000</v>
      </c>
      <c r="I834" s="99">
        <v>5300</v>
      </c>
      <c r="J834" s="99">
        <v>531</v>
      </c>
      <c r="K834" s="100">
        <v>8</v>
      </c>
      <c r="L834" s="100"/>
      <c r="M834" s="101" t="s">
        <v>603</v>
      </c>
      <c r="N834" s="102">
        <v>0</v>
      </c>
      <c r="O834" s="148" t="s">
        <v>43</v>
      </c>
      <c r="P834" s="104">
        <v>0</v>
      </c>
      <c r="Q834" s="104">
        <v>0</v>
      </c>
      <c r="R834" s="102">
        <v>0</v>
      </c>
      <c r="S834" s="102">
        <v>0</v>
      </c>
      <c r="T834" s="102">
        <v>0</v>
      </c>
      <c r="U834" s="102">
        <v>0</v>
      </c>
      <c r="V834" s="102">
        <f t="shared" si="202"/>
        <v>0</v>
      </c>
      <c r="W834" s="102">
        <v>0</v>
      </c>
      <c r="X834" s="102">
        <v>0</v>
      </c>
      <c r="Y834" s="102">
        <v>0</v>
      </c>
      <c r="Z834" s="102">
        <v>0</v>
      </c>
      <c r="AA834" s="102">
        <f t="shared" si="203"/>
        <v>0</v>
      </c>
      <c r="AB834" s="102">
        <f t="shared" si="203"/>
        <v>0</v>
      </c>
    </row>
    <row r="835" spans="1:28" ht="24.75" hidden="1">
      <c r="A835" s="1"/>
      <c r="B835" s="61" t="str">
        <f t="shared" si="198"/>
        <v>3713500053005319</v>
      </c>
      <c r="C835" s="99">
        <v>2023</v>
      </c>
      <c r="D835" s="99">
        <v>20</v>
      </c>
      <c r="E835" s="99">
        <v>3</v>
      </c>
      <c r="F835" s="99">
        <v>7</v>
      </c>
      <c r="G835" s="99">
        <v>13</v>
      </c>
      <c r="H835" s="99">
        <v>5000</v>
      </c>
      <c r="I835" s="99">
        <v>5300</v>
      </c>
      <c r="J835" s="99">
        <v>531</v>
      </c>
      <c r="K835" s="100">
        <v>9</v>
      </c>
      <c r="L835" s="100"/>
      <c r="M835" s="101" t="s">
        <v>604</v>
      </c>
      <c r="N835" s="102">
        <v>0</v>
      </c>
      <c r="O835" s="148" t="s">
        <v>43</v>
      </c>
      <c r="P835" s="104">
        <v>0</v>
      </c>
      <c r="Q835" s="104">
        <v>0</v>
      </c>
      <c r="R835" s="102">
        <v>0</v>
      </c>
      <c r="S835" s="102">
        <v>0</v>
      </c>
      <c r="T835" s="102">
        <v>0</v>
      </c>
      <c r="U835" s="102">
        <v>0</v>
      </c>
      <c r="V835" s="102">
        <f t="shared" si="202"/>
        <v>0</v>
      </c>
      <c r="W835" s="102">
        <v>0</v>
      </c>
      <c r="X835" s="102">
        <v>0</v>
      </c>
      <c r="Y835" s="102">
        <v>0</v>
      </c>
      <c r="Z835" s="102">
        <v>0</v>
      </c>
      <c r="AA835" s="102">
        <f t="shared" si="203"/>
        <v>0</v>
      </c>
      <c r="AB835" s="102">
        <f t="shared" si="203"/>
        <v>0</v>
      </c>
    </row>
    <row r="836" spans="1:28" ht="24.75" hidden="1">
      <c r="A836" s="1"/>
      <c r="B836" s="61" t="str">
        <f t="shared" si="198"/>
        <v>37135000530053110</v>
      </c>
      <c r="C836" s="99">
        <v>2023</v>
      </c>
      <c r="D836" s="99">
        <v>20</v>
      </c>
      <c r="E836" s="99">
        <v>3</v>
      </c>
      <c r="F836" s="99">
        <v>7</v>
      </c>
      <c r="G836" s="99">
        <v>13</v>
      </c>
      <c r="H836" s="99">
        <v>5000</v>
      </c>
      <c r="I836" s="99">
        <v>5300</v>
      </c>
      <c r="J836" s="99">
        <v>531</v>
      </c>
      <c r="K836" s="100">
        <v>10</v>
      </c>
      <c r="L836" s="100"/>
      <c r="M836" s="101" t="s">
        <v>605</v>
      </c>
      <c r="N836" s="102">
        <v>0</v>
      </c>
      <c r="O836" s="148" t="s">
        <v>43</v>
      </c>
      <c r="P836" s="104">
        <v>0</v>
      </c>
      <c r="Q836" s="104">
        <v>0</v>
      </c>
      <c r="R836" s="102">
        <v>0</v>
      </c>
      <c r="S836" s="102">
        <v>0</v>
      </c>
      <c r="T836" s="102">
        <v>0</v>
      </c>
      <c r="U836" s="102">
        <v>0</v>
      </c>
      <c r="V836" s="102">
        <f t="shared" si="202"/>
        <v>0</v>
      </c>
      <c r="W836" s="102">
        <v>0</v>
      </c>
      <c r="X836" s="102">
        <v>0</v>
      </c>
      <c r="Y836" s="102">
        <v>0</v>
      </c>
      <c r="Z836" s="102">
        <v>0</v>
      </c>
      <c r="AA836" s="102">
        <f t="shared" si="203"/>
        <v>0</v>
      </c>
      <c r="AB836" s="102">
        <f t="shared" si="203"/>
        <v>0</v>
      </c>
    </row>
    <row r="837" spans="1:28" ht="24.75" hidden="1">
      <c r="A837" s="1"/>
      <c r="B837" s="61" t="str">
        <f t="shared" si="198"/>
        <v>37135000530053111</v>
      </c>
      <c r="C837" s="99">
        <v>2023</v>
      </c>
      <c r="D837" s="99">
        <v>20</v>
      </c>
      <c r="E837" s="99">
        <v>3</v>
      </c>
      <c r="F837" s="99">
        <v>7</v>
      </c>
      <c r="G837" s="99">
        <v>13</v>
      </c>
      <c r="H837" s="99">
        <v>5000</v>
      </c>
      <c r="I837" s="99">
        <v>5300</v>
      </c>
      <c r="J837" s="99">
        <v>531</v>
      </c>
      <c r="K837" s="100">
        <v>11</v>
      </c>
      <c r="L837" s="100"/>
      <c r="M837" s="101" t="s">
        <v>548</v>
      </c>
      <c r="N837" s="102">
        <v>0</v>
      </c>
      <c r="O837" s="148" t="s">
        <v>43</v>
      </c>
      <c r="P837" s="104">
        <v>0</v>
      </c>
      <c r="Q837" s="104">
        <v>0</v>
      </c>
      <c r="R837" s="102">
        <v>0</v>
      </c>
      <c r="S837" s="102">
        <v>0</v>
      </c>
      <c r="T837" s="102">
        <v>0</v>
      </c>
      <c r="U837" s="102">
        <v>0</v>
      </c>
      <c r="V837" s="102">
        <f t="shared" si="202"/>
        <v>0</v>
      </c>
      <c r="W837" s="102">
        <v>0</v>
      </c>
      <c r="X837" s="102">
        <v>0</v>
      </c>
      <c r="Y837" s="102">
        <v>0</v>
      </c>
      <c r="Z837" s="102">
        <v>0</v>
      </c>
      <c r="AA837" s="102">
        <f t="shared" si="203"/>
        <v>0</v>
      </c>
      <c r="AB837" s="102">
        <f t="shared" si="203"/>
        <v>0</v>
      </c>
    </row>
    <row r="838" spans="1:28" ht="24.75" hidden="1">
      <c r="A838" s="1"/>
      <c r="B838" s="61" t="str">
        <f t="shared" si="198"/>
        <v>37135000530053112</v>
      </c>
      <c r="C838" s="99">
        <v>2023</v>
      </c>
      <c r="D838" s="99">
        <v>20</v>
      </c>
      <c r="E838" s="99">
        <v>3</v>
      </c>
      <c r="F838" s="99">
        <v>7</v>
      </c>
      <c r="G838" s="99">
        <v>13</v>
      </c>
      <c r="H838" s="99">
        <v>5000</v>
      </c>
      <c r="I838" s="99">
        <v>5300</v>
      </c>
      <c r="J838" s="99">
        <v>531</v>
      </c>
      <c r="K838" s="100">
        <v>12</v>
      </c>
      <c r="L838" s="100"/>
      <c r="M838" s="101" t="s">
        <v>606</v>
      </c>
      <c r="N838" s="102">
        <v>0</v>
      </c>
      <c r="O838" s="148" t="s">
        <v>43</v>
      </c>
      <c r="P838" s="104">
        <v>0</v>
      </c>
      <c r="Q838" s="104">
        <v>0</v>
      </c>
      <c r="R838" s="102">
        <v>0</v>
      </c>
      <c r="S838" s="102">
        <v>0</v>
      </c>
      <c r="T838" s="102">
        <v>0</v>
      </c>
      <c r="U838" s="102">
        <v>0</v>
      </c>
      <c r="V838" s="102">
        <f t="shared" si="202"/>
        <v>0</v>
      </c>
      <c r="W838" s="102">
        <v>0</v>
      </c>
      <c r="X838" s="102">
        <v>0</v>
      </c>
      <c r="Y838" s="102">
        <v>0</v>
      </c>
      <c r="Z838" s="102">
        <v>0</v>
      </c>
      <c r="AA838" s="102">
        <f t="shared" si="203"/>
        <v>0</v>
      </c>
      <c r="AB838" s="102">
        <f t="shared" si="203"/>
        <v>0</v>
      </c>
    </row>
    <row r="839" spans="1:28" ht="24.75" hidden="1">
      <c r="A839" s="1"/>
      <c r="B839" s="61" t="str">
        <f t="shared" si="198"/>
        <v>37135000530053113</v>
      </c>
      <c r="C839" s="99">
        <v>2023</v>
      </c>
      <c r="D839" s="99">
        <v>20</v>
      </c>
      <c r="E839" s="99">
        <v>3</v>
      </c>
      <c r="F839" s="99">
        <v>7</v>
      </c>
      <c r="G839" s="99">
        <v>13</v>
      </c>
      <c r="H839" s="99">
        <v>5000</v>
      </c>
      <c r="I839" s="99">
        <v>5300</v>
      </c>
      <c r="J839" s="99">
        <v>531</v>
      </c>
      <c r="K839" s="100">
        <v>13</v>
      </c>
      <c r="L839" s="100"/>
      <c r="M839" s="101" t="s">
        <v>607</v>
      </c>
      <c r="N839" s="102">
        <v>0</v>
      </c>
      <c r="O839" s="148" t="s">
        <v>43</v>
      </c>
      <c r="P839" s="104">
        <v>0</v>
      </c>
      <c r="Q839" s="104">
        <v>0</v>
      </c>
      <c r="R839" s="102">
        <v>0</v>
      </c>
      <c r="S839" s="102">
        <v>0</v>
      </c>
      <c r="T839" s="102">
        <v>0</v>
      </c>
      <c r="U839" s="102">
        <v>0</v>
      </c>
      <c r="V839" s="102">
        <f t="shared" si="202"/>
        <v>0</v>
      </c>
      <c r="W839" s="102">
        <v>0</v>
      </c>
      <c r="X839" s="102">
        <v>0</v>
      </c>
      <c r="Y839" s="102">
        <v>0</v>
      </c>
      <c r="Z839" s="102">
        <v>0</v>
      </c>
      <c r="AA839" s="102">
        <f t="shared" si="203"/>
        <v>0</v>
      </c>
      <c r="AB839" s="102">
        <f t="shared" si="203"/>
        <v>0</v>
      </c>
    </row>
    <row r="840" spans="1:28" ht="24.75" hidden="1">
      <c r="A840" s="1"/>
      <c r="B840" s="61" t="str">
        <f t="shared" si="198"/>
        <v>37135000530053114</v>
      </c>
      <c r="C840" s="99">
        <v>2023</v>
      </c>
      <c r="D840" s="99">
        <v>20</v>
      </c>
      <c r="E840" s="99">
        <v>3</v>
      </c>
      <c r="F840" s="99">
        <v>7</v>
      </c>
      <c r="G840" s="99">
        <v>13</v>
      </c>
      <c r="H840" s="99">
        <v>5000</v>
      </c>
      <c r="I840" s="99">
        <v>5300</v>
      </c>
      <c r="J840" s="99">
        <v>531</v>
      </c>
      <c r="K840" s="100">
        <v>14</v>
      </c>
      <c r="L840" s="100"/>
      <c r="M840" s="101" t="s">
        <v>434</v>
      </c>
      <c r="N840" s="102">
        <v>0</v>
      </c>
      <c r="O840" s="148" t="s">
        <v>43</v>
      </c>
      <c r="P840" s="104">
        <v>0</v>
      </c>
      <c r="Q840" s="104">
        <v>0</v>
      </c>
      <c r="R840" s="102">
        <v>0</v>
      </c>
      <c r="S840" s="102">
        <v>0</v>
      </c>
      <c r="T840" s="102">
        <v>0</v>
      </c>
      <c r="U840" s="102">
        <v>0</v>
      </c>
      <c r="V840" s="102">
        <f t="shared" si="202"/>
        <v>0</v>
      </c>
      <c r="W840" s="102">
        <v>0</v>
      </c>
      <c r="X840" s="102">
        <v>0</v>
      </c>
      <c r="Y840" s="102">
        <v>0</v>
      </c>
      <c r="Z840" s="102">
        <v>0</v>
      </c>
      <c r="AA840" s="102">
        <f t="shared" si="203"/>
        <v>0</v>
      </c>
      <c r="AB840" s="102">
        <f t="shared" si="203"/>
        <v>0</v>
      </c>
    </row>
    <row r="841" spans="1:28" ht="46.5" hidden="1">
      <c r="A841" s="1"/>
      <c r="B841" s="61" t="str">
        <f t="shared" si="198"/>
        <v>37135000530053115</v>
      </c>
      <c r="C841" s="99">
        <v>2023</v>
      </c>
      <c r="D841" s="99">
        <v>20</v>
      </c>
      <c r="E841" s="99">
        <v>3</v>
      </c>
      <c r="F841" s="99">
        <v>7</v>
      </c>
      <c r="G841" s="99">
        <v>13</v>
      </c>
      <c r="H841" s="99">
        <v>5000</v>
      </c>
      <c r="I841" s="99">
        <v>5300</v>
      </c>
      <c r="J841" s="99">
        <v>531</v>
      </c>
      <c r="K841" s="100">
        <v>15</v>
      </c>
      <c r="L841" s="100"/>
      <c r="M841" s="101" t="s">
        <v>608</v>
      </c>
      <c r="N841" s="102">
        <v>0</v>
      </c>
      <c r="O841" s="148" t="s">
        <v>43</v>
      </c>
      <c r="P841" s="104">
        <v>0</v>
      </c>
      <c r="Q841" s="104">
        <v>0</v>
      </c>
      <c r="R841" s="102">
        <v>0</v>
      </c>
      <c r="S841" s="102">
        <v>0</v>
      </c>
      <c r="T841" s="102">
        <v>0</v>
      </c>
      <c r="U841" s="102">
        <v>0</v>
      </c>
      <c r="V841" s="102">
        <f t="shared" si="202"/>
        <v>0</v>
      </c>
      <c r="W841" s="102">
        <v>0</v>
      </c>
      <c r="X841" s="102">
        <v>0</v>
      </c>
      <c r="Y841" s="102">
        <v>0</v>
      </c>
      <c r="Z841" s="102">
        <v>0</v>
      </c>
      <c r="AA841" s="102">
        <f t="shared" si="203"/>
        <v>0</v>
      </c>
      <c r="AB841" s="102">
        <f t="shared" si="203"/>
        <v>0</v>
      </c>
    </row>
    <row r="842" spans="1:28" ht="24.75" hidden="1">
      <c r="A842" s="1"/>
      <c r="B842" s="61" t="str">
        <f t="shared" si="198"/>
        <v>37135000530053116</v>
      </c>
      <c r="C842" s="99">
        <v>2023</v>
      </c>
      <c r="D842" s="99">
        <v>20</v>
      </c>
      <c r="E842" s="99">
        <v>3</v>
      </c>
      <c r="F842" s="99">
        <v>7</v>
      </c>
      <c r="G842" s="99">
        <v>13</v>
      </c>
      <c r="H842" s="99">
        <v>5000</v>
      </c>
      <c r="I842" s="99">
        <v>5300</v>
      </c>
      <c r="J842" s="99">
        <v>531</v>
      </c>
      <c r="K842" s="100">
        <v>16</v>
      </c>
      <c r="L842" s="100"/>
      <c r="M842" s="101" t="s">
        <v>609</v>
      </c>
      <c r="N842" s="102">
        <v>0</v>
      </c>
      <c r="O842" s="148" t="s">
        <v>43</v>
      </c>
      <c r="P842" s="104">
        <v>0</v>
      </c>
      <c r="Q842" s="104">
        <v>0</v>
      </c>
      <c r="R842" s="102">
        <v>0</v>
      </c>
      <c r="S842" s="102">
        <v>0</v>
      </c>
      <c r="T842" s="102">
        <v>0</v>
      </c>
      <c r="U842" s="102">
        <v>0</v>
      </c>
      <c r="V842" s="102">
        <f t="shared" si="202"/>
        <v>0</v>
      </c>
      <c r="W842" s="102">
        <v>0</v>
      </c>
      <c r="X842" s="102">
        <v>0</v>
      </c>
      <c r="Y842" s="102">
        <v>0</v>
      </c>
      <c r="Z842" s="102">
        <v>0</v>
      </c>
      <c r="AA842" s="102">
        <f t="shared" si="203"/>
        <v>0</v>
      </c>
      <c r="AB842" s="102">
        <f t="shared" si="203"/>
        <v>0</v>
      </c>
    </row>
    <row r="843" spans="1:28" ht="46.5" hidden="1">
      <c r="A843" s="1"/>
      <c r="B843" s="61" t="str">
        <f t="shared" si="198"/>
        <v>37135000530053117</v>
      </c>
      <c r="C843" s="99">
        <v>2023</v>
      </c>
      <c r="D843" s="99">
        <v>20</v>
      </c>
      <c r="E843" s="99">
        <v>3</v>
      </c>
      <c r="F843" s="99">
        <v>7</v>
      </c>
      <c r="G843" s="99">
        <v>13</v>
      </c>
      <c r="H843" s="99">
        <v>5000</v>
      </c>
      <c r="I843" s="99">
        <v>5300</v>
      </c>
      <c r="J843" s="99">
        <v>531</v>
      </c>
      <c r="K843" s="100">
        <v>17</v>
      </c>
      <c r="L843" s="100"/>
      <c r="M843" s="101" t="s">
        <v>610</v>
      </c>
      <c r="N843" s="102">
        <v>0</v>
      </c>
      <c r="O843" s="148" t="s">
        <v>43</v>
      </c>
      <c r="P843" s="104">
        <v>0</v>
      </c>
      <c r="Q843" s="104">
        <v>0</v>
      </c>
      <c r="R843" s="102">
        <v>0</v>
      </c>
      <c r="S843" s="102">
        <v>0</v>
      </c>
      <c r="T843" s="102">
        <v>0</v>
      </c>
      <c r="U843" s="102">
        <v>0</v>
      </c>
      <c r="V843" s="102">
        <f t="shared" si="202"/>
        <v>0</v>
      </c>
      <c r="W843" s="102">
        <v>0</v>
      </c>
      <c r="X843" s="102">
        <v>0</v>
      </c>
      <c r="Y843" s="102">
        <v>0</v>
      </c>
      <c r="Z843" s="102">
        <v>0</v>
      </c>
      <c r="AA843" s="102">
        <f t="shared" si="203"/>
        <v>0</v>
      </c>
      <c r="AB843" s="102">
        <f t="shared" si="203"/>
        <v>0</v>
      </c>
    </row>
    <row r="844" spans="1:28" ht="24.75" hidden="1">
      <c r="A844" s="1"/>
      <c r="B844" s="61" t="str">
        <f t="shared" si="198"/>
        <v>37135000530053118</v>
      </c>
      <c r="C844" s="99">
        <v>2023</v>
      </c>
      <c r="D844" s="99">
        <v>20</v>
      </c>
      <c r="E844" s="99">
        <v>3</v>
      </c>
      <c r="F844" s="99">
        <v>7</v>
      </c>
      <c r="G844" s="99">
        <v>13</v>
      </c>
      <c r="H844" s="99">
        <v>5000</v>
      </c>
      <c r="I844" s="99">
        <v>5300</v>
      </c>
      <c r="J844" s="99">
        <v>531</v>
      </c>
      <c r="K844" s="100">
        <v>18</v>
      </c>
      <c r="L844" s="100"/>
      <c r="M844" s="101" t="s">
        <v>611</v>
      </c>
      <c r="N844" s="102">
        <v>0</v>
      </c>
      <c r="O844" s="148" t="s">
        <v>43</v>
      </c>
      <c r="P844" s="104">
        <v>0</v>
      </c>
      <c r="Q844" s="104">
        <v>0</v>
      </c>
      <c r="R844" s="102">
        <v>0</v>
      </c>
      <c r="S844" s="102">
        <v>0</v>
      </c>
      <c r="T844" s="102">
        <v>0</v>
      </c>
      <c r="U844" s="102">
        <v>0</v>
      </c>
      <c r="V844" s="102">
        <f t="shared" si="202"/>
        <v>0</v>
      </c>
      <c r="W844" s="102">
        <v>0</v>
      </c>
      <c r="X844" s="102">
        <v>0</v>
      </c>
      <c r="Y844" s="102">
        <v>0</v>
      </c>
      <c r="Z844" s="102">
        <v>0</v>
      </c>
      <c r="AA844" s="102">
        <f t="shared" si="203"/>
        <v>0</v>
      </c>
      <c r="AB844" s="102">
        <f t="shared" si="203"/>
        <v>0</v>
      </c>
    </row>
    <row r="845" spans="1:28" ht="24.75" hidden="1">
      <c r="A845" s="1"/>
      <c r="B845" s="61" t="str">
        <f t="shared" si="198"/>
        <v>371350005300532</v>
      </c>
      <c r="C845" s="93">
        <v>2023</v>
      </c>
      <c r="D845" s="93">
        <v>20</v>
      </c>
      <c r="E845" s="93">
        <v>3</v>
      </c>
      <c r="F845" s="93">
        <v>7</v>
      </c>
      <c r="G845" s="93">
        <v>13</v>
      </c>
      <c r="H845" s="93">
        <v>5000</v>
      </c>
      <c r="I845" s="93">
        <v>5300</v>
      </c>
      <c r="J845" s="93">
        <v>532</v>
      </c>
      <c r="K845" s="94"/>
      <c r="L845" s="94"/>
      <c r="M845" s="95" t="s">
        <v>551</v>
      </c>
      <c r="N845" s="96">
        <f>SUM(N846:N849)</f>
        <v>0</v>
      </c>
      <c r="O845" s="153" t="s">
        <v>29</v>
      </c>
      <c r="P845" s="154"/>
      <c r="Q845" s="154"/>
      <c r="R845" s="96">
        <f>SUM(R846:R849)</f>
        <v>0</v>
      </c>
      <c r="S845" s="96">
        <f>SUM(S846:S849)</f>
        <v>0</v>
      </c>
      <c r="T845" s="96">
        <f>SUM(T846:T849)</f>
        <v>0</v>
      </c>
      <c r="U845" s="96">
        <f>SUM(U846:U849)</f>
        <v>0</v>
      </c>
      <c r="V845" s="96">
        <f>SUM(V846:V849)</f>
        <v>0</v>
      </c>
      <c r="W845" s="96"/>
      <c r="X845" s="96"/>
      <c r="Y845" s="96"/>
      <c r="Z845" s="96"/>
      <c r="AA845" s="96"/>
      <c r="AB845" s="96"/>
    </row>
    <row r="846" spans="1:28" ht="24.75" hidden="1">
      <c r="A846" s="1"/>
      <c r="B846" s="61" t="str">
        <f t="shared" si="198"/>
        <v>3713500053005321</v>
      </c>
      <c r="C846" s="99">
        <v>2023</v>
      </c>
      <c r="D846" s="99">
        <v>20</v>
      </c>
      <c r="E846" s="99">
        <v>3</v>
      </c>
      <c r="F846" s="99">
        <v>7</v>
      </c>
      <c r="G846" s="99">
        <v>13</v>
      </c>
      <c r="H846" s="99">
        <v>5000</v>
      </c>
      <c r="I846" s="99">
        <v>5300</v>
      </c>
      <c r="J846" s="99">
        <v>532</v>
      </c>
      <c r="K846" s="100">
        <v>1</v>
      </c>
      <c r="L846" s="100"/>
      <c r="M846" s="101" t="s">
        <v>612</v>
      </c>
      <c r="N846" s="102">
        <v>0</v>
      </c>
      <c r="O846" s="148" t="s">
        <v>43</v>
      </c>
      <c r="P846" s="104">
        <v>0</v>
      </c>
      <c r="Q846" s="104">
        <v>0</v>
      </c>
      <c r="R846" s="102">
        <v>0</v>
      </c>
      <c r="S846" s="102">
        <v>0</v>
      </c>
      <c r="T846" s="102">
        <v>0</v>
      </c>
      <c r="U846" s="102">
        <v>0</v>
      </c>
      <c r="V846" s="102">
        <f>N846-R846-S846-T846-U846</f>
        <v>0</v>
      </c>
      <c r="W846" s="102">
        <v>0</v>
      </c>
      <c r="X846" s="102">
        <v>0</v>
      </c>
      <c r="Y846" s="102">
        <v>0</v>
      </c>
      <c r="Z846" s="102">
        <v>0</v>
      </c>
      <c r="AA846" s="102">
        <f t="shared" ref="AA846:AB849" si="204">W846-Y846</f>
        <v>0</v>
      </c>
      <c r="AB846" s="102">
        <f t="shared" si="204"/>
        <v>0</v>
      </c>
    </row>
    <row r="847" spans="1:28" ht="24.75" hidden="1">
      <c r="A847" s="1"/>
      <c r="B847" s="61" t="str">
        <f t="shared" si="198"/>
        <v>3713500053005322</v>
      </c>
      <c r="C847" s="99">
        <v>2023</v>
      </c>
      <c r="D847" s="99">
        <v>20</v>
      </c>
      <c r="E847" s="99">
        <v>3</v>
      </c>
      <c r="F847" s="99">
        <v>7</v>
      </c>
      <c r="G847" s="99">
        <v>13</v>
      </c>
      <c r="H847" s="99">
        <v>5000</v>
      </c>
      <c r="I847" s="99">
        <v>5300</v>
      </c>
      <c r="J847" s="99">
        <v>532</v>
      </c>
      <c r="K847" s="100">
        <v>2</v>
      </c>
      <c r="L847" s="100"/>
      <c r="M847" s="101" t="s">
        <v>613</v>
      </c>
      <c r="N847" s="102">
        <v>0</v>
      </c>
      <c r="O847" s="148" t="s">
        <v>43</v>
      </c>
      <c r="P847" s="104">
        <v>0</v>
      </c>
      <c r="Q847" s="104">
        <v>0</v>
      </c>
      <c r="R847" s="102">
        <v>0</v>
      </c>
      <c r="S847" s="102">
        <v>0</v>
      </c>
      <c r="T847" s="102">
        <v>0</v>
      </c>
      <c r="U847" s="102">
        <v>0</v>
      </c>
      <c r="V847" s="102">
        <f>N847-R847-S847-T847-U847</f>
        <v>0</v>
      </c>
      <c r="W847" s="102">
        <v>0</v>
      </c>
      <c r="X847" s="102">
        <v>0</v>
      </c>
      <c r="Y847" s="102">
        <v>0</v>
      </c>
      <c r="Z847" s="102">
        <v>0</v>
      </c>
      <c r="AA847" s="102">
        <f t="shared" si="204"/>
        <v>0</v>
      </c>
      <c r="AB847" s="102">
        <f t="shared" si="204"/>
        <v>0</v>
      </c>
    </row>
    <row r="848" spans="1:28" ht="24.75" hidden="1">
      <c r="A848" s="1"/>
      <c r="B848" s="61" t="str">
        <f t="shared" si="198"/>
        <v>3713500053005323</v>
      </c>
      <c r="C848" s="99">
        <v>2023</v>
      </c>
      <c r="D848" s="99">
        <v>20</v>
      </c>
      <c r="E848" s="99">
        <v>3</v>
      </c>
      <c r="F848" s="99">
        <v>7</v>
      </c>
      <c r="G848" s="99">
        <v>13</v>
      </c>
      <c r="H848" s="99">
        <v>5000</v>
      </c>
      <c r="I848" s="99">
        <v>5300</v>
      </c>
      <c r="J848" s="99">
        <v>532</v>
      </c>
      <c r="K848" s="100">
        <v>3</v>
      </c>
      <c r="L848" s="100"/>
      <c r="M848" s="101" t="s">
        <v>614</v>
      </c>
      <c r="N848" s="102">
        <v>0</v>
      </c>
      <c r="O848" s="148" t="s">
        <v>43</v>
      </c>
      <c r="P848" s="104">
        <v>0</v>
      </c>
      <c r="Q848" s="104">
        <v>0</v>
      </c>
      <c r="R848" s="102">
        <v>0</v>
      </c>
      <c r="S848" s="102">
        <v>0</v>
      </c>
      <c r="T848" s="102">
        <v>0</v>
      </c>
      <c r="U848" s="102">
        <v>0</v>
      </c>
      <c r="V848" s="102">
        <f>N848-R848-S848-T848-U848</f>
        <v>0</v>
      </c>
      <c r="W848" s="102">
        <v>0</v>
      </c>
      <c r="X848" s="102">
        <v>0</v>
      </c>
      <c r="Y848" s="102">
        <v>0</v>
      </c>
      <c r="Z848" s="102">
        <v>0</v>
      </c>
      <c r="AA848" s="102">
        <f t="shared" si="204"/>
        <v>0</v>
      </c>
      <c r="AB848" s="102">
        <f t="shared" si="204"/>
        <v>0</v>
      </c>
    </row>
    <row r="849" spans="1:28" ht="24.75" hidden="1">
      <c r="A849" s="1"/>
      <c r="B849" s="61" t="str">
        <f t="shared" si="198"/>
        <v>3713500053005324</v>
      </c>
      <c r="C849" s="99">
        <v>2023</v>
      </c>
      <c r="D849" s="99">
        <v>20</v>
      </c>
      <c r="E849" s="99">
        <v>3</v>
      </c>
      <c r="F849" s="99">
        <v>7</v>
      </c>
      <c r="G849" s="99">
        <v>13</v>
      </c>
      <c r="H849" s="99">
        <v>5000</v>
      </c>
      <c r="I849" s="99">
        <v>5300</v>
      </c>
      <c r="J849" s="99">
        <v>532</v>
      </c>
      <c r="K849" s="100">
        <v>4</v>
      </c>
      <c r="L849" s="100"/>
      <c r="M849" s="101" t="s">
        <v>615</v>
      </c>
      <c r="N849" s="102">
        <v>0</v>
      </c>
      <c r="O849" s="148" t="s">
        <v>43</v>
      </c>
      <c r="P849" s="104">
        <v>0</v>
      </c>
      <c r="Q849" s="104">
        <v>0</v>
      </c>
      <c r="R849" s="102">
        <v>0</v>
      </c>
      <c r="S849" s="102">
        <v>0</v>
      </c>
      <c r="T849" s="102">
        <v>0</v>
      </c>
      <c r="U849" s="102">
        <v>0</v>
      </c>
      <c r="V849" s="102">
        <f>N849-R849-S849-T849-U849</f>
        <v>0</v>
      </c>
      <c r="W849" s="102">
        <v>0</v>
      </c>
      <c r="X849" s="102">
        <v>0</v>
      </c>
      <c r="Y849" s="102">
        <v>0</v>
      </c>
      <c r="Z849" s="102">
        <v>0</v>
      </c>
      <c r="AA849" s="102">
        <f t="shared" si="204"/>
        <v>0</v>
      </c>
      <c r="AB849" s="102">
        <f t="shared" si="204"/>
        <v>0</v>
      </c>
    </row>
    <row r="850" spans="1:28" ht="24.75" hidden="1">
      <c r="A850" s="1"/>
      <c r="B850" s="61" t="str">
        <f t="shared" si="198"/>
        <v>371350005400</v>
      </c>
      <c r="C850" s="87">
        <v>2023</v>
      </c>
      <c r="D850" s="87">
        <v>20</v>
      </c>
      <c r="E850" s="87">
        <v>3</v>
      </c>
      <c r="F850" s="87">
        <v>7</v>
      </c>
      <c r="G850" s="87">
        <v>13</v>
      </c>
      <c r="H850" s="87">
        <v>5000</v>
      </c>
      <c r="I850" s="87">
        <v>5400</v>
      </c>
      <c r="J850" s="87"/>
      <c r="K850" s="88" t="s">
        <v>29</v>
      </c>
      <c r="L850" s="88"/>
      <c r="M850" s="89" t="s">
        <v>124</v>
      </c>
      <c r="N850" s="90">
        <f>+N851+N853+N855</f>
        <v>0</v>
      </c>
      <c r="O850" s="151" t="s">
        <v>29</v>
      </c>
      <c r="P850" s="152"/>
      <c r="Q850" s="152"/>
      <c r="R850" s="90">
        <f>+R851+R853+R855</f>
        <v>0</v>
      </c>
      <c r="S850" s="90">
        <f>+S851+S853+S855</f>
        <v>0</v>
      </c>
      <c r="T850" s="90">
        <f>+T851+T853+T855</f>
        <v>0</v>
      </c>
      <c r="U850" s="90">
        <f>+U851+U853+U855</f>
        <v>0</v>
      </c>
      <c r="V850" s="90">
        <f>+V851+V853+V855</f>
        <v>0</v>
      </c>
      <c r="W850" s="90"/>
      <c r="X850" s="90"/>
      <c r="Y850" s="90"/>
      <c r="Z850" s="90"/>
      <c r="AA850" s="90"/>
      <c r="AB850" s="90"/>
    </row>
    <row r="851" spans="1:28" ht="24.75" hidden="1">
      <c r="A851" s="1"/>
      <c r="B851" s="61" t="str">
        <f t="shared" si="198"/>
        <v>371350005400541</v>
      </c>
      <c r="C851" s="93">
        <v>2023</v>
      </c>
      <c r="D851" s="93">
        <v>20</v>
      </c>
      <c r="E851" s="93">
        <v>3</v>
      </c>
      <c r="F851" s="93">
        <v>7</v>
      </c>
      <c r="G851" s="93">
        <v>13</v>
      </c>
      <c r="H851" s="93">
        <v>5000</v>
      </c>
      <c r="I851" s="93">
        <v>5400</v>
      </c>
      <c r="J851" s="93">
        <v>541</v>
      </c>
      <c r="K851" s="94"/>
      <c r="L851" s="94"/>
      <c r="M851" s="95" t="s">
        <v>125</v>
      </c>
      <c r="N851" s="96">
        <f>+N852</f>
        <v>0</v>
      </c>
      <c r="O851" s="153" t="s">
        <v>29</v>
      </c>
      <c r="P851" s="154"/>
      <c r="Q851" s="154"/>
      <c r="R851" s="96">
        <f>+R852</f>
        <v>0</v>
      </c>
      <c r="S851" s="96">
        <f>+S852</f>
        <v>0</v>
      </c>
      <c r="T851" s="96">
        <f>+T852</f>
        <v>0</v>
      </c>
      <c r="U851" s="96">
        <f>+U852</f>
        <v>0</v>
      </c>
      <c r="V851" s="96">
        <f>+V852</f>
        <v>0</v>
      </c>
      <c r="W851" s="96"/>
      <c r="X851" s="96"/>
      <c r="Y851" s="96"/>
      <c r="Z851" s="96"/>
      <c r="AA851" s="96"/>
      <c r="AB851" s="96"/>
    </row>
    <row r="852" spans="1:28" ht="24.75" hidden="1">
      <c r="A852" s="1"/>
      <c r="B852" s="61" t="str">
        <f t="shared" si="198"/>
        <v>3713500054005411</v>
      </c>
      <c r="C852" s="99">
        <v>2023</v>
      </c>
      <c r="D852" s="99">
        <v>20</v>
      </c>
      <c r="E852" s="99">
        <v>3</v>
      </c>
      <c r="F852" s="99">
        <v>7</v>
      </c>
      <c r="G852" s="99">
        <v>13</v>
      </c>
      <c r="H852" s="99">
        <v>5000</v>
      </c>
      <c r="I852" s="99">
        <v>5400</v>
      </c>
      <c r="J852" s="99">
        <v>541</v>
      </c>
      <c r="K852" s="100">
        <v>1</v>
      </c>
      <c r="L852" s="100"/>
      <c r="M852" s="101" t="s">
        <v>616</v>
      </c>
      <c r="N852" s="102">
        <v>0</v>
      </c>
      <c r="O852" s="148" t="s">
        <v>43</v>
      </c>
      <c r="P852" s="104">
        <v>0</v>
      </c>
      <c r="Q852" s="104">
        <v>0</v>
      </c>
      <c r="R852" s="102">
        <v>0</v>
      </c>
      <c r="S852" s="102">
        <v>0</v>
      </c>
      <c r="T852" s="102">
        <v>0</v>
      </c>
      <c r="U852" s="102">
        <v>0</v>
      </c>
      <c r="V852" s="102">
        <f>N852-R852-S852-T852-U852</f>
        <v>0</v>
      </c>
      <c r="W852" s="102">
        <v>0</v>
      </c>
      <c r="X852" s="102">
        <v>0</v>
      </c>
      <c r="Y852" s="102">
        <v>0</v>
      </c>
      <c r="Z852" s="102">
        <v>0</v>
      </c>
      <c r="AA852" s="102">
        <f>W852-Y852</f>
        <v>0</v>
      </c>
      <c r="AB852" s="102">
        <f>X852-Z852</f>
        <v>0</v>
      </c>
    </row>
    <row r="853" spans="1:28" ht="24.75" hidden="1">
      <c r="A853" s="1"/>
      <c r="B853" s="61" t="str">
        <f t="shared" si="198"/>
        <v>371350005400542</v>
      </c>
      <c r="C853" s="93">
        <v>2023</v>
      </c>
      <c r="D853" s="93">
        <v>20</v>
      </c>
      <c r="E853" s="93">
        <v>3</v>
      </c>
      <c r="F853" s="93">
        <v>7</v>
      </c>
      <c r="G853" s="93">
        <v>13</v>
      </c>
      <c r="H853" s="93">
        <v>5000</v>
      </c>
      <c r="I853" s="93">
        <v>5400</v>
      </c>
      <c r="J853" s="93">
        <v>542</v>
      </c>
      <c r="K853" s="94"/>
      <c r="L853" s="94"/>
      <c r="M853" s="95" t="s">
        <v>617</v>
      </c>
      <c r="N853" s="96">
        <f>+N854</f>
        <v>0</v>
      </c>
      <c r="O853" s="153" t="s">
        <v>29</v>
      </c>
      <c r="P853" s="154"/>
      <c r="Q853" s="154"/>
      <c r="R853" s="96">
        <f>+R854</f>
        <v>0</v>
      </c>
      <c r="S853" s="96">
        <f>+S854</f>
        <v>0</v>
      </c>
      <c r="T853" s="96">
        <f>+T854</f>
        <v>0</v>
      </c>
      <c r="U853" s="96">
        <f>+U854</f>
        <v>0</v>
      </c>
      <c r="V853" s="96">
        <f>+V854</f>
        <v>0</v>
      </c>
      <c r="W853" s="96"/>
      <c r="X853" s="96"/>
      <c r="Y853" s="96"/>
      <c r="Z853" s="96"/>
      <c r="AA853" s="96"/>
      <c r="AB853" s="96"/>
    </row>
    <row r="854" spans="1:28" ht="24.75" hidden="1">
      <c r="A854" s="1"/>
      <c r="B854" s="61" t="str">
        <f t="shared" si="198"/>
        <v>3713500054005421</v>
      </c>
      <c r="C854" s="99">
        <v>2023</v>
      </c>
      <c r="D854" s="99">
        <v>20</v>
      </c>
      <c r="E854" s="99">
        <v>3</v>
      </c>
      <c r="F854" s="99">
        <v>7</v>
      </c>
      <c r="G854" s="99">
        <v>13</v>
      </c>
      <c r="H854" s="99">
        <v>5000</v>
      </c>
      <c r="I854" s="99">
        <v>5400</v>
      </c>
      <c r="J854" s="99">
        <v>542</v>
      </c>
      <c r="K854" s="100">
        <v>1</v>
      </c>
      <c r="L854" s="100"/>
      <c r="M854" s="101" t="s">
        <v>618</v>
      </c>
      <c r="N854" s="102">
        <v>0</v>
      </c>
      <c r="O854" s="148" t="s">
        <v>43</v>
      </c>
      <c r="P854" s="104">
        <v>0</v>
      </c>
      <c r="Q854" s="104">
        <v>0</v>
      </c>
      <c r="R854" s="102">
        <v>0</v>
      </c>
      <c r="S854" s="102">
        <v>0</v>
      </c>
      <c r="T854" s="102">
        <v>0</v>
      </c>
      <c r="U854" s="102">
        <v>0</v>
      </c>
      <c r="V854" s="102">
        <f>N854-R854-S854-T854-U854</f>
        <v>0</v>
      </c>
      <c r="W854" s="102">
        <v>0</v>
      </c>
      <c r="X854" s="102">
        <v>0</v>
      </c>
      <c r="Y854" s="102">
        <v>0</v>
      </c>
      <c r="Z854" s="102">
        <v>0</v>
      </c>
      <c r="AA854" s="102">
        <f>W854-Y854</f>
        <v>0</v>
      </c>
      <c r="AB854" s="102">
        <f>X854-Z854</f>
        <v>0</v>
      </c>
    </row>
    <row r="855" spans="1:28" ht="24.75" hidden="1">
      <c r="A855" s="1"/>
      <c r="B855" s="61" t="str">
        <f t="shared" si="198"/>
        <v>371350005400543</v>
      </c>
      <c r="C855" s="93">
        <v>2023</v>
      </c>
      <c r="D855" s="93">
        <v>20</v>
      </c>
      <c r="E855" s="93">
        <v>3</v>
      </c>
      <c r="F855" s="93">
        <v>7</v>
      </c>
      <c r="G855" s="93">
        <v>13</v>
      </c>
      <c r="H855" s="93">
        <v>5000</v>
      </c>
      <c r="I855" s="93">
        <v>5400</v>
      </c>
      <c r="J855" s="93">
        <v>543</v>
      </c>
      <c r="K855" s="94"/>
      <c r="L855" s="94"/>
      <c r="M855" s="95" t="s">
        <v>619</v>
      </c>
      <c r="N855" s="96">
        <f>+N856</f>
        <v>0</v>
      </c>
      <c r="O855" s="153" t="s">
        <v>29</v>
      </c>
      <c r="P855" s="154"/>
      <c r="Q855" s="154"/>
      <c r="R855" s="96">
        <f>+R856</f>
        <v>0</v>
      </c>
      <c r="S855" s="96">
        <f>+S856</f>
        <v>0</v>
      </c>
      <c r="T855" s="96">
        <f>+T856</f>
        <v>0</v>
      </c>
      <c r="U855" s="96">
        <f>+U856</f>
        <v>0</v>
      </c>
      <c r="V855" s="96">
        <f>+V856</f>
        <v>0</v>
      </c>
      <c r="W855" s="96"/>
      <c r="X855" s="96"/>
      <c r="Y855" s="96"/>
      <c r="Z855" s="96"/>
      <c r="AA855" s="96"/>
      <c r="AB855" s="96"/>
    </row>
    <row r="856" spans="1:28" ht="24.75" hidden="1">
      <c r="A856" s="1"/>
      <c r="B856" s="61" t="str">
        <f t="shared" si="198"/>
        <v>3713500054005431</v>
      </c>
      <c r="C856" s="99">
        <v>2023</v>
      </c>
      <c r="D856" s="99">
        <v>20</v>
      </c>
      <c r="E856" s="99">
        <v>3</v>
      </c>
      <c r="F856" s="99">
        <v>7</v>
      </c>
      <c r="G856" s="99">
        <v>13</v>
      </c>
      <c r="H856" s="99">
        <v>5000</v>
      </c>
      <c r="I856" s="99">
        <v>5400</v>
      </c>
      <c r="J856" s="99">
        <v>543</v>
      </c>
      <c r="K856" s="100">
        <v>1</v>
      </c>
      <c r="L856" s="100"/>
      <c r="M856" s="101" t="s">
        <v>620</v>
      </c>
      <c r="N856" s="102">
        <v>0</v>
      </c>
      <c r="O856" s="148" t="s">
        <v>43</v>
      </c>
      <c r="P856" s="104">
        <v>0</v>
      </c>
      <c r="Q856" s="104">
        <v>0</v>
      </c>
      <c r="R856" s="102">
        <v>0</v>
      </c>
      <c r="S856" s="102">
        <v>0</v>
      </c>
      <c r="T856" s="102">
        <v>0</v>
      </c>
      <c r="U856" s="102">
        <v>0</v>
      </c>
      <c r="V856" s="102">
        <f>N856-R856-S856-T856-U856</f>
        <v>0</v>
      </c>
      <c r="W856" s="102">
        <v>0</v>
      </c>
      <c r="X856" s="102">
        <v>0</v>
      </c>
      <c r="Y856" s="102">
        <v>0</v>
      </c>
      <c r="Z856" s="102">
        <v>0</v>
      </c>
      <c r="AA856" s="102">
        <f>W856-Y856</f>
        <v>0</v>
      </c>
      <c r="AB856" s="102">
        <f>X856-Z856</f>
        <v>0</v>
      </c>
    </row>
    <row r="857" spans="1:28" ht="24.75" hidden="1">
      <c r="A857" s="1"/>
      <c r="B857" s="61" t="str">
        <f t="shared" si="198"/>
        <v>371350005500</v>
      </c>
      <c r="C857" s="87">
        <v>2023</v>
      </c>
      <c r="D857" s="87">
        <v>20</v>
      </c>
      <c r="E857" s="87">
        <v>3</v>
      </c>
      <c r="F857" s="87">
        <v>7</v>
      </c>
      <c r="G857" s="87">
        <v>13</v>
      </c>
      <c r="H857" s="87">
        <v>5000</v>
      </c>
      <c r="I857" s="87">
        <v>5500</v>
      </c>
      <c r="J857" s="87"/>
      <c r="K857" s="88" t="s">
        <v>29</v>
      </c>
      <c r="L857" s="88"/>
      <c r="M857" s="89" t="s">
        <v>135</v>
      </c>
      <c r="N857" s="90">
        <f>+N858</f>
        <v>0</v>
      </c>
      <c r="O857" s="151" t="s">
        <v>29</v>
      </c>
      <c r="P857" s="152"/>
      <c r="Q857" s="152"/>
      <c r="R857" s="90">
        <f>+R858</f>
        <v>0</v>
      </c>
      <c r="S857" s="90">
        <f>+S858</f>
        <v>0</v>
      </c>
      <c r="T857" s="90">
        <f>+T858</f>
        <v>0</v>
      </c>
      <c r="U857" s="90">
        <f>+U858</f>
        <v>0</v>
      </c>
      <c r="V857" s="90">
        <f>+V858</f>
        <v>0</v>
      </c>
      <c r="W857" s="90"/>
      <c r="X857" s="90"/>
      <c r="Y857" s="90"/>
      <c r="Z857" s="90"/>
      <c r="AA857" s="90"/>
      <c r="AB857" s="90"/>
    </row>
    <row r="858" spans="1:28" ht="24.75" hidden="1">
      <c r="A858" s="1"/>
      <c r="B858" s="61" t="str">
        <f t="shared" si="198"/>
        <v>371350005500551</v>
      </c>
      <c r="C858" s="93">
        <v>2023</v>
      </c>
      <c r="D858" s="93">
        <v>20</v>
      </c>
      <c r="E858" s="93">
        <v>3</v>
      </c>
      <c r="F858" s="93">
        <v>7</v>
      </c>
      <c r="G858" s="93">
        <v>13</v>
      </c>
      <c r="H858" s="93">
        <v>5000</v>
      </c>
      <c r="I858" s="93">
        <v>5500</v>
      </c>
      <c r="J858" s="93">
        <v>551</v>
      </c>
      <c r="K858" s="94"/>
      <c r="L858" s="94"/>
      <c r="M858" s="95" t="s">
        <v>136</v>
      </c>
      <c r="N858" s="96">
        <f>SUM(N859:N866)</f>
        <v>0</v>
      </c>
      <c r="O858" s="153" t="s">
        <v>29</v>
      </c>
      <c r="P858" s="154"/>
      <c r="Q858" s="154"/>
      <c r="R858" s="96">
        <f>SUM(R859:R866)</f>
        <v>0</v>
      </c>
      <c r="S858" s="96">
        <f>SUM(S859:S866)</f>
        <v>0</v>
      </c>
      <c r="T858" s="96">
        <f>SUM(T859:T866)</f>
        <v>0</v>
      </c>
      <c r="U858" s="96">
        <f>SUM(U859:U866)</f>
        <v>0</v>
      </c>
      <c r="V858" s="96">
        <f>SUM(V859:V866)</f>
        <v>0</v>
      </c>
      <c r="W858" s="96"/>
      <c r="X858" s="96"/>
      <c r="Y858" s="96"/>
      <c r="Z858" s="96"/>
      <c r="AA858" s="96"/>
      <c r="AB858" s="96"/>
    </row>
    <row r="859" spans="1:28" ht="24.75" hidden="1">
      <c r="A859" s="1"/>
      <c r="B859" s="61" t="str">
        <f t="shared" si="198"/>
        <v>3713500055005511</v>
      </c>
      <c r="C859" s="99">
        <v>2023</v>
      </c>
      <c r="D859" s="99">
        <v>20</v>
      </c>
      <c r="E859" s="99">
        <v>3</v>
      </c>
      <c r="F859" s="99">
        <v>7</v>
      </c>
      <c r="G859" s="99">
        <v>13</v>
      </c>
      <c r="H859" s="99">
        <v>5000</v>
      </c>
      <c r="I859" s="99">
        <v>5500</v>
      </c>
      <c r="J859" s="99">
        <v>551</v>
      </c>
      <c r="K859" s="100">
        <v>1</v>
      </c>
      <c r="L859" s="100"/>
      <c r="M859" s="123" t="s">
        <v>137</v>
      </c>
      <c r="N859" s="102">
        <v>0</v>
      </c>
      <c r="O859" s="148" t="s">
        <v>43</v>
      </c>
      <c r="P859" s="104">
        <v>0</v>
      </c>
      <c r="Q859" s="104">
        <v>0</v>
      </c>
      <c r="R859" s="102">
        <v>0</v>
      </c>
      <c r="S859" s="102">
        <v>0</v>
      </c>
      <c r="T859" s="102">
        <v>0</v>
      </c>
      <c r="U859" s="102">
        <v>0</v>
      </c>
      <c r="V859" s="102">
        <f t="shared" ref="V859:V866" si="205">N859-R859-S859-T859-U859</f>
        <v>0</v>
      </c>
      <c r="W859" s="102">
        <v>0</v>
      </c>
      <c r="X859" s="102">
        <v>0</v>
      </c>
      <c r="Y859" s="102">
        <v>0</v>
      </c>
      <c r="Z859" s="102">
        <v>0</v>
      </c>
      <c r="AA859" s="102">
        <f t="shared" ref="AA859:AB866" si="206">W859-Y859</f>
        <v>0</v>
      </c>
      <c r="AB859" s="102">
        <f t="shared" si="206"/>
        <v>0</v>
      </c>
    </row>
    <row r="860" spans="1:28" ht="24.75" hidden="1">
      <c r="A860" s="1"/>
      <c r="B860" s="61" t="str">
        <f t="shared" si="198"/>
        <v>3713500055005512</v>
      </c>
      <c r="C860" s="99">
        <v>2023</v>
      </c>
      <c r="D860" s="99">
        <v>20</v>
      </c>
      <c r="E860" s="99">
        <v>3</v>
      </c>
      <c r="F860" s="99">
        <v>7</v>
      </c>
      <c r="G860" s="99">
        <v>13</v>
      </c>
      <c r="H860" s="99">
        <v>5000</v>
      </c>
      <c r="I860" s="99">
        <v>5500</v>
      </c>
      <c r="J860" s="99">
        <v>551</v>
      </c>
      <c r="K860" s="100">
        <v>2</v>
      </c>
      <c r="L860" s="100"/>
      <c r="M860" s="123" t="s">
        <v>138</v>
      </c>
      <c r="N860" s="102">
        <v>0</v>
      </c>
      <c r="O860" s="148" t="s">
        <v>43</v>
      </c>
      <c r="P860" s="104">
        <v>0</v>
      </c>
      <c r="Q860" s="104">
        <v>0</v>
      </c>
      <c r="R860" s="102">
        <v>0</v>
      </c>
      <c r="S860" s="102">
        <v>0</v>
      </c>
      <c r="T860" s="102">
        <v>0</v>
      </c>
      <c r="U860" s="102">
        <v>0</v>
      </c>
      <c r="V860" s="102">
        <f t="shared" si="205"/>
        <v>0</v>
      </c>
      <c r="W860" s="102">
        <v>0</v>
      </c>
      <c r="X860" s="102">
        <v>0</v>
      </c>
      <c r="Y860" s="102">
        <v>0</v>
      </c>
      <c r="Z860" s="102">
        <v>0</v>
      </c>
      <c r="AA860" s="102">
        <f t="shared" si="206"/>
        <v>0</v>
      </c>
      <c r="AB860" s="102">
        <f t="shared" si="206"/>
        <v>0</v>
      </c>
    </row>
    <row r="861" spans="1:28" ht="24.75" hidden="1">
      <c r="A861" s="1"/>
      <c r="B861" s="61" t="str">
        <f t="shared" si="198"/>
        <v>3713500055005513</v>
      </c>
      <c r="C861" s="99">
        <v>2023</v>
      </c>
      <c r="D861" s="99">
        <v>20</v>
      </c>
      <c r="E861" s="99">
        <v>3</v>
      </c>
      <c r="F861" s="99">
        <v>7</v>
      </c>
      <c r="G861" s="99">
        <v>13</v>
      </c>
      <c r="H861" s="99">
        <v>5000</v>
      </c>
      <c r="I861" s="99">
        <v>5500</v>
      </c>
      <c r="J861" s="99">
        <v>551</v>
      </c>
      <c r="K861" s="100">
        <v>3</v>
      </c>
      <c r="L861" s="100"/>
      <c r="M861" s="101" t="s">
        <v>621</v>
      </c>
      <c r="N861" s="102">
        <v>0</v>
      </c>
      <c r="O861" s="148" t="s">
        <v>43</v>
      </c>
      <c r="P861" s="104">
        <v>0</v>
      </c>
      <c r="Q861" s="104">
        <v>0</v>
      </c>
      <c r="R861" s="102">
        <v>0</v>
      </c>
      <c r="S861" s="102">
        <v>0</v>
      </c>
      <c r="T861" s="102">
        <v>0</v>
      </c>
      <c r="U861" s="102">
        <v>0</v>
      </c>
      <c r="V861" s="102">
        <f t="shared" si="205"/>
        <v>0</v>
      </c>
      <c r="W861" s="102">
        <v>0</v>
      </c>
      <c r="X861" s="102">
        <v>0</v>
      </c>
      <c r="Y861" s="102">
        <v>0</v>
      </c>
      <c r="Z861" s="102">
        <v>0</v>
      </c>
      <c r="AA861" s="102">
        <f t="shared" si="206"/>
        <v>0</v>
      </c>
      <c r="AB861" s="102">
        <f t="shared" si="206"/>
        <v>0</v>
      </c>
    </row>
    <row r="862" spans="1:28" ht="24.75" hidden="1">
      <c r="A862" s="1"/>
      <c r="B862" s="61" t="str">
        <f t="shared" si="198"/>
        <v>3713500055005514</v>
      </c>
      <c r="C862" s="99">
        <v>2023</v>
      </c>
      <c r="D862" s="99">
        <v>20</v>
      </c>
      <c r="E862" s="99">
        <v>3</v>
      </c>
      <c r="F862" s="99">
        <v>7</v>
      </c>
      <c r="G862" s="99">
        <v>13</v>
      </c>
      <c r="H862" s="99">
        <v>5000</v>
      </c>
      <c r="I862" s="99">
        <v>5500</v>
      </c>
      <c r="J862" s="99">
        <v>551</v>
      </c>
      <c r="K862" s="100">
        <v>4</v>
      </c>
      <c r="L862" s="100"/>
      <c r="M862" s="101" t="s">
        <v>622</v>
      </c>
      <c r="N862" s="102">
        <v>0</v>
      </c>
      <c r="O862" s="148" t="s">
        <v>43</v>
      </c>
      <c r="P862" s="104">
        <v>0</v>
      </c>
      <c r="Q862" s="104">
        <v>0</v>
      </c>
      <c r="R862" s="102">
        <v>0</v>
      </c>
      <c r="S862" s="102">
        <v>0</v>
      </c>
      <c r="T862" s="102">
        <v>0</v>
      </c>
      <c r="U862" s="102">
        <v>0</v>
      </c>
      <c r="V862" s="102">
        <f t="shared" si="205"/>
        <v>0</v>
      </c>
      <c r="W862" s="102">
        <v>0</v>
      </c>
      <c r="X862" s="102">
        <v>0</v>
      </c>
      <c r="Y862" s="102">
        <v>0</v>
      </c>
      <c r="Z862" s="102">
        <v>0</v>
      </c>
      <c r="AA862" s="102">
        <f t="shared" si="206"/>
        <v>0</v>
      </c>
      <c r="AB862" s="102">
        <f t="shared" si="206"/>
        <v>0</v>
      </c>
    </row>
    <row r="863" spans="1:28" ht="24.75" hidden="1">
      <c r="A863" s="1"/>
      <c r="B863" s="61" t="str">
        <f t="shared" si="198"/>
        <v>3713500055005515</v>
      </c>
      <c r="C863" s="99">
        <v>2023</v>
      </c>
      <c r="D863" s="99">
        <v>20</v>
      </c>
      <c r="E863" s="99">
        <v>3</v>
      </c>
      <c r="F863" s="99">
        <v>7</v>
      </c>
      <c r="G863" s="99">
        <v>13</v>
      </c>
      <c r="H863" s="99">
        <v>5000</v>
      </c>
      <c r="I863" s="99">
        <v>5500</v>
      </c>
      <c r="J863" s="99">
        <v>551</v>
      </c>
      <c r="K863" s="100">
        <v>5</v>
      </c>
      <c r="L863" s="100"/>
      <c r="M863" s="101" t="s">
        <v>623</v>
      </c>
      <c r="N863" s="102">
        <v>0</v>
      </c>
      <c r="O863" s="148" t="s">
        <v>43</v>
      </c>
      <c r="P863" s="104">
        <v>0</v>
      </c>
      <c r="Q863" s="104">
        <v>0</v>
      </c>
      <c r="R863" s="102">
        <v>0</v>
      </c>
      <c r="S863" s="102">
        <v>0</v>
      </c>
      <c r="T863" s="102">
        <v>0</v>
      </c>
      <c r="U863" s="102">
        <v>0</v>
      </c>
      <c r="V863" s="102">
        <f t="shared" si="205"/>
        <v>0</v>
      </c>
      <c r="W863" s="102">
        <v>0</v>
      </c>
      <c r="X863" s="102">
        <v>0</v>
      </c>
      <c r="Y863" s="102">
        <v>0</v>
      </c>
      <c r="Z863" s="102">
        <v>0</v>
      </c>
      <c r="AA863" s="102">
        <f t="shared" si="206"/>
        <v>0</v>
      </c>
      <c r="AB863" s="102">
        <f t="shared" si="206"/>
        <v>0</v>
      </c>
    </row>
    <row r="864" spans="1:28" ht="24.75" hidden="1">
      <c r="A864" s="1"/>
      <c r="B864" s="61" t="str">
        <f t="shared" ref="B864:B929" si="207">+CONCATENATE(E864,F864,G864,H864,I864,J864,K864,L864)</f>
        <v>3713500055005516</v>
      </c>
      <c r="C864" s="99">
        <v>2023</v>
      </c>
      <c r="D864" s="99">
        <v>20</v>
      </c>
      <c r="E864" s="99">
        <v>3</v>
      </c>
      <c r="F864" s="99">
        <v>7</v>
      </c>
      <c r="G864" s="99">
        <v>13</v>
      </c>
      <c r="H864" s="99">
        <v>5000</v>
      </c>
      <c r="I864" s="99">
        <v>5500</v>
      </c>
      <c r="J864" s="99">
        <v>551</v>
      </c>
      <c r="K864" s="100">
        <v>6</v>
      </c>
      <c r="L864" s="100"/>
      <c r="M864" s="101" t="s">
        <v>624</v>
      </c>
      <c r="N864" s="102">
        <v>0</v>
      </c>
      <c r="O864" s="148" t="s">
        <v>43</v>
      </c>
      <c r="P864" s="104">
        <v>0</v>
      </c>
      <c r="Q864" s="104">
        <v>0</v>
      </c>
      <c r="R864" s="102">
        <v>0</v>
      </c>
      <c r="S864" s="102">
        <v>0</v>
      </c>
      <c r="T864" s="102">
        <v>0</v>
      </c>
      <c r="U864" s="102">
        <v>0</v>
      </c>
      <c r="V864" s="102">
        <f t="shared" si="205"/>
        <v>0</v>
      </c>
      <c r="W864" s="102">
        <v>0</v>
      </c>
      <c r="X864" s="102">
        <v>0</v>
      </c>
      <c r="Y864" s="102">
        <v>0</v>
      </c>
      <c r="Z864" s="102">
        <v>0</v>
      </c>
      <c r="AA864" s="102">
        <f t="shared" si="206"/>
        <v>0</v>
      </c>
      <c r="AB864" s="102">
        <f t="shared" si="206"/>
        <v>0</v>
      </c>
    </row>
    <row r="865" spans="1:28" ht="24.75" hidden="1">
      <c r="A865" s="1"/>
      <c r="B865" s="61" t="str">
        <f t="shared" si="207"/>
        <v>3713500055005517</v>
      </c>
      <c r="C865" s="99">
        <v>2023</v>
      </c>
      <c r="D865" s="99">
        <v>20</v>
      </c>
      <c r="E865" s="99">
        <v>3</v>
      </c>
      <c r="F865" s="99">
        <v>7</v>
      </c>
      <c r="G865" s="99">
        <v>13</v>
      </c>
      <c r="H865" s="99">
        <v>5000</v>
      </c>
      <c r="I865" s="99">
        <v>5500</v>
      </c>
      <c r="J865" s="99">
        <v>551</v>
      </c>
      <c r="K865" s="100">
        <v>7</v>
      </c>
      <c r="L865" s="100"/>
      <c r="M865" s="101" t="s">
        <v>625</v>
      </c>
      <c r="N865" s="102">
        <v>0</v>
      </c>
      <c r="O865" s="148" t="s">
        <v>43</v>
      </c>
      <c r="P865" s="104">
        <v>0</v>
      </c>
      <c r="Q865" s="104">
        <v>0</v>
      </c>
      <c r="R865" s="102">
        <v>0</v>
      </c>
      <c r="S865" s="102">
        <v>0</v>
      </c>
      <c r="T865" s="102">
        <v>0</v>
      </c>
      <c r="U865" s="102">
        <v>0</v>
      </c>
      <c r="V865" s="102">
        <f t="shared" si="205"/>
        <v>0</v>
      </c>
      <c r="W865" s="102">
        <v>0</v>
      </c>
      <c r="X865" s="102">
        <v>0</v>
      </c>
      <c r="Y865" s="102">
        <v>0</v>
      </c>
      <c r="Z865" s="102">
        <v>0</v>
      </c>
      <c r="AA865" s="102">
        <f t="shared" si="206"/>
        <v>0</v>
      </c>
      <c r="AB865" s="102">
        <f t="shared" si="206"/>
        <v>0</v>
      </c>
    </row>
    <row r="866" spans="1:28" ht="46.5" hidden="1">
      <c r="A866" s="1"/>
      <c r="B866" s="61" t="str">
        <f t="shared" si="207"/>
        <v>3713500055005518</v>
      </c>
      <c r="C866" s="99">
        <v>2023</v>
      </c>
      <c r="D866" s="99">
        <v>20</v>
      </c>
      <c r="E866" s="99">
        <v>3</v>
      </c>
      <c r="F866" s="99">
        <v>7</v>
      </c>
      <c r="G866" s="99">
        <v>13</v>
      </c>
      <c r="H866" s="99">
        <v>5000</v>
      </c>
      <c r="I866" s="99">
        <v>5500</v>
      </c>
      <c r="J866" s="99">
        <v>551</v>
      </c>
      <c r="K866" s="100">
        <v>8</v>
      </c>
      <c r="L866" s="100"/>
      <c r="M866" s="101" t="s">
        <v>626</v>
      </c>
      <c r="N866" s="102">
        <v>0</v>
      </c>
      <c r="O866" s="148" t="s">
        <v>43</v>
      </c>
      <c r="P866" s="104">
        <v>0</v>
      </c>
      <c r="Q866" s="104">
        <v>0</v>
      </c>
      <c r="R866" s="102">
        <v>0</v>
      </c>
      <c r="S866" s="102">
        <v>0</v>
      </c>
      <c r="T866" s="102">
        <v>0</v>
      </c>
      <c r="U866" s="102">
        <v>0</v>
      </c>
      <c r="V866" s="102">
        <f t="shared" si="205"/>
        <v>0</v>
      </c>
      <c r="W866" s="102">
        <v>0</v>
      </c>
      <c r="X866" s="102">
        <v>0</v>
      </c>
      <c r="Y866" s="102">
        <v>0</v>
      </c>
      <c r="Z866" s="102">
        <v>0</v>
      </c>
      <c r="AA866" s="102">
        <f t="shared" si="206"/>
        <v>0</v>
      </c>
      <c r="AB866" s="102">
        <f t="shared" si="206"/>
        <v>0</v>
      </c>
    </row>
    <row r="867" spans="1:28" ht="24.75" hidden="1">
      <c r="A867" s="1"/>
      <c r="B867" s="61" t="str">
        <f t="shared" si="207"/>
        <v>371350005600</v>
      </c>
      <c r="C867" s="87">
        <v>2023</v>
      </c>
      <c r="D867" s="87">
        <v>20</v>
      </c>
      <c r="E867" s="87">
        <v>3</v>
      </c>
      <c r="F867" s="87">
        <v>7</v>
      </c>
      <c r="G867" s="87">
        <v>13</v>
      </c>
      <c r="H867" s="87">
        <v>5000</v>
      </c>
      <c r="I867" s="87">
        <v>5600</v>
      </c>
      <c r="J867" s="87"/>
      <c r="K867" s="88" t="s">
        <v>29</v>
      </c>
      <c r="L867" s="88"/>
      <c r="M867" s="89" t="s">
        <v>500</v>
      </c>
      <c r="N867" s="90">
        <f>+N868+N870+N873+N885+N888</f>
        <v>0</v>
      </c>
      <c r="O867" s="151" t="s">
        <v>29</v>
      </c>
      <c r="P867" s="152"/>
      <c r="Q867" s="152"/>
      <c r="R867" s="90">
        <f>+R868+R870+R873+R885+R888</f>
        <v>0</v>
      </c>
      <c r="S867" s="90">
        <f>+S868+S870+S873+S885+S888</f>
        <v>0</v>
      </c>
      <c r="T867" s="90">
        <f>+T868+T870+T873+T885+T888</f>
        <v>0</v>
      </c>
      <c r="U867" s="90">
        <f>+U868+U870+U873+U885+U888</f>
        <v>0</v>
      </c>
      <c r="V867" s="90">
        <f>+V868+V870+V873+V885+V888</f>
        <v>0</v>
      </c>
      <c r="W867" s="90"/>
      <c r="X867" s="90"/>
      <c r="Y867" s="90"/>
      <c r="Z867" s="90"/>
      <c r="AA867" s="90"/>
      <c r="AB867" s="90"/>
    </row>
    <row r="868" spans="1:28" ht="24.75" hidden="1">
      <c r="A868" s="1"/>
      <c r="B868" s="61" t="str">
        <f t="shared" si="207"/>
        <v>371350005600562</v>
      </c>
      <c r="C868" s="93">
        <v>2023</v>
      </c>
      <c r="D868" s="93">
        <v>20</v>
      </c>
      <c r="E868" s="93">
        <v>3</v>
      </c>
      <c r="F868" s="93">
        <v>7</v>
      </c>
      <c r="G868" s="93">
        <v>13</v>
      </c>
      <c r="H868" s="93">
        <v>5000</v>
      </c>
      <c r="I868" s="93">
        <v>5600</v>
      </c>
      <c r="J868" s="93">
        <v>562</v>
      </c>
      <c r="K868" s="94"/>
      <c r="L868" s="94"/>
      <c r="M868" s="95" t="s">
        <v>627</v>
      </c>
      <c r="N868" s="96">
        <f>+N869</f>
        <v>0</v>
      </c>
      <c r="O868" s="153" t="s">
        <v>29</v>
      </c>
      <c r="P868" s="154"/>
      <c r="Q868" s="154"/>
      <c r="R868" s="96">
        <f>+R869</f>
        <v>0</v>
      </c>
      <c r="S868" s="96">
        <f>+S869</f>
        <v>0</v>
      </c>
      <c r="T868" s="96">
        <f>+T869</f>
        <v>0</v>
      </c>
      <c r="U868" s="96">
        <f>+U869</f>
        <v>0</v>
      </c>
      <c r="V868" s="96">
        <f>+V869</f>
        <v>0</v>
      </c>
      <c r="W868" s="96"/>
      <c r="X868" s="96"/>
      <c r="Y868" s="96"/>
      <c r="Z868" s="96"/>
      <c r="AA868" s="96"/>
      <c r="AB868" s="96"/>
    </row>
    <row r="869" spans="1:28" ht="24.75" hidden="1">
      <c r="A869" s="1"/>
      <c r="B869" s="61" t="str">
        <f t="shared" si="207"/>
        <v>3713500056005621</v>
      </c>
      <c r="C869" s="99">
        <v>2023</v>
      </c>
      <c r="D869" s="99">
        <v>20</v>
      </c>
      <c r="E869" s="99">
        <v>3</v>
      </c>
      <c r="F869" s="99">
        <v>7</v>
      </c>
      <c r="G869" s="99">
        <v>13</v>
      </c>
      <c r="H869" s="99">
        <v>5000</v>
      </c>
      <c r="I869" s="99">
        <v>5600</v>
      </c>
      <c r="J869" s="99">
        <v>562</v>
      </c>
      <c r="K869" s="100">
        <v>1</v>
      </c>
      <c r="L869" s="100"/>
      <c r="M869" s="101" t="s">
        <v>628</v>
      </c>
      <c r="N869" s="102">
        <v>0</v>
      </c>
      <c r="O869" s="148" t="s">
        <v>43</v>
      </c>
      <c r="P869" s="104">
        <v>0</v>
      </c>
      <c r="Q869" s="104">
        <v>0</v>
      </c>
      <c r="R869" s="102">
        <v>0</v>
      </c>
      <c r="S869" s="102">
        <v>0</v>
      </c>
      <c r="T869" s="102">
        <v>0</v>
      </c>
      <c r="U869" s="102">
        <v>0</v>
      </c>
      <c r="V869" s="102">
        <f>N869-R869-S869-T869-U869</f>
        <v>0</v>
      </c>
      <c r="W869" s="102">
        <v>0</v>
      </c>
      <c r="X869" s="102">
        <v>0</v>
      </c>
      <c r="Y869" s="102">
        <v>0</v>
      </c>
      <c r="Z869" s="102">
        <v>0</v>
      </c>
      <c r="AA869" s="102">
        <f>W869-Y869</f>
        <v>0</v>
      </c>
      <c r="AB869" s="102">
        <f>X869-Z869</f>
        <v>0</v>
      </c>
    </row>
    <row r="870" spans="1:28" ht="48" hidden="1">
      <c r="A870" s="1"/>
      <c r="B870" s="61" t="str">
        <f t="shared" si="207"/>
        <v>371350005600564</v>
      </c>
      <c r="C870" s="93">
        <v>2023</v>
      </c>
      <c r="D870" s="93">
        <v>20</v>
      </c>
      <c r="E870" s="93">
        <v>3</v>
      </c>
      <c r="F870" s="93">
        <v>7</v>
      </c>
      <c r="G870" s="93">
        <v>13</v>
      </c>
      <c r="H870" s="93">
        <v>5000</v>
      </c>
      <c r="I870" s="93">
        <v>5600</v>
      </c>
      <c r="J870" s="93">
        <v>564</v>
      </c>
      <c r="K870" s="94"/>
      <c r="L870" s="94"/>
      <c r="M870" s="95" t="s">
        <v>629</v>
      </c>
      <c r="N870" s="96">
        <f>SUM(N871:N872)</f>
        <v>0</v>
      </c>
      <c r="O870" s="153" t="s">
        <v>29</v>
      </c>
      <c r="P870" s="154"/>
      <c r="Q870" s="154"/>
      <c r="R870" s="96">
        <f>SUM(R871:R872)</f>
        <v>0</v>
      </c>
      <c r="S870" s="96">
        <f>SUM(S871:S872)</f>
        <v>0</v>
      </c>
      <c r="T870" s="96">
        <f>SUM(T871:T872)</f>
        <v>0</v>
      </c>
      <c r="U870" s="96">
        <f>SUM(U871:U872)</f>
        <v>0</v>
      </c>
      <c r="V870" s="96">
        <f>SUM(V871:V872)</f>
        <v>0</v>
      </c>
      <c r="W870" s="96"/>
      <c r="X870" s="96"/>
      <c r="Y870" s="96"/>
      <c r="Z870" s="96"/>
      <c r="AA870" s="96"/>
      <c r="AB870" s="96"/>
    </row>
    <row r="871" spans="1:28" ht="24.75" hidden="1">
      <c r="A871" s="1"/>
      <c r="B871" s="61" t="str">
        <f t="shared" si="207"/>
        <v>3713500056005641</v>
      </c>
      <c r="C871" s="99">
        <v>2023</v>
      </c>
      <c r="D871" s="99">
        <v>20</v>
      </c>
      <c r="E871" s="99">
        <v>3</v>
      </c>
      <c r="F871" s="99">
        <v>7</v>
      </c>
      <c r="G871" s="99">
        <v>13</v>
      </c>
      <c r="H871" s="99">
        <v>5000</v>
      </c>
      <c r="I871" s="99">
        <v>5600</v>
      </c>
      <c r="J871" s="99">
        <v>564</v>
      </c>
      <c r="K871" s="100">
        <v>1</v>
      </c>
      <c r="L871" s="100"/>
      <c r="M871" s="101" t="s">
        <v>630</v>
      </c>
      <c r="N871" s="102">
        <v>0</v>
      </c>
      <c r="O871" s="148" t="s">
        <v>43</v>
      </c>
      <c r="P871" s="104">
        <v>0</v>
      </c>
      <c r="Q871" s="104">
        <v>0</v>
      </c>
      <c r="R871" s="102">
        <v>0</v>
      </c>
      <c r="S871" s="102">
        <v>0</v>
      </c>
      <c r="T871" s="102">
        <v>0</v>
      </c>
      <c r="U871" s="102">
        <v>0</v>
      </c>
      <c r="V871" s="102">
        <f>N871-R871-S871-T871-U871</f>
        <v>0</v>
      </c>
      <c r="W871" s="102">
        <v>0</v>
      </c>
      <c r="X871" s="102">
        <v>0</v>
      </c>
      <c r="Y871" s="102">
        <v>0</v>
      </c>
      <c r="Z871" s="102">
        <v>0</v>
      </c>
      <c r="AA871" s="102">
        <f t="shared" ref="AA871:AB872" si="208">W871-Y871</f>
        <v>0</v>
      </c>
      <c r="AB871" s="102">
        <f t="shared" si="208"/>
        <v>0</v>
      </c>
    </row>
    <row r="872" spans="1:28" ht="24.75" hidden="1">
      <c r="A872" s="1"/>
      <c r="B872" s="61" t="str">
        <f t="shared" si="207"/>
        <v>3713500056005642</v>
      </c>
      <c r="C872" s="99">
        <v>2023</v>
      </c>
      <c r="D872" s="99">
        <v>20</v>
      </c>
      <c r="E872" s="99">
        <v>3</v>
      </c>
      <c r="F872" s="99">
        <v>7</v>
      </c>
      <c r="G872" s="99">
        <v>13</v>
      </c>
      <c r="H872" s="99">
        <v>5000</v>
      </c>
      <c r="I872" s="99">
        <v>5600</v>
      </c>
      <c r="J872" s="99">
        <v>564</v>
      </c>
      <c r="K872" s="100">
        <v>2</v>
      </c>
      <c r="L872" s="100"/>
      <c r="M872" s="101" t="s">
        <v>631</v>
      </c>
      <c r="N872" s="102">
        <v>0</v>
      </c>
      <c r="O872" s="148" t="s">
        <v>43</v>
      </c>
      <c r="P872" s="104">
        <v>0</v>
      </c>
      <c r="Q872" s="104">
        <v>0</v>
      </c>
      <c r="R872" s="102">
        <v>0</v>
      </c>
      <c r="S872" s="102">
        <v>0</v>
      </c>
      <c r="T872" s="102">
        <v>0</v>
      </c>
      <c r="U872" s="102">
        <v>0</v>
      </c>
      <c r="V872" s="102">
        <f>N872-R872-S872-T872-U872</f>
        <v>0</v>
      </c>
      <c r="W872" s="102">
        <v>0</v>
      </c>
      <c r="X872" s="102">
        <v>0</v>
      </c>
      <c r="Y872" s="102">
        <v>0</v>
      </c>
      <c r="Z872" s="102">
        <v>0</v>
      </c>
      <c r="AA872" s="102">
        <f t="shared" si="208"/>
        <v>0</v>
      </c>
      <c r="AB872" s="102">
        <f t="shared" si="208"/>
        <v>0</v>
      </c>
    </row>
    <row r="873" spans="1:28" ht="24.75" hidden="1">
      <c r="A873" s="1"/>
      <c r="B873" s="61" t="str">
        <f t="shared" si="207"/>
        <v>371350005600565</v>
      </c>
      <c r="C873" s="93">
        <v>2023</v>
      </c>
      <c r="D873" s="93">
        <v>20</v>
      </c>
      <c r="E873" s="93">
        <v>3</v>
      </c>
      <c r="F873" s="93">
        <v>7</v>
      </c>
      <c r="G873" s="93">
        <v>13</v>
      </c>
      <c r="H873" s="93">
        <v>5000</v>
      </c>
      <c r="I873" s="93">
        <v>5600</v>
      </c>
      <c r="J873" s="93">
        <v>565</v>
      </c>
      <c r="K873" s="94"/>
      <c r="L873" s="94"/>
      <c r="M873" s="95" t="s">
        <v>200</v>
      </c>
      <c r="N873" s="96">
        <f>SUM(N874:N884)</f>
        <v>0</v>
      </c>
      <c r="O873" s="153" t="s">
        <v>29</v>
      </c>
      <c r="P873" s="154"/>
      <c r="Q873" s="154"/>
      <c r="R873" s="96">
        <f>SUM(R874:R884)</f>
        <v>0</v>
      </c>
      <c r="S873" s="96">
        <f>SUM(S874:S884)</f>
        <v>0</v>
      </c>
      <c r="T873" s="96">
        <f>SUM(T874:T884)</f>
        <v>0</v>
      </c>
      <c r="U873" s="96">
        <f>SUM(U874:U884)</f>
        <v>0</v>
      </c>
      <c r="V873" s="96">
        <f>SUM(V874:V884)</f>
        <v>0</v>
      </c>
      <c r="W873" s="96"/>
      <c r="X873" s="96"/>
      <c r="Y873" s="96"/>
      <c r="Z873" s="96"/>
      <c r="AA873" s="96"/>
      <c r="AB873" s="96"/>
    </row>
    <row r="874" spans="1:28" ht="24.75" hidden="1">
      <c r="A874" s="1"/>
      <c r="B874" s="61" t="str">
        <f t="shared" si="207"/>
        <v>3713500056005651</v>
      </c>
      <c r="C874" s="99">
        <v>2023</v>
      </c>
      <c r="D874" s="99">
        <v>20</v>
      </c>
      <c r="E874" s="99">
        <v>3</v>
      </c>
      <c r="F874" s="99">
        <v>7</v>
      </c>
      <c r="G874" s="99">
        <v>13</v>
      </c>
      <c r="H874" s="99">
        <v>5000</v>
      </c>
      <c r="I874" s="99">
        <v>5600</v>
      </c>
      <c r="J874" s="99">
        <v>565</v>
      </c>
      <c r="K874" s="100">
        <v>1</v>
      </c>
      <c r="L874" s="100"/>
      <c r="M874" s="101" t="s">
        <v>632</v>
      </c>
      <c r="N874" s="102">
        <v>0</v>
      </c>
      <c r="O874" s="148" t="s">
        <v>43</v>
      </c>
      <c r="P874" s="104">
        <v>0</v>
      </c>
      <c r="Q874" s="104">
        <v>0</v>
      </c>
      <c r="R874" s="102">
        <v>0</v>
      </c>
      <c r="S874" s="102">
        <v>0</v>
      </c>
      <c r="T874" s="102">
        <v>0</v>
      </c>
      <c r="U874" s="102">
        <v>0</v>
      </c>
      <c r="V874" s="102">
        <f t="shared" ref="V874:V884" si="209">N874-R874-S874-T874-U874</f>
        <v>0</v>
      </c>
      <c r="W874" s="102">
        <v>0</v>
      </c>
      <c r="X874" s="102">
        <v>0</v>
      </c>
      <c r="Y874" s="102">
        <v>0</v>
      </c>
      <c r="Z874" s="102">
        <v>0</v>
      </c>
      <c r="AA874" s="102">
        <f t="shared" ref="AA874:AB884" si="210">W874-Y874</f>
        <v>0</v>
      </c>
      <c r="AB874" s="102">
        <f t="shared" si="210"/>
        <v>0</v>
      </c>
    </row>
    <row r="875" spans="1:28" ht="24.75" hidden="1">
      <c r="A875" s="1"/>
      <c r="B875" s="61" t="str">
        <f t="shared" si="207"/>
        <v>3713500056005652</v>
      </c>
      <c r="C875" s="99">
        <v>2023</v>
      </c>
      <c r="D875" s="99">
        <v>20</v>
      </c>
      <c r="E875" s="99">
        <v>3</v>
      </c>
      <c r="F875" s="99">
        <v>7</v>
      </c>
      <c r="G875" s="99">
        <v>13</v>
      </c>
      <c r="H875" s="99">
        <v>5000</v>
      </c>
      <c r="I875" s="99">
        <v>5600</v>
      </c>
      <c r="J875" s="99">
        <v>565</v>
      </c>
      <c r="K875" s="100">
        <v>2</v>
      </c>
      <c r="L875" s="100"/>
      <c r="M875" s="101" t="s">
        <v>633</v>
      </c>
      <c r="N875" s="102">
        <v>0</v>
      </c>
      <c r="O875" s="148" t="s">
        <v>43</v>
      </c>
      <c r="P875" s="104">
        <v>0</v>
      </c>
      <c r="Q875" s="104">
        <v>0</v>
      </c>
      <c r="R875" s="102">
        <v>0</v>
      </c>
      <c r="S875" s="102">
        <v>0</v>
      </c>
      <c r="T875" s="102">
        <v>0</v>
      </c>
      <c r="U875" s="102">
        <v>0</v>
      </c>
      <c r="V875" s="102">
        <f t="shared" si="209"/>
        <v>0</v>
      </c>
      <c r="W875" s="102">
        <v>0</v>
      </c>
      <c r="X875" s="102">
        <v>0</v>
      </c>
      <c r="Y875" s="102">
        <v>0</v>
      </c>
      <c r="Z875" s="102">
        <v>0</v>
      </c>
      <c r="AA875" s="102">
        <f t="shared" si="210"/>
        <v>0</v>
      </c>
      <c r="AB875" s="102">
        <f t="shared" si="210"/>
        <v>0</v>
      </c>
    </row>
    <row r="876" spans="1:28" ht="24.75" hidden="1">
      <c r="A876" s="1"/>
      <c r="B876" s="61" t="str">
        <f t="shared" si="207"/>
        <v>3713500056005653</v>
      </c>
      <c r="C876" s="99">
        <v>2023</v>
      </c>
      <c r="D876" s="99">
        <v>20</v>
      </c>
      <c r="E876" s="99">
        <v>3</v>
      </c>
      <c r="F876" s="99">
        <v>7</v>
      </c>
      <c r="G876" s="99">
        <v>13</v>
      </c>
      <c r="H876" s="99">
        <v>5000</v>
      </c>
      <c r="I876" s="99">
        <v>5600</v>
      </c>
      <c r="J876" s="99">
        <v>565</v>
      </c>
      <c r="K876" s="100">
        <v>3</v>
      </c>
      <c r="L876" s="100"/>
      <c r="M876" s="101" t="s">
        <v>634</v>
      </c>
      <c r="N876" s="102">
        <v>0</v>
      </c>
      <c r="O876" s="148" t="s">
        <v>43</v>
      </c>
      <c r="P876" s="104">
        <v>0</v>
      </c>
      <c r="Q876" s="104">
        <v>0</v>
      </c>
      <c r="R876" s="102">
        <v>0</v>
      </c>
      <c r="S876" s="102">
        <v>0</v>
      </c>
      <c r="T876" s="102">
        <v>0</v>
      </c>
      <c r="U876" s="102">
        <v>0</v>
      </c>
      <c r="V876" s="102">
        <f t="shared" si="209"/>
        <v>0</v>
      </c>
      <c r="W876" s="102">
        <v>0</v>
      </c>
      <c r="X876" s="102">
        <v>0</v>
      </c>
      <c r="Y876" s="102">
        <v>0</v>
      </c>
      <c r="Z876" s="102">
        <v>0</v>
      </c>
      <c r="AA876" s="102">
        <f t="shared" si="210"/>
        <v>0</v>
      </c>
      <c r="AB876" s="102">
        <f t="shared" si="210"/>
        <v>0</v>
      </c>
    </row>
    <row r="877" spans="1:28" ht="24.75" hidden="1">
      <c r="A877" s="1"/>
      <c r="B877" s="61" t="str">
        <f t="shared" si="207"/>
        <v>3713500056005654</v>
      </c>
      <c r="C877" s="99">
        <v>2023</v>
      </c>
      <c r="D877" s="99">
        <v>20</v>
      </c>
      <c r="E877" s="99">
        <v>3</v>
      </c>
      <c r="F877" s="99">
        <v>7</v>
      </c>
      <c r="G877" s="99">
        <v>13</v>
      </c>
      <c r="H877" s="99">
        <v>5000</v>
      </c>
      <c r="I877" s="99">
        <v>5600</v>
      </c>
      <c r="J877" s="99">
        <v>565</v>
      </c>
      <c r="K877" s="100">
        <v>4</v>
      </c>
      <c r="L877" s="100"/>
      <c r="M877" s="101" t="s">
        <v>635</v>
      </c>
      <c r="N877" s="102">
        <v>0</v>
      </c>
      <c r="O877" s="148" t="s">
        <v>43</v>
      </c>
      <c r="P877" s="104">
        <v>0</v>
      </c>
      <c r="Q877" s="104">
        <v>0</v>
      </c>
      <c r="R877" s="102">
        <v>0</v>
      </c>
      <c r="S877" s="102">
        <v>0</v>
      </c>
      <c r="T877" s="102">
        <v>0</v>
      </c>
      <c r="U877" s="102">
        <v>0</v>
      </c>
      <c r="V877" s="102">
        <f t="shared" si="209"/>
        <v>0</v>
      </c>
      <c r="W877" s="102">
        <v>0</v>
      </c>
      <c r="X877" s="102">
        <v>0</v>
      </c>
      <c r="Y877" s="102">
        <v>0</v>
      </c>
      <c r="Z877" s="102">
        <v>0</v>
      </c>
      <c r="AA877" s="102">
        <f t="shared" si="210"/>
        <v>0</v>
      </c>
      <c r="AB877" s="102">
        <f t="shared" si="210"/>
        <v>0</v>
      </c>
    </row>
    <row r="878" spans="1:28" ht="24.75" hidden="1">
      <c r="A878" s="1"/>
      <c r="B878" s="61" t="str">
        <f t="shared" si="207"/>
        <v>3713500056005655</v>
      </c>
      <c r="C878" s="99">
        <v>2023</v>
      </c>
      <c r="D878" s="99">
        <v>20</v>
      </c>
      <c r="E878" s="99">
        <v>3</v>
      </c>
      <c r="F878" s="99">
        <v>7</v>
      </c>
      <c r="G878" s="99">
        <v>13</v>
      </c>
      <c r="H878" s="99">
        <v>5000</v>
      </c>
      <c r="I878" s="99">
        <v>5600</v>
      </c>
      <c r="J878" s="99">
        <v>565</v>
      </c>
      <c r="K878" s="100">
        <v>5</v>
      </c>
      <c r="L878" s="100"/>
      <c r="M878" s="101" t="s">
        <v>636</v>
      </c>
      <c r="N878" s="102">
        <v>0</v>
      </c>
      <c r="O878" s="148" t="s">
        <v>43</v>
      </c>
      <c r="P878" s="104">
        <v>0</v>
      </c>
      <c r="Q878" s="104">
        <v>0</v>
      </c>
      <c r="R878" s="102">
        <v>0</v>
      </c>
      <c r="S878" s="102">
        <v>0</v>
      </c>
      <c r="T878" s="102">
        <v>0</v>
      </c>
      <c r="U878" s="102">
        <v>0</v>
      </c>
      <c r="V878" s="102">
        <f t="shared" si="209"/>
        <v>0</v>
      </c>
      <c r="W878" s="102">
        <v>0</v>
      </c>
      <c r="X878" s="102">
        <v>0</v>
      </c>
      <c r="Y878" s="102">
        <v>0</v>
      </c>
      <c r="Z878" s="102">
        <v>0</v>
      </c>
      <c r="AA878" s="102">
        <f t="shared" si="210"/>
        <v>0</v>
      </c>
      <c r="AB878" s="102">
        <f t="shared" si="210"/>
        <v>0</v>
      </c>
    </row>
    <row r="879" spans="1:28" ht="24.75" hidden="1">
      <c r="A879" s="1"/>
      <c r="B879" s="61" t="str">
        <f t="shared" si="207"/>
        <v>3713500056005656</v>
      </c>
      <c r="C879" s="99">
        <v>2023</v>
      </c>
      <c r="D879" s="99">
        <v>20</v>
      </c>
      <c r="E879" s="99">
        <v>3</v>
      </c>
      <c r="F879" s="99">
        <v>7</v>
      </c>
      <c r="G879" s="99">
        <v>13</v>
      </c>
      <c r="H879" s="99">
        <v>5000</v>
      </c>
      <c r="I879" s="99">
        <v>5600</v>
      </c>
      <c r="J879" s="99">
        <v>565</v>
      </c>
      <c r="K879" s="100">
        <v>6</v>
      </c>
      <c r="L879" s="100"/>
      <c r="M879" s="101" t="s">
        <v>637</v>
      </c>
      <c r="N879" s="102">
        <v>0</v>
      </c>
      <c r="O879" s="148" t="s">
        <v>147</v>
      </c>
      <c r="P879" s="104">
        <v>0</v>
      </c>
      <c r="Q879" s="104">
        <v>0</v>
      </c>
      <c r="R879" s="102">
        <v>0</v>
      </c>
      <c r="S879" s="102">
        <v>0</v>
      </c>
      <c r="T879" s="102">
        <v>0</v>
      </c>
      <c r="U879" s="102">
        <v>0</v>
      </c>
      <c r="V879" s="102">
        <f t="shared" si="209"/>
        <v>0</v>
      </c>
      <c r="W879" s="102">
        <v>0</v>
      </c>
      <c r="X879" s="102">
        <v>0</v>
      </c>
      <c r="Y879" s="102">
        <v>0</v>
      </c>
      <c r="Z879" s="102">
        <v>0</v>
      </c>
      <c r="AA879" s="102">
        <f t="shared" si="210"/>
        <v>0</v>
      </c>
      <c r="AB879" s="102">
        <f t="shared" si="210"/>
        <v>0</v>
      </c>
    </row>
    <row r="880" spans="1:28" ht="24.75" hidden="1">
      <c r="A880" s="1"/>
      <c r="B880" s="61" t="str">
        <f t="shared" si="207"/>
        <v>3713500056005657</v>
      </c>
      <c r="C880" s="99">
        <v>2023</v>
      </c>
      <c r="D880" s="99">
        <v>20</v>
      </c>
      <c r="E880" s="99">
        <v>3</v>
      </c>
      <c r="F880" s="99">
        <v>7</v>
      </c>
      <c r="G880" s="99">
        <v>13</v>
      </c>
      <c r="H880" s="99">
        <v>5000</v>
      </c>
      <c r="I880" s="99">
        <v>5600</v>
      </c>
      <c r="J880" s="99">
        <v>565</v>
      </c>
      <c r="K880" s="100">
        <v>7</v>
      </c>
      <c r="L880" s="100"/>
      <c r="M880" s="101" t="s">
        <v>260</v>
      </c>
      <c r="N880" s="102">
        <v>0</v>
      </c>
      <c r="O880" s="148" t="s">
        <v>43</v>
      </c>
      <c r="P880" s="104">
        <v>0</v>
      </c>
      <c r="Q880" s="104">
        <v>0</v>
      </c>
      <c r="R880" s="102">
        <v>0</v>
      </c>
      <c r="S880" s="102">
        <v>0</v>
      </c>
      <c r="T880" s="102">
        <v>0</v>
      </c>
      <c r="U880" s="102">
        <v>0</v>
      </c>
      <c r="V880" s="102">
        <f t="shared" si="209"/>
        <v>0</v>
      </c>
      <c r="W880" s="102">
        <v>0</v>
      </c>
      <c r="X880" s="102">
        <v>0</v>
      </c>
      <c r="Y880" s="102">
        <v>0</v>
      </c>
      <c r="Z880" s="102">
        <v>0</v>
      </c>
      <c r="AA880" s="102">
        <f t="shared" si="210"/>
        <v>0</v>
      </c>
      <c r="AB880" s="102">
        <f t="shared" si="210"/>
        <v>0</v>
      </c>
    </row>
    <row r="881" spans="1:28" ht="46.5" hidden="1">
      <c r="A881" s="1"/>
      <c r="B881" s="61" t="str">
        <f t="shared" si="207"/>
        <v>3713500056005658</v>
      </c>
      <c r="C881" s="99">
        <v>2023</v>
      </c>
      <c r="D881" s="99">
        <v>20</v>
      </c>
      <c r="E881" s="99">
        <v>3</v>
      </c>
      <c r="F881" s="99">
        <v>7</v>
      </c>
      <c r="G881" s="99">
        <v>13</v>
      </c>
      <c r="H881" s="99">
        <v>5000</v>
      </c>
      <c r="I881" s="99">
        <v>5600</v>
      </c>
      <c r="J881" s="99">
        <v>565</v>
      </c>
      <c r="K881" s="100">
        <v>8</v>
      </c>
      <c r="L881" s="100"/>
      <c r="M881" s="101" t="s">
        <v>638</v>
      </c>
      <c r="N881" s="102">
        <v>0</v>
      </c>
      <c r="O881" s="148" t="s">
        <v>190</v>
      </c>
      <c r="P881" s="104">
        <v>0</v>
      </c>
      <c r="Q881" s="104">
        <v>0</v>
      </c>
      <c r="R881" s="102">
        <v>0</v>
      </c>
      <c r="S881" s="102">
        <v>0</v>
      </c>
      <c r="T881" s="102">
        <v>0</v>
      </c>
      <c r="U881" s="102">
        <v>0</v>
      </c>
      <c r="V881" s="102">
        <f t="shared" si="209"/>
        <v>0</v>
      </c>
      <c r="W881" s="102">
        <v>0</v>
      </c>
      <c r="X881" s="102">
        <v>0</v>
      </c>
      <c r="Y881" s="102">
        <v>0</v>
      </c>
      <c r="Z881" s="102">
        <v>0</v>
      </c>
      <c r="AA881" s="102">
        <f t="shared" si="210"/>
        <v>0</v>
      </c>
      <c r="AB881" s="102">
        <f t="shared" si="210"/>
        <v>0</v>
      </c>
    </row>
    <row r="882" spans="1:28" ht="46.5" hidden="1">
      <c r="A882" s="1"/>
      <c r="B882" s="61" t="str">
        <f t="shared" si="207"/>
        <v>3713500056005659</v>
      </c>
      <c r="C882" s="99">
        <v>2023</v>
      </c>
      <c r="D882" s="99">
        <v>20</v>
      </c>
      <c r="E882" s="99">
        <v>3</v>
      </c>
      <c r="F882" s="99">
        <v>7</v>
      </c>
      <c r="G882" s="99">
        <v>13</v>
      </c>
      <c r="H882" s="99">
        <v>5000</v>
      </c>
      <c r="I882" s="99">
        <v>5600</v>
      </c>
      <c r="J882" s="99">
        <v>565</v>
      </c>
      <c r="K882" s="100">
        <v>9</v>
      </c>
      <c r="L882" s="100"/>
      <c r="M882" s="101" t="s">
        <v>639</v>
      </c>
      <c r="N882" s="102">
        <v>0</v>
      </c>
      <c r="O882" s="148" t="s">
        <v>190</v>
      </c>
      <c r="P882" s="104">
        <v>0</v>
      </c>
      <c r="Q882" s="104">
        <v>0</v>
      </c>
      <c r="R882" s="102">
        <v>0</v>
      </c>
      <c r="S882" s="102">
        <v>0</v>
      </c>
      <c r="T882" s="102">
        <v>0</v>
      </c>
      <c r="U882" s="102">
        <v>0</v>
      </c>
      <c r="V882" s="102">
        <f t="shared" si="209"/>
        <v>0</v>
      </c>
      <c r="W882" s="102">
        <v>0</v>
      </c>
      <c r="X882" s="102">
        <v>0</v>
      </c>
      <c r="Y882" s="102">
        <v>0</v>
      </c>
      <c r="Z882" s="102">
        <v>0</v>
      </c>
      <c r="AA882" s="102">
        <f t="shared" si="210"/>
        <v>0</v>
      </c>
      <c r="AB882" s="102">
        <f t="shared" si="210"/>
        <v>0</v>
      </c>
    </row>
    <row r="883" spans="1:28" ht="46.5" hidden="1">
      <c r="A883" s="1"/>
      <c r="B883" s="61" t="str">
        <f t="shared" si="207"/>
        <v>37135000560056510</v>
      </c>
      <c r="C883" s="99">
        <v>2023</v>
      </c>
      <c r="D883" s="99">
        <v>20</v>
      </c>
      <c r="E883" s="99">
        <v>3</v>
      </c>
      <c r="F883" s="99">
        <v>7</v>
      </c>
      <c r="G883" s="99">
        <v>13</v>
      </c>
      <c r="H883" s="99">
        <v>5000</v>
      </c>
      <c r="I883" s="99">
        <v>5600</v>
      </c>
      <c r="J883" s="99">
        <v>565</v>
      </c>
      <c r="K883" s="100">
        <v>10</v>
      </c>
      <c r="L883" s="100"/>
      <c r="M883" s="101" t="s">
        <v>640</v>
      </c>
      <c r="N883" s="102">
        <v>0</v>
      </c>
      <c r="O883" s="148" t="s">
        <v>190</v>
      </c>
      <c r="P883" s="104">
        <v>0</v>
      </c>
      <c r="Q883" s="104">
        <v>0</v>
      </c>
      <c r="R883" s="102">
        <v>0</v>
      </c>
      <c r="S883" s="102">
        <v>0</v>
      </c>
      <c r="T883" s="102">
        <v>0</v>
      </c>
      <c r="U883" s="102">
        <v>0</v>
      </c>
      <c r="V883" s="102">
        <f t="shared" si="209"/>
        <v>0</v>
      </c>
      <c r="W883" s="102">
        <v>0</v>
      </c>
      <c r="X883" s="102">
        <v>0</v>
      </c>
      <c r="Y883" s="102">
        <v>0</v>
      </c>
      <c r="Z883" s="102">
        <v>0</v>
      </c>
      <c r="AA883" s="102">
        <f t="shared" si="210"/>
        <v>0</v>
      </c>
      <c r="AB883" s="102">
        <f t="shared" si="210"/>
        <v>0</v>
      </c>
    </row>
    <row r="884" spans="1:28" ht="24.75" hidden="1">
      <c r="A884" s="1"/>
      <c r="B884" s="61" t="str">
        <f t="shared" si="207"/>
        <v>37135000560056511</v>
      </c>
      <c r="C884" s="99">
        <v>2023</v>
      </c>
      <c r="D884" s="99">
        <v>20</v>
      </c>
      <c r="E884" s="99">
        <v>3</v>
      </c>
      <c r="F884" s="99">
        <v>7</v>
      </c>
      <c r="G884" s="99">
        <v>13</v>
      </c>
      <c r="H884" s="99">
        <v>5000</v>
      </c>
      <c r="I884" s="99">
        <v>5600</v>
      </c>
      <c r="J884" s="99">
        <v>565</v>
      </c>
      <c r="K884" s="100">
        <v>11</v>
      </c>
      <c r="L884" s="100"/>
      <c r="M884" s="101" t="s">
        <v>641</v>
      </c>
      <c r="N884" s="102">
        <v>0</v>
      </c>
      <c r="O884" s="148" t="s">
        <v>43</v>
      </c>
      <c r="P884" s="104">
        <v>0</v>
      </c>
      <c r="Q884" s="104">
        <v>0</v>
      </c>
      <c r="R884" s="102">
        <v>0</v>
      </c>
      <c r="S884" s="102">
        <v>0</v>
      </c>
      <c r="T884" s="102">
        <v>0</v>
      </c>
      <c r="U884" s="102">
        <v>0</v>
      </c>
      <c r="V884" s="102">
        <f t="shared" si="209"/>
        <v>0</v>
      </c>
      <c r="W884" s="102">
        <v>0</v>
      </c>
      <c r="X884" s="102">
        <v>0</v>
      </c>
      <c r="Y884" s="102">
        <v>0</v>
      </c>
      <c r="Z884" s="102">
        <v>0</v>
      </c>
      <c r="AA884" s="102">
        <f t="shared" si="210"/>
        <v>0</v>
      </c>
      <c r="AB884" s="102">
        <f t="shared" si="210"/>
        <v>0</v>
      </c>
    </row>
    <row r="885" spans="1:28" ht="48" hidden="1">
      <c r="A885" s="1"/>
      <c r="B885" s="61" t="str">
        <f t="shared" si="207"/>
        <v>371350005600566</v>
      </c>
      <c r="C885" s="93">
        <v>2023</v>
      </c>
      <c r="D885" s="93">
        <v>20</v>
      </c>
      <c r="E885" s="93">
        <v>3</v>
      </c>
      <c r="F885" s="93">
        <v>7</v>
      </c>
      <c r="G885" s="93">
        <v>13</v>
      </c>
      <c r="H885" s="93">
        <v>5000</v>
      </c>
      <c r="I885" s="93">
        <v>5600</v>
      </c>
      <c r="J885" s="93">
        <v>566</v>
      </c>
      <c r="K885" s="94"/>
      <c r="L885" s="94"/>
      <c r="M885" s="95" t="s">
        <v>642</v>
      </c>
      <c r="N885" s="96">
        <f>SUM(N886:N887)</f>
        <v>0</v>
      </c>
      <c r="O885" s="153" t="s">
        <v>29</v>
      </c>
      <c r="P885" s="154"/>
      <c r="Q885" s="154"/>
      <c r="R885" s="96">
        <f>SUM(R886:R887)</f>
        <v>0</v>
      </c>
      <c r="S885" s="96">
        <f>SUM(S886:S887)</f>
        <v>0</v>
      </c>
      <c r="T885" s="96">
        <f>SUM(T886:T887)</f>
        <v>0</v>
      </c>
      <c r="U885" s="96">
        <f>SUM(U886:U887)</f>
        <v>0</v>
      </c>
      <c r="V885" s="96">
        <f>SUM(V886:V887)</f>
        <v>0</v>
      </c>
      <c r="W885" s="96"/>
      <c r="X885" s="96"/>
      <c r="Y885" s="96"/>
      <c r="Z885" s="96"/>
      <c r="AA885" s="96"/>
      <c r="AB885" s="96"/>
    </row>
    <row r="886" spans="1:28" ht="24.75" hidden="1">
      <c r="A886" s="1"/>
      <c r="B886" s="61" t="str">
        <f t="shared" si="207"/>
        <v>3713500056005661</v>
      </c>
      <c r="C886" s="99">
        <v>2023</v>
      </c>
      <c r="D886" s="99">
        <v>20</v>
      </c>
      <c r="E886" s="99">
        <v>3</v>
      </c>
      <c r="F886" s="99">
        <v>7</v>
      </c>
      <c r="G886" s="99">
        <v>13</v>
      </c>
      <c r="H886" s="99">
        <v>5000</v>
      </c>
      <c r="I886" s="99">
        <v>5600</v>
      </c>
      <c r="J886" s="99">
        <v>566</v>
      </c>
      <c r="K886" s="100">
        <v>1</v>
      </c>
      <c r="L886" s="100"/>
      <c r="M886" s="101" t="s">
        <v>643</v>
      </c>
      <c r="N886" s="102">
        <v>0</v>
      </c>
      <c r="O886" s="148" t="s">
        <v>43</v>
      </c>
      <c r="P886" s="104">
        <v>0</v>
      </c>
      <c r="Q886" s="104">
        <v>0</v>
      </c>
      <c r="R886" s="102">
        <v>0</v>
      </c>
      <c r="S886" s="102">
        <v>0</v>
      </c>
      <c r="T886" s="102">
        <v>0</v>
      </c>
      <c r="U886" s="102">
        <v>0</v>
      </c>
      <c r="V886" s="102">
        <f>N886-R886-S886-T886-U886</f>
        <v>0</v>
      </c>
      <c r="W886" s="102">
        <v>0</v>
      </c>
      <c r="X886" s="102">
        <v>0</v>
      </c>
      <c r="Y886" s="102">
        <v>0</v>
      </c>
      <c r="Z886" s="102">
        <v>0</v>
      </c>
      <c r="AA886" s="102">
        <f t="shared" ref="AA886:AB887" si="211">W886-Y886</f>
        <v>0</v>
      </c>
      <c r="AB886" s="102">
        <f t="shared" si="211"/>
        <v>0</v>
      </c>
    </row>
    <row r="887" spans="1:28" ht="24.75" hidden="1">
      <c r="A887" s="1"/>
      <c r="B887" s="61" t="str">
        <f t="shared" si="207"/>
        <v>3713500056005662</v>
      </c>
      <c r="C887" s="99">
        <v>2023</v>
      </c>
      <c r="D887" s="99">
        <v>20</v>
      </c>
      <c r="E887" s="99">
        <v>3</v>
      </c>
      <c r="F887" s="99">
        <v>7</v>
      </c>
      <c r="G887" s="99">
        <v>13</v>
      </c>
      <c r="H887" s="99">
        <v>5000</v>
      </c>
      <c r="I887" s="99">
        <v>5600</v>
      </c>
      <c r="J887" s="99">
        <v>566</v>
      </c>
      <c r="K887" s="100">
        <v>2</v>
      </c>
      <c r="L887" s="100"/>
      <c r="M887" s="101" t="s">
        <v>644</v>
      </c>
      <c r="N887" s="102">
        <v>0</v>
      </c>
      <c r="O887" s="148" t="s">
        <v>43</v>
      </c>
      <c r="P887" s="104">
        <v>0</v>
      </c>
      <c r="Q887" s="104">
        <v>0</v>
      </c>
      <c r="R887" s="102">
        <v>0</v>
      </c>
      <c r="S887" s="102">
        <v>0</v>
      </c>
      <c r="T887" s="102">
        <v>0</v>
      </c>
      <c r="U887" s="102">
        <v>0</v>
      </c>
      <c r="V887" s="102">
        <f>N887-R887-S887-T887-U887</f>
        <v>0</v>
      </c>
      <c r="W887" s="102">
        <v>0</v>
      </c>
      <c r="X887" s="102">
        <v>0</v>
      </c>
      <c r="Y887" s="102">
        <v>0</v>
      </c>
      <c r="Z887" s="102">
        <v>0</v>
      </c>
      <c r="AA887" s="102">
        <f t="shared" si="211"/>
        <v>0</v>
      </c>
      <c r="AB887" s="102">
        <f t="shared" si="211"/>
        <v>0</v>
      </c>
    </row>
    <row r="888" spans="1:28" ht="24.75" hidden="1">
      <c r="A888" s="1"/>
      <c r="B888" s="61" t="str">
        <f t="shared" si="207"/>
        <v>371350005600569</v>
      </c>
      <c r="C888" s="93">
        <v>2023</v>
      </c>
      <c r="D888" s="93">
        <v>20</v>
      </c>
      <c r="E888" s="93">
        <v>3</v>
      </c>
      <c r="F888" s="93">
        <v>7</v>
      </c>
      <c r="G888" s="93">
        <v>13</v>
      </c>
      <c r="H888" s="93">
        <v>5000</v>
      </c>
      <c r="I888" s="93">
        <v>5600</v>
      </c>
      <c r="J888" s="93">
        <v>569</v>
      </c>
      <c r="K888" s="94"/>
      <c r="L888" s="94"/>
      <c r="M888" s="95" t="s">
        <v>505</v>
      </c>
      <c r="N888" s="96">
        <f>SUM(N889:N891)</f>
        <v>0</v>
      </c>
      <c r="O888" s="153" t="s">
        <v>29</v>
      </c>
      <c r="P888" s="154"/>
      <c r="Q888" s="154"/>
      <c r="R888" s="96">
        <f>SUM(R889:R891)</f>
        <v>0</v>
      </c>
      <c r="S888" s="96">
        <f>SUM(S889:S891)</f>
        <v>0</v>
      </c>
      <c r="T888" s="96">
        <f>SUM(T889:T891)</f>
        <v>0</v>
      </c>
      <c r="U888" s="96">
        <f>SUM(U889:U891)</f>
        <v>0</v>
      </c>
      <c r="V888" s="96">
        <f>SUM(V889:V891)</f>
        <v>0</v>
      </c>
      <c r="W888" s="96"/>
      <c r="X888" s="96"/>
      <c r="Y888" s="96"/>
      <c r="Z888" s="96"/>
      <c r="AA888" s="96"/>
      <c r="AB888" s="96"/>
    </row>
    <row r="889" spans="1:28" ht="24.75" hidden="1">
      <c r="A889" s="1"/>
      <c r="B889" s="61" t="str">
        <f t="shared" si="207"/>
        <v>3713500056005691</v>
      </c>
      <c r="C889" s="99">
        <v>2023</v>
      </c>
      <c r="D889" s="99">
        <v>20</v>
      </c>
      <c r="E889" s="99">
        <v>3</v>
      </c>
      <c r="F889" s="99">
        <v>7</v>
      </c>
      <c r="G889" s="99">
        <v>13</v>
      </c>
      <c r="H889" s="99">
        <v>5000</v>
      </c>
      <c r="I889" s="99">
        <v>5600</v>
      </c>
      <c r="J889" s="99">
        <v>569</v>
      </c>
      <c r="K889" s="100">
        <v>1</v>
      </c>
      <c r="L889" s="100"/>
      <c r="M889" s="101" t="s">
        <v>645</v>
      </c>
      <c r="N889" s="102">
        <v>0</v>
      </c>
      <c r="O889" s="148" t="s">
        <v>43</v>
      </c>
      <c r="P889" s="104">
        <v>0</v>
      </c>
      <c r="Q889" s="104">
        <v>0</v>
      </c>
      <c r="R889" s="102">
        <v>0</v>
      </c>
      <c r="S889" s="102">
        <v>0</v>
      </c>
      <c r="T889" s="102">
        <v>0</v>
      </c>
      <c r="U889" s="102">
        <v>0</v>
      </c>
      <c r="V889" s="102">
        <f>N889-R889-S889-T889-U889</f>
        <v>0</v>
      </c>
      <c r="W889" s="102">
        <v>0</v>
      </c>
      <c r="X889" s="102">
        <v>0</v>
      </c>
      <c r="Y889" s="102">
        <v>0</v>
      </c>
      <c r="Z889" s="102">
        <v>0</v>
      </c>
      <c r="AA889" s="102">
        <f t="shared" ref="AA889:AB891" si="212">W889-Y889</f>
        <v>0</v>
      </c>
      <c r="AB889" s="102">
        <f t="shared" si="212"/>
        <v>0</v>
      </c>
    </row>
    <row r="890" spans="1:28" ht="24.75" hidden="1">
      <c r="A890" s="1"/>
      <c r="B890" s="61" t="str">
        <f t="shared" si="207"/>
        <v>3713500056005692</v>
      </c>
      <c r="C890" s="99">
        <v>2023</v>
      </c>
      <c r="D890" s="99">
        <v>20</v>
      </c>
      <c r="E890" s="99">
        <v>3</v>
      </c>
      <c r="F890" s="99">
        <v>7</v>
      </c>
      <c r="G890" s="99">
        <v>13</v>
      </c>
      <c r="H890" s="99">
        <v>5000</v>
      </c>
      <c r="I890" s="99">
        <v>5600</v>
      </c>
      <c r="J890" s="99">
        <v>569</v>
      </c>
      <c r="K890" s="100">
        <v>2</v>
      </c>
      <c r="L890" s="100"/>
      <c r="M890" s="101" t="s">
        <v>646</v>
      </c>
      <c r="N890" s="102">
        <v>0</v>
      </c>
      <c r="O890" s="148" t="s">
        <v>43</v>
      </c>
      <c r="P890" s="104">
        <v>0</v>
      </c>
      <c r="Q890" s="104">
        <v>0</v>
      </c>
      <c r="R890" s="102">
        <v>0</v>
      </c>
      <c r="S890" s="102">
        <v>0</v>
      </c>
      <c r="T890" s="102">
        <v>0</v>
      </c>
      <c r="U890" s="102">
        <v>0</v>
      </c>
      <c r="V890" s="102">
        <f>N890-R890-S890-T890-U890</f>
        <v>0</v>
      </c>
      <c r="W890" s="102">
        <v>0</v>
      </c>
      <c r="X890" s="102">
        <v>0</v>
      </c>
      <c r="Y890" s="102">
        <v>0</v>
      </c>
      <c r="Z890" s="102">
        <v>0</v>
      </c>
      <c r="AA890" s="102">
        <f t="shared" si="212"/>
        <v>0</v>
      </c>
      <c r="AB890" s="102">
        <f t="shared" si="212"/>
        <v>0</v>
      </c>
    </row>
    <row r="891" spans="1:28" ht="24.75" hidden="1">
      <c r="A891" s="1"/>
      <c r="B891" s="61" t="str">
        <f t="shared" si="207"/>
        <v>3713500056005693</v>
      </c>
      <c r="C891" s="99">
        <v>2023</v>
      </c>
      <c r="D891" s="99">
        <v>20</v>
      </c>
      <c r="E891" s="99">
        <v>3</v>
      </c>
      <c r="F891" s="99">
        <v>7</v>
      </c>
      <c r="G891" s="99">
        <v>13</v>
      </c>
      <c r="H891" s="99">
        <v>5000</v>
      </c>
      <c r="I891" s="99">
        <v>5600</v>
      </c>
      <c r="J891" s="99">
        <v>569</v>
      </c>
      <c r="K891" s="100">
        <v>3</v>
      </c>
      <c r="L891" s="100"/>
      <c r="M891" s="101" t="s">
        <v>647</v>
      </c>
      <c r="N891" s="102">
        <v>0</v>
      </c>
      <c r="O891" s="148" t="s">
        <v>43</v>
      </c>
      <c r="P891" s="104">
        <v>0</v>
      </c>
      <c r="Q891" s="104">
        <v>0</v>
      </c>
      <c r="R891" s="102">
        <v>0</v>
      </c>
      <c r="S891" s="102">
        <v>0</v>
      </c>
      <c r="T891" s="102">
        <v>0</v>
      </c>
      <c r="U891" s="102">
        <v>0</v>
      </c>
      <c r="V891" s="102">
        <f>N891-R891-S891-T891-U891</f>
        <v>0</v>
      </c>
      <c r="W891" s="102">
        <v>0</v>
      </c>
      <c r="X891" s="102">
        <v>0</v>
      </c>
      <c r="Y891" s="102">
        <v>0</v>
      </c>
      <c r="Z891" s="102">
        <v>0</v>
      </c>
      <c r="AA891" s="102">
        <f t="shared" si="212"/>
        <v>0</v>
      </c>
      <c r="AB891" s="102">
        <f t="shared" si="212"/>
        <v>0</v>
      </c>
    </row>
    <row r="892" spans="1:28" ht="48" hidden="1">
      <c r="A892" s="1"/>
      <c r="B892" s="61" t="str">
        <f t="shared" si="207"/>
        <v>3714</v>
      </c>
      <c r="C892" s="125">
        <v>2023</v>
      </c>
      <c r="D892" s="125">
        <v>20</v>
      </c>
      <c r="E892" s="125">
        <v>3</v>
      </c>
      <c r="F892" s="125">
        <v>7</v>
      </c>
      <c r="G892" s="125">
        <v>14</v>
      </c>
      <c r="H892" s="125"/>
      <c r="I892" s="125"/>
      <c r="J892" s="125"/>
      <c r="K892" s="125"/>
      <c r="L892" s="125"/>
      <c r="M892" s="173" t="s">
        <v>648</v>
      </c>
      <c r="N892" s="174">
        <f>+N893+N897+N906</f>
        <v>0</v>
      </c>
      <c r="O892" s="113"/>
      <c r="P892" s="125"/>
      <c r="Q892" s="125"/>
      <c r="R892" s="174">
        <f>+R893+R897+R906</f>
        <v>0</v>
      </c>
      <c r="S892" s="174">
        <f>+S893+S897+S906</f>
        <v>0</v>
      </c>
      <c r="T892" s="174">
        <f>+T893+T897+T906</f>
        <v>0</v>
      </c>
      <c r="U892" s="174">
        <f>+U893+U897+U906</f>
        <v>0</v>
      </c>
      <c r="V892" s="174">
        <f>+V893+V897+V906</f>
        <v>0</v>
      </c>
      <c r="W892" s="174"/>
      <c r="X892" s="174"/>
      <c r="Y892" s="174"/>
      <c r="Z892" s="174"/>
      <c r="AA892" s="174"/>
      <c r="AB892" s="174"/>
    </row>
    <row r="893" spans="1:28" ht="24.75" hidden="1">
      <c r="A893" s="1"/>
      <c r="B893" s="61" t="str">
        <f t="shared" si="207"/>
        <v>37142000</v>
      </c>
      <c r="C893" s="115">
        <v>2023</v>
      </c>
      <c r="D893" s="115">
        <v>20</v>
      </c>
      <c r="E893" s="115">
        <v>3</v>
      </c>
      <c r="F893" s="115">
        <v>7</v>
      </c>
      <c r="G893" s="115">
        <v>14</v>
      </c>
      <c r="H893" s="115">
        <v>2000</v>
      </c>
      <c r="I893" s="115"/>
      <c r="J893" s="115"/>
      <c r="K893" s="115" t="s">
        <v>29</v>
      </c>
      <c r="L893" s="115"/>
      <c r="M893" s="83" t="s">
        <v>39</v>
      </c>
      <c r="N893" s="84">
        <f t="shared" ref="N893:N895" si="213">+N894</f>
        <v>0</v>
      </c>
      <c r="O893" s="149" t="s">
        <v>29</v>
      </c>
      <c r="P893" s="160"/>
      <c r="Q893" s="160"/>
      <c r="R893" s="84">
        <f t="shared" ref="R893:R895" si="214">+R894</f>
        <v>0</v>
      </c>
      <c r="S893" s="84">
        <f t="shared" ref="S893:S895" si="215">+S894</f>
        <v>0</v>
      </c>
      <c r="T893" s="84">
        <f t="shared" ref="T893:T895" si="216">+T894</f>
        <v>0</v>
      </c>
      <c r="U893" s="84">
        <f t="shared" ref="U893:U895" si="217">+U894</f>
        <v>0</v>
      </c>
      <c r="V893" s="84">
        <f t="shared" ref="V893:V895" si="218">+V894</f>
        <v>0</v>
      </c>
      <c r="W893" s="84"/>
      <c r="X893" s="84"/>
      <c r="Y893" s="84"/>
      <c r="Z893" s="84"/>
      <c r="AA893" s="84"/>
      <c r="AB893" s="84"/>
    </row>
    <row r="894" spans="1:28" ht="24.75" hidden="1">
      <c r="A894" s="1"/>
      <c r="B894" s="61" t="str">
        <f t="shared" si="207"/>
        <v>371420002900</v>
      </c>
      <c r="C894" s="116">
        <v>2023</v>
      </c>
      <c r="D894" s="116">
        <v>20</v>
      </c>
      <c r="E894" s="116">
        <v>3</v>
      </c>
      <c r="F894" s="116">
        <v>7</v>
      </c>
      <c r="G894" s="116">
        <v>14</v>
      </c>
      <c r="H894" s="116">
        <v>2000</v>
      </c>
      <c r="I894" s="116">
        <v>2900</v>
      </c>
      <c r="J894" s="116"/>
      <c r="K894" s="116"/>
      <c r="L894" s="116"/>
      <c r="M894" s="89" t="s">
        <v>569</v>
      </c>
      <c r="N894" s="90">
        <f t="shared" si="213"/>
        <v>0</v>
      </c>
      <c r="O894" s="151" t="s">
        <v>29</v>
      </c>
      <c r="P894" s="205"/>
      <c r="Q894" s="205"/>
      <c r="R894" s="90">
        <f t="shared" si="214"/>
        <v>0</v>
      </c>
      <c r="S894" s="90">
        <f t="shared" si="215"/>
        <v>0</v>
      </c>
      <c r="T894" s="90">
        <f t="shared" si="216"/>
        <v>0</v>
      </c>
      <c r="U894" s="90">
        <f t="shared" si="217"/>
        <v>0</v>
      </c>
      <c r="V894" s="90">
        <f t="shared" si="218"/>
        <v>0</v>
      </c>
      <c r="W894" s="90"/>
      <c r="X894" s="90"/>
      <c r="Y894" s="90"/>
      <c r="Z894" s="90"/>
      <c r="AA894" s="90"/>
      <c r="AB894" s="90"/>
    </row>
    <row r="895" spans="1:28" ht="24.75" hidden="1">
      <c r="A895" s="1"/>
      <c r="B895" s="61" t="str">
        <f t="shared" si="207"/>
        <v>371420002900291</v>
      </c>
      <c r="C895" s="119">
        <v>2023</v>
      </c>
      <c r="D895" s="119">
        <v>20</v>
      </c>
      <c r="E895" s="119">
        <v>3</v>
      </c>
      <c r="F895" s="119">
        <v>7</v>
      </c>
      <c r="G895" s="119">
        <v>14</v>
      </c>
      <c r="H895" s="119">
        <v>2000</v>
      </c>
      <c r="I895" s="119">
        <v>2900</v>
      </c>
      <c r="J895" s="119">
        <v>291</v>
      </c>
      <c r="K895" s="119"/>
      <c r="L895" s="119"/>
      <c r="M895" s="95" t="s">
        <v>570</v>
      </c>
      <c r="N895" s="96">
        <f t="shared" si="213"/>
        <v>0</v>
      </c>
      <c r="O895" s="153" t="s">
        <v>29</v>
      </c>
      <c r="P895" s="206"/>
      <c r="Q895" s="206"/>
      <c r="R895" s="96">
        <f t="shared" si="214"/>
        <v>0</v>
      </c>
      <c r="S895" s="96">
        <f t="shared" si="215"/>
        <v>0</v>
      </c>
      <c r="T895" s="96">
        <f t="shared" si="216"/>
        <v>0</v>
      </c>
      <c r="U895" s="96">
        <f t="shared" si="217"/>
        <v>0</v>
      </c>
      <c r="V895" s="96">
        <f t="shared" si="218"/>
        <v>0</v>
      </c>
      <c r="W895" s="96"/>
      <c r="X895" s="96"/>
      <c r="Y895" s="96"/>
      <c r="Z895" s="96"/>
      <c r="AA895" s="96"/>
      <c r="AB895" s="96"/>
    </row>
    <row r="896" spans="1:28" ht="24.75" hidden="1">
      <c r="A896" s="1"/>
      <c r="B896" s="61" t="str">
        <f t="shared" si="207"/>
        <v>3714200028002912</v>
      </c>
      <c r="C896" s="99">
        <v>2023</v>
      </c>
      <c r="D896" s="99">
        <v>20</v>
      </c>
      <c r="E896" s="99">
        <v>3</v>
      </c>
      <c r="F896" s="99">
        <v>7</v>
      </c>
      <c r="G896" s="99">
        <v>14</v>
      </c>
      <c r="H896" s="99">
        <v>2000</v>
      </c>
      <c r="I896" s="99">
        <v>2800</v>
      </c>
      <c r="J896" s="99">
        <v>291</v>
      </c>
      <c r="K896" s="100">
        <v>2</v>
      </c>
      <c r="L896" s="100"/>
      <c r="M896" s="101" t="s">
        <v>649</v>
      </c>
      <c r="N896" s="102">
        <v>0</v>
      </c>
      <c r="O896" s="148" t="s">
        <v>43</v>
      </c>
      <c r="P896" s="104">
        <v>0</v>
      </c>
      <c r="Q896" s="104">
        <v>0</v>
      </c>
      <c r="R896" s="102">
        <v>0</v>
      </c>
      <c r="S896" s="102">
        <v>0</v>
      </c>
      <c r="T896" s="102">
        <v>0</v>
      </c>
      <c r="U896" s="102">
        <v>0</v>
      </c>
      <c r="V896" s="102">
        <f>N896-R896-S896-T896-U896</f>
        <v>0</v>
      </c>
      <c r="W896" s="102">
        <v>0</v>
      </c>
      <c r="X896" s="102">
        <v>0</v>
      </c>
      <c r="Y896" s="102">
        <v>0</v>
      </c>
      <c r="Z896" s="102">
        <v>0</v>
      </c>
      <c r="AA896" s="102">
        <f>W896-Y896</f>
        <v>0</v>
      </c>
      <c r="AB896" s="102">
        <f>X896-Z896</f>
        <v>0</v>
      </c>
    </row>
    <row r="897" spans="1:28" ht="24.75" hidden="1">
      <c r="A897" s="1"/>
      <c r="B897" s="61" t="str">
        <f t="shared" si="207"/>
        <v>37143000</v>
      </c>
      <c r="C897" s="115">
        <v>2023</v>
      </c>
      <c r="D897" s="115">
        <v>20</v>
      </c>
      <c r="E897" s="115">
        <v>3</v>
      </c>
      <c r="F897" s="115">
        <v>7</v>
      </c>
      <c r="G897" s="115">
        <v>14</v>
      </c>
      <c r="H897" s="115">
        <v>3000</v>
      </c>
      <c r="I897" s="115"/>
      <c r="J897" s="115"/>
      <c r="K897" s="115" t="s">
        <v>29</v>
      </c>
      <c r="L897" s="115"/>
      <c r="M897" s="83" t="s">
        <v>55</v>
      </c>
      <c r="N897" s="84">
        <f>+N898+N903</f>
        <v>0</v>
      </c>
      <c r="O897" s="149" t="s">
        <v>29</v>
      </c>
      <c r="P897" s="160"/>
      <c r="Q897" s="160"/>
      <c r="R897" s="84">
        <f>+R898+R903</f>
        <v>0</v>
      </c>
      <c r="S897" s="84">
        <f>+S898+S903</f>
        <v>0</v>
      </c>
      <c r="T897" s="84">
        <f>+T898+T903</f>
        <v>0</v>
      </c>
      <c r="U897" s="84">
        <f>+U898+U903</f>
        <v>0</v>
      </c>
      <c r="V897" s="84">
        <f>+V898+V903</f>
        <v>0</v>
      </c>
      <c r="W897" s="84"/>
      <c r="X897" s="84"/>
      <c r="Y897" s="84"/>
      <c r="Z897" s="84"/>
      <c r="AA897" s="84"/>
      <c r="AB897" s="84"/>
    </row>
    <row r="898" spans="1:28" ht="24.75" hidden="1">
      <c r="A898" s="1"/>
      <c r="B898" s="61" t="str">
        <f t="shared" si="207"/>
        <v>371430003100</v>
      </c>
      <c r="C898" s="116">
        <v>2023</v>
      </c>
      <c r="D898" s="116">
        <v>20</v>
      </c>
      <c r="E898" s="116">
        <v>3</v>
      </c>
      <c r="F898" s="116">
        <v>7</v>
      </c>
      <c r="G898" s="116">
        <v>14</v>
      </c>
      <c r="H898" s="116">
        <v>3000</v>
      </c>
      <c r="I898" s="116">
        <v>3100</v>
      </c>
      <c r="J898" s="116"/>
      <c r="K898" s="116" t="s">
        <v>29</v>
      </c>
      <c r="L898" s="116"/>
      <c r="M898" s="89" t="s">
        <v>151</v>
      </c>
      <c r="N898" s="90">
        <f>+N899+N901</f>
        <v>0</v>
      </c>
      <c r="O898" s="151" t="s">
        <v>29</v>
      </c>
      <c r="P898" s="205"/>
      <c r="Q898" s="205"/>
      <c r="R898" s="90">
        <f>+R899+R901</f>
        <v>0</v>
      </c>
      <c r="S898" s="90">
        <f>+S899+S901</f>
        <v>0</v>
      </c>
      <c r="T898" s="90">
        <f>+T899+T901</f>
        <v>0</v>
      </c>
      <c r="U898" s="90">
        <f>+U899+U901</f>
        <v>0</v>
      </c>
      <c r="V898" s="90">
        <f>+V899+V901</f>
        <v>0</v>
      </c>
      <c r="W898" s="90"/>
      <c r="X898" s="90"/>
      <c r="Y898" s="90"/>
      <c r="Z898" s="90"/>
      <c r="AA898" s="90"/>
      <c r="AB898" s="90"/>
    </row>
    <row r="899" spans="1:28" ht="24.75" hidden="1">
      <c r="A899" s="1"/>
      <c r="B899" s="61" t="str">
        <f t="shared" si="207"/>
        <v>371430003100316</v>
      </c>
      <c r="C899" s="119">
        <v>2023</v>
      </c>
      <c r="D899" s="119">
        <v>20</v>
      </c>
      <c r="E899" s="119">
        <v>3</v>
      </c>
      <c r="F899" s="119">
        <v>7</v>
      </c>
      <c r="G899" s="119">
        <v>14</v>
      </c>
      <c r="H899" s="119">
        <v>3000</v>
      </c>
      <c r="I899" s="119">
        <v>3100</v>
      </c>
      <c r="J899" s="119">
        <v>316</v>
      </c>
      <c r="K899" s="119"/>
      <c r="L899" s="119"/>
      <c r="M899" s="95" t="s">
        <v>650</v>
      </c>
      <c r="N899" s="96">
        <f>+N900</f>
        <v>0</v>
      </c>
      <c r="O899" s="153" t="s">
        <v>29</v>
      </c>
      <c r="P899" s="206"/>
      <c r="Q899" s="206"/>
      <c r="R899" s="96">
        <f>+R900</f>
        <v>0</v>
      </c>
      <c r="S899" s="96">
        <f>+S900</f>
        <v>0</v>
      </c>
      <c r="T899" s="96">
        <f>+T900</f>
        <v>0</v>
      </c>
      <c r="U899" s="96">
        <f>+U900</f>
        <v>0</v>
      </c>
      <c r="V899" s="96">
        <f>+V900</f>
        <v>0</v>
      </c>
      <c r="W899" s="96"/>
      <c r="X899" s="96"/>
      <c r="Y899" s="96"/>
      <c r="Z899" s="96"/>
      <c r="AA899" s="96"/>
      <c r="AB899" s="96"/>
    </row>
    <row r="900" spans="1:28" ht="24.75" hidden="1">
      <c r="A900" s="1"/>
      <c r="B900" s="61" t="str">
        <f t="shared" si="207"/>
        <v>3714300031003161</v>
      </c>
      <c r="C900" s="99">
        <v>2023</v>
      </c>
      <c r="D900" s="99">
        <v>20</v>
      </c>
      <c r="E900" s="99">
        <v>3</v>
      </c>
      <c r="F900" s="99">
        <v>7</v>
      </c>
      <c r="G900" s="99">
        <v>14</v>
      </c>
      <c r="H900" s="99">
        <v>3000</v>
      </c>
      <c r="I900" s="99">
        <v>3100</v>
      </c>
      <c r="J900" s="99">
        <v>316</v>
      </c>
      <c r="K900" s="100">
        <v>1</v>
      </c>
      <c r="L900" s="100"/>
      <c r="M900" s="101" t="s">
        <v>651</v>
      </c>
      <c r="N900" s="102">
        <v>0</v>
      </c>
      <c r="O900" s="148" t="s">
        <v>64</v>
      </c>
      <c r="P900" s="104">
        <v>0</v>
      </c>
      <c r="Q900" s="104">
        <v>0</v>
      </c>
      <c r="R900" s="102">
        <v>0</v>
      </c>
      <c r="S900" s="102">
        <v>0</v>
      </c>
      <c r="T900" s="102">
        <v>0</v>
      </c>
      <c r="U900" s="102">
        <v>0</v>
      </c>
      <c r="V900" s="102">
        <f>N900-R900-S900-T900-U900</f>
        <v>0</v>
      </c>
      <c r="W900" s="102">
        <v>0</v>
      </c>
      <c r="X900" s="102">
        <v>0</v>
      </c>
      <c r="Y900" s="102">
        <v>0</v>
      </c>
      <c r="Z900" s="102">
        <v>0</v>
      </c>
      <c r="AA900" s="102">
        <f>W900-Y900</f>
        <v>0</v>
      </c>
      <c r="AB900" s="102">
        <f>X900-Z900</f>
        <v>0</v>
      </c>
    </row>
    <row r="901" spans="1:28" ht="48" hidden="1">
      <c r="A901" s="1"/>
      <c r="B901" s="61" t="str">
        <f t="shared" si="207"/>
        <v>371430003100317</v>
      </c>
      <c r="C901" s="93">
        <v>2023</v>
      </c>
      <c r="D901" s="93">
        <v>20</v>
      </c>
      <c r="E901" s="93">
        <v>3</v>
      </c>
      <c r="F901" s="93">
        <v>7</v>
      </c>
      <c r="G901" s="93">
        <v>14</v>
      </c>
      <c r="H901" s="93">
        <v>3000</v>
      </c>
      <c r="I901" s="93">
        <v>3100</v>
      </c>
      <c r="J901" s="93">
        <v>317</v>
      </c>
      <c r="K901" s="94"/>
      <c r="L901" s="94"/>
      <c r="M901" s="95" t="s">
        <v>267</v>
      </c>
      <c r="N901" s="96">
        <f>+N902</f>
        <v>0</v>
      </c>
      <c r="O901" s="153" t="s">
        <v>29</v>
      </c>
      <c r="P901" s="154"/>
      <c r="Q901" s="154"/>
      <c r="R901" s="96">
        <f>+R902</f>
        <v>0</v>
      </c>
      <c r="S901" s="96">
        <f>+S902</f>
        <v>0</v>
      </c>
      <c r="T901" s="96">
        <f>+T902</f>
        <v>0</v>
      </c>
      <c r="U901" s="96">
        <f>+U902</f>
        <v>0</v>
      </c>
      <c r="V901" s="96">
        <f>+V902</f>
        <v>0</v>
      </c>
      <c r="W901" s="96"/>
      <c r="X901" s="96"/>
      <c r="Y901" s="96"/>
      <c r="Z901" s="96"/>
      <c r="AA901" s="96"/>
      <c r="AB901" s="96"/>
    </row>
    <row r="902" spans="1:28" ht="24.75" hidden="1">
      <c r="A902" s="1"/>
      <c r="B902" s="61" t="str">
        <f t="shared" si="207"/>
        <v>3714300031003171</v>
      </c>
      <c r="C902" s="99">
        <v>2023</v>
      </c>
      <c r="D902" s="99">
        <v>20</v>
      </c>
      <c r="E902" s="99">
        <v>3</v>
      </c>
      <c r="F902" s="99">
        <v>7</v>
      </c>
      <c r="G902" s="99">
        <v>14</v>
      </c>
      <c r="H902" s="99">
        <v>3000</v>
      </c>
      <c r="I902" s="99">
        <v>3100</v>
      </c>
      <c r="J902" s="99">
        <v>317</v>
      </c>
      <c r="K902" s="100">
        <v>1</v>
      </c>
      <c r="L902" s="100"/>
      <c r="M902" s="101" t="s">
        <v>153</v>
      </c>
      <c r="N902" s="102">
        <v>0</v>
      </c>
      <c r="O902" s="148" t="s">
        <v>64</v>
      </c>
      <c r="P902" s="104">
        <v>0</v>
      </c>
      <c r="Q902" s="104">
        <v>0</v>
      </c>
      <c r="R902" s="102">
        <v>0</v>
      </c>
      <c r="S902" s="102">
        <v>0</v>
      </c>
      <c r="T902" s="102">
        <v>0</v>
      </c>
      <c r="U902" s="102">
        <v>0</v>
      </c>
      <c r="V902" s="102">
        <f>N902-R902-S902-T902-U902</f>
        <v>0</v>
      </c>
      <c r="W902" s="102">
        <v>0</v>
      </c>
      <c r="X902" s="102">
        <v>0</v>
      </c>
      <c r="Y902" s="102">
        <v>0</v>
      </c>
      <c r="Z902" s="102">
        <v>0</v>
      </c>
      <c r="AA902" s="102">
        <f>W902-Y902</f>
        <v>0</v>
      </c>
      <c r="AB902" s="102">
        <f>X902-Z902</f>
        <v>0</v>
      </c>
    </row>
    <row r="903" spans="1:28" ht="48" hidden="1">
      <c r="A903" s="1"/>
      <c r="B903" s="61" t="str">
        <f t="shared" si="207"/>
        <v>371430003300</v>
      </c>
      <c r="C903" s="87">
        <v>2023</v>
      </c>
      <c r="D903" s="87">
        <v>20</v>
      </c>
      <c r="E903" s="87">
        <v>3</v>
      </c>
      <c r="F903" s="87">
        <v>7</v>
      </c>
      <c r="G903" s="87">
        <v>14</v>
      </c>
      <c r="H903" s="87">
        <v>3000</v>
      </c>
      <c r="I903" s="87">
        <v>3300</v>
      </c>
      <c r="J903" s="87"/>
      <c r="K903" s="88" t="s">
        <v>29</v>
      </c>
      <c r="L903" s="88"/>
      <c r="M903" s="89" t="s">
        <v>56</v>
      </c>
      <c r="N903" s="90">
        <f>+N904</f>
        <v>0</v>
      </c>
      <c r="O903" s="151" t="s">
        <v>29</v>
      </c>
      <c r="P903" s="152"/>
      <c r="Q903" s="152"/>
      <c r="R903" s="90">
        <f t="shared" ref="R903:V904" si="219">+R904</f>
        <v>0</v>
      </c>
      <c r="S903" s="90">
        <f t="shared" si="219"/>
        <v>0</v>
      </c>
      <c r="T903" s="90">
        <f t="shared" si="219"/>
        <v>0</v>
      </c>
      <c r="U903" s="90">
        <f t="shared" si="219"/>
        <v>0</v>
      </c>
      <c r="V903" s="90">
        <f t="shared" si="219"/>
        <v>0</v>
      </c>
      <c r="W903" s="90"/>
      <c r="X903" s="90"/>
      <c r="Y903" s="90"/>
      <c r="Z903" s="90"/>
      <c r="AA903" s="90"/>
      <c r="AB903" s="90"/>
    </row>
    <row r="904" spans="1:28" ht="48" hidden="1">
      <c r="A904" s="1"/>
      <c r="B904" s="61" t="str">
        <f t="shared" si="207"/>
        <v>371430003300333</v>
      </c>
      <c r="C904" s="93">
        <v>2023</v>
      </c>
      <c r="D904" s="93">
        <v>20</v>
      </c>
      <c r="E904" s="93">
        <v>3</v>
      </c>
      <c r="F904" s="93">
        <v>7</v>
      </c>
      <c r="G904" s="93">
        <v>14</v>
      </c>
      <c r="H904" s="93">
        <v>3000</v>
      </c>
      <c r="I904" s="93">
        <v>3300</v>
      </c>
      <c r="J904" s="93">
        <v>333</v>
      </c>
      <c r="K904" s="94"/>
      <c r="L904" s="94"/>
      <c r="M904" s="95" t="s">
        <v>159</v>
      </c>
      <c r="N904" s="96">
        <f>+N905</f>
        <v>0</v>
      </c>
      <c r="O904" s="153" t="s">
        <v>29</v>
      </c>
      <c r="P904" s="154"/>
      <c r="Q904" s="154"/>
      <c r="R904" s="96">
        <f t="shared" si="219"/>
        <v>0</v>
      </c>
      <c r="S904" s="96">
        <f t="shared" si="219"/>
        <v>0</v>
      </c>
      <c r="T904" s="96">
        <f t="shared" si="219"/>
        <v>0</v>
      </c>
      <c r="U904" s="96">
        <f t="shared" si="219"/>
        <v>0</v>
      </c>
      <c r="V904" s="96">
        <f t="shared" si="219"/>
        <v>0</v>
      </c>
      <c r="W904" s="96"/>
      <c r="X904" s="96"/>
      <c r="Y904" s="96"/>
      <c r="Z904" s="96"/>
      <c r="AA904" s="96"/>
      <c r="AB904" s="96"/>
    </row>
    <row r="905" spans="1:28" ht="24.75" hidden="1">
      <c r="A905" s="1"/>
      <c r="B905" s="61" t="str">
        <f t="shared" si="207"/>
        <v>3714300033003331</v>
      </c>
      <c r="C905" s="99">
        <v>2023</v>
      </c>
      <c r="D905" s="99">
        <v>20</v>
      </c>
      <c r="E905" s="99">
        <v>3</v>
      </c>
      <c r="F905" s="99">
        <v>7</v>
      </c>
      <c r="G905" s="99">
        <v>14</v>
      </c>
      <c r="H905" s="99">
        <v>3000</v>
      </c>
      <c r="I905" s="99">
        <v>3300</v>
      </c>
      <c r="J905" s="99">
        <v>333</v>
      </c>
      <c r="K905" s="100">
        <v>1</v>
      </c>
      <c r="L905" s="100"/>
      <c r="M905" s="101" t="s">
        <v>652</v>
      </c>
      <c r="N905" s="102">
        <v>0</v>
      </c>
      <c r="O905" s="148" t="s">
        <v>64</v>
      </c>
      <c r="P905" s="104">
        <v>0</v>
      </c>
      <c r="Q905" s="104">
        <v>0</v>
      </c>
      <c r="R905" s="102">
        <v>0</v>
      </c>
      <c r="S905" s="102">
        <v>0</v>
      </c>
      <c r="T905" s="102">
        <v>0</v>
      </c>
      <c r="U905" s="102">
        <v>0</v>
      </c>
      <c r="V905" s="102">
        <f>N905-R905-S905-T905-U905</f>
        <v>0</v>
      </c>
      <c r="W905" s="102">
        <v>0</v>
      </c>
      <c r="X905" s="102">
        <v>0</v>
      </c>
      <c r="Y905" s="102">
        <v>0</v>
      </c>
      <c r="Z905" s="102">
        <v>0</v>
      </c>
      <c r="AA905" s="102">
        <f>W905-Y905</f>
        <v>0</v>
      </c>
      <c r="AB905" s="102">
        <f>X905-Z905</f>
        <v>0</v>
      </c>
    </row>
    <row r="906" spans="1:28" ht="24.75" hidden="1">
      <c r="A906" s="1"/>
      <c r="B906" s="61" t="str">
        <f t="shared" si="207"/>
        <v>37145000</v>
      </c>
      <c r="C906" s="115">
        <v>2023</v>
      </c>
      <c r="D906" s="115">
        <v>20</v>
      </c>
      <c r="E906" s="115">
        <v>3</v>
      </c>
      <c r="F906" s="115">
        <v>7</v>
      </c>
      <c r="G906" s="115">
        <v>14</v>
      </c>
      <c r="H906" s="115">
        <v>5000</v>
      </c>
      <c r="I906" s="115"/>
      <c r="J906" s="115"/>
      <c r="K906" s="115" t="s">
        <v>29</v>
      </c>
      <c r="L906" s="115"/>
      <c r="M906" s="83" t="s">
        <v>114</v>
      </c>
      <c r="N906" s="84">
        <f>+N907+N918+N923+N942+N945</f>
        <v>0</v>
      </c>
      <c r="O906" s="149" t="s">
        <v>29</v>
      </c>
      <c r="P906" s="160"/>
      <c r="Q906" s="160"/>
      <c r="R906" s="84">
        <f t="shared" ref="R906:U906" si="220">+R907+R918+R923+R942+R945</f>
        <v>0</v>
      </c>
      <c r="S906" s="84">
        <f t="shared" si="220"/>
        <v>0</v>
      </c>
      <c r="T906" s="84">
        <f t="shared" si="220"/>
        <v>0</v>
      </c>
      <c r="U906" s="84">
        <f t="shared" si="220"/>
        <v>0</v>
      </c>
      <c r="V906" s="84">
        <f>+V907+V918+V923+V942+V945</f>
        <v>0</v>
      </c>
      <c r="W906" s="84"/>
      <c r="X906" s="84"/>
      <c r="Y906" s="84"/>
      <c r="Z906" s="84"/>
      <c r="AA906" s="84"/>
      <c r="AB906" s="84"/>
    </row>
    <row r="907" spans="1:28" ht="24.75" hidden="1">
      <c r="A907" s="1"/>
      <c r="B907" s="61" t="str">
        <f t="shared" si="207"/>
        <v>371450005100</v>
      </c>
      <c r="C907" s="87">
        <v>2023</v>
      </c>
      <c r="D907" s="87">
        <v>20</v>
      </c>
      <c r="E907" s="87">
        <v>3</v>
      </c>
      <c r="F907" s="87">
        <v>7</v>
      </c>
      <c r="G907" s="87">
        <v>14</v>
      </c>
      <c r="H907" s="87">
        <v>5000</v>
      </c>
      <c r="I907" s="87">
        <v>5100</v>
      </c>
      <c r="J907" s="87"/>
      <c r="K907" s="88" t="s">
        <v>29</v>
      </c>
      <c r="L907" s="88"/>
      <c r="M907" s="89" t="s">
        <v>115</v>
      </c>
      <c r="N907" s="90">
        <f>+N908+N916</f>
        <v>0</v>
      </c>
      <c r="O907" s="151" t="s">
        <v>29</v>
      </c>
      <c r="P907" s="152"/>
      <c r="Q907" s="152"/>
      <c r="R907" s="90">
        <f>+R908+R916</f>
        <v>0</v>
      </c>
      <c r="S907" s="90">
        <f>+S908+S916</f>
        <v>0</v>
      </c>
      <c r="T907" s="90">
        <f>+T908+T916</f>
        <v>0</v>
      </c>
      <c r="U907" s="90">
        <f>+U908+U916</f>
        <v>0</v>
      </c>
      <c r="V907" s="90">
        <f>+V908+V916</f>
        <v>0</v>
      </c>
      <c r="W907" s="90"/>
      <c r="X907" s="90"/>
      <c r="Y907" s="90"/>
      <c r="Z907" s="90"/>
      <c r="AA907" s="90"/>
      <c r="AB907" s="90"/>
    </row>
    <row r="908" spans="1:28" ht="24.75" hidden="1">
      <c r="A908" s="1"/>
      <c r="B908" s="61" t="str">
        <f t="shared" si="207"/>
        <v>371450005100515</v>
      </c>
      <c r="C908" s="93">
        <v>2023</v>
      </c>
      <c r="D908" s="93">
        <v>20</v>
      </c>
      <c r="E908" s="93">
        <v>3</v>
      </c>
      <c r="F908" s="93">
        <v>7</v>
      </c>
      <c r="G908" s="93">
        <v>14</v>
      </c>
      <c r="H908" s="93">
        <v>5000</v>
      </c>
      <c r="I908" s="93">
        <v>5100</v>
      </c>
      <c r="J908" s="93">
        <v>515</v>
      </c>
      <c r="K908" s="94"/>
      <c r="L908" s="94"/>
      <c r="M908" s="189" t="s">
        <v>116</v>
      </c>
      <c r="N908" s="190">
        <f>SUM(N909:N915)</f>
        <v>0</v>
      </c>
      <c r="O908" s="153" t="s">
        <v>29</v>
      </c>
      <c r="P908" s="154"/>
      <c r="Q908" s="154"/>
      <c r="R908" s="190">
        <f t="shared" ref="R908:U908" si="221">SUM(R909:R915)</f>
        <v>0</v>
      </c>
      <c r="S908" s="190">
        <f t="shared" si="221"/>
        <v>0</v>
      </c>
      <c r="T908" s="190">
        <f t="shared" si="221"/>
        <v>0</v>
      </c>
      <c r="U908" s="190">
        <f t="shared" si="221"/>
        <v>0</v>
      </c>
      <c r="V908" s="190">
        <f>+SUM(V909:V915)</f>
        <v>0</v>
      </c>
      <c r="W908" s="190"/>
      <c r="X908" s="190"/>
      <c r="Y908" s="190"/>
      <c r="Z908" s="190"/>
      <c r="AA908" s="190"/>
      <c r="AB908" s="190"/>
    </row>
    <row r="909" spans="1:28" ht="24.75" hidden="1">
      <c r="A909" s="1"/>
      <c r="B909" s="61" t="str">
        <f t="shared" si="207"/>
        <v>3714500051005151</v>
      </c>
      <c r="C909" s="99">
        <v>2023</v>
      </c>
      <c r="D909" s="99">
        <v>20</v>
      </c>
      <c r="E909" s="99">
        <v>3</v>
      </c>
      <c r="F909" s="99">
        <v>7</v>
      </c>
      <c r="G909" s="99">
        <v>14</v>
      </c>
      <c r="H909" s="99">
        <v>5000</v>
      </c>
      <c r="I909" s="99">
        <v>5100</v>
      </c>
      <c r="J909" s="99">
        <v>515</v>
      </c>
      <c r="K909" s="100">
        <v>1</v>
      </c>
      <c r="L909" s="100"/>
      <c r="M909" s="101" t="s">
        <v>163</v>
      </c>
      <c r="N909" s="102">
        <v>0</v>
      </c>
      <c r="O909" s="148" t="s">
        <v>43</v>
      </c>
      <c r="P909" s="104">
        <v>0</v>
      </c>
      <c r="Q909" s="104">
        <v>0</v>
      </c>
      <c r="R909" s="102">
        <v>0</v>
      </c>
      <c r="S909" s="102">
        <v>0</v>
      </c>
      <c r="T909" s="102">
        <v>0</v>
      </c>
      <c r="U909" s="102">
        <v>0</v>
      </c>
      <c r="V909" s="102">
        <f t="shared" ref="V909:V915" si="222">N909-R909-S909-T909-U909</f>
        <v>0</v>
      </c>
      <c r="W909" s="102">
        <v>0</v>
      </c>
      <c r="X909" s="102">
        <v>0</v>
      </c>
      <c r="Y909" s="102">
        <v>0</v>
      </c>
      <c r="Z909" s="102">
        <v>0</v>
      </c>
      <c r="AA909" s="102">
        <f t="shared" ref="AA909:AB915" si="223">W909-Y909</f>
        <v>0</v>
      </c>
      <c r="AB909" s="102">
        <f t="shared" si="223"/>
        <v>0</v>
      </c>
    </row>
    <row r="910" spans="1:28" ht="24.75" hidden="1">
      <c r="A910" s="1"/>
      <c r="B910" s="61" t="str">
        <f t="shared" si="207"/>
        <v>3714500051005152</v>
      </c>
      <c r="C910" s="99">
        <v>2023</v>
      </c>
      <c r="D910" s="99">
        <v>20</v>
      </c>
      <c r="E910" s="99">
        <v>3</v>
      </c>
      <c r="F910" s="99">
        <v>7</v>
      </c>
      <c r="G910" s="99">
        <v>14</v>
      </c>
      <c r="H910" s="99">
        <v>5000</v>
      </c>
      <c r="I910" s="99">
        <v>5100</v>
      </c>
      <c r="J910" s="99">
        <v>515</v>
      </c>
      <c r="K910" s="100">
        <v>2</v>
      </c>
      <c r="L910" s="100"/>
      <c r="M910" s="101" t="s">
        <v>273</v>
      </c>
      <c r="N910" s="102">
        <v>0</v>
      </c>
      <c r="O910" s="148" t="s">
        <v>43</v>
      </c>
      <c r="P910" s="104">
        <v>0</v>
      </c>
      <c r="Q910" s="104">
        <v>0</v>
      </c>
      <c r="R910" s="102">
        <v>0</v>
      </c>
      <c r="S910" s="102">
        <v>0</v>
      </c>
      <c r="T910" s="102">
        <v>0</v>
      </c>
      <c r="U910" s="102">
        <v>0</v>
      </c>
      <c r="V910" s="102">
        <f t="shared" si="222"/>
        <v>0</v>
      </c>
      <c r="W910" s="102">
        <v>0</v>
      </c>
      <c r="X910" s="102">
        <v>0</v>
      </c>
      <c r="Y910" s="102">
        <v>0</v>
      </c>
      <c r="Z910" s="102">
        <v>0</v>
      </c>
      <c r="AA910" s="102">
        <f t="shared" si="223"/>
        <v>0</v>
      </c>
      <c r="AB910" s="102">
        <f t="shared" si="223"/>
        <v>0</v>
      </c>
    </row>
    <row r="911" spans="1:28" ht="24.75" hidden="1">
      <c r="A911" s="1"/>
      <c r="B911" s="61" t="str">
        <f t="shared" si="207"/>
        <v>3714500051005153</v>
      </c>
      <c r="C911" s="99">
        <v>2023</v>
      </c>
      <c r="D911" s="99">
        <v>20</v>
      </c>
      <c r="E911" s="99">
        <v>3</v>
      </c>
      <c r="F911" s="99">
        <v>7</v>
      </c>
      <c r="G911" s="99">
        <v>14</v>
      </c>
      <c r="H911" s="99">
        <v>5000</v>
      </c>
      <c r="I911" s="99">
        <v>5100</v>
      </c>
      <c r="J911" s="99">
        <v>515</v>
      </c>
      <c r="K911" s="100">
        <v>3</v>
      </c>
      <c r="L911" s="100"/>
      <c r="M911" s="101" t="s">
        <v>578</v>
      </c>
      <c r="N911" s="102">
        <v>0</v>
      </c>
      <c r="O911" s="148" t="s">
        <v>43</v>
      </c>
      <c r="P911" s="104">
        <v>0</v>
      </c>
      <c r="Q911" s="104">
        <v>0</v>
      </c>
      <c r="R911" s="102">
        <v>0</v>
      </c>
      <c r="S911" s="102">
        <v>0</v>
      </c>
      <c r="T911" s="102">
        <v>0</v>
      </c>
      <c r="U911" s="102">
        <v>0</v>
      </c>
      <c r="V911" s="102">
        <f t="shared" si="222"/>
        <v>0</v>
      </c>
      <c r="W911" s="102">
        <v>0</v>
      </c>
      <c r="X911" s="102">
        <v>0</v>
      </c>
      <c r="Y911" s="102">
        <v>0</v>
      </c>
      <c r="Z911" s="102">
        <v>0</v>
      </c>
      <c r="AA911" s="102">
        <f t="shared" si="223"/>
        <v>0</v>
      </c>
      <c r="AB911" s="102">
        <f t="shared" si="223"/>
        <v>0</v>
      </c>
    </row>
    <row r="912" spans="1:28" ht="24.75" hidden="1">
      <c r="A912" s="1"/>
      <c r="B912" s="61" t="str">
        <f t="shared" si="207"/>
        <v>3714500051005154</v>
      </c>
      <c r="C912" s="99">
        <v>2023</v>
      </c>
      <c r="D912" s="99">
        <v>20</v>
      </c>
      <c r="E912" s="99">
        <v>3</v>
      </c>
      <c r="F912" s="99">
        <v>7</v>
      </c>
      <c r="G912" s="99">
        <v>14</v>
      </c>
      <c r="H912" s="99">
        <v>5000</v>
      </c>
      <c r="I912" s="99">
        <v>5100</v>
      </c>
      <c r="J912" s="99">
        <v>515</v>
      </c>
      <c r="K912" s="100">
        <v>4</v>
      </c>
      <c r="L912" s="100"/>
      <c r="M912" s="101" t="s">
        <v>292</v>
      </c>
      <c r="N912" s="102">
        <v>0</v>
      </c>
      <c r="O912" s="148" t="s">
        <v>43</v>
      </c>
      <c r="P912" s="104">
        <v>0</v>
      </c>
      <c r="Q912" s="104">
        <v>0</v>
      </c>
      <c r="R912" s="102">
        <v>0</v>
      </c>
      <c r="S912" s="102">
        <v>0</v>
      </c>
      <c r="T912" s="102">
        <v>0</v>
      </c>
      <c r="U912" s="102">
        <v>0</v>
      </c>
      <c r="V912" s="102">
        <f t="shared" si="222"/>
        <v>0</v>
      </c>
      <c r="W912" s="102">
        <v>0</v>
      </c>
      <c r="X912" s="102">
        <v>0</v>
      </c>
      <c r="Y912" s="102">
        <v>0</v>
      </c>
      <c r="Z912" s="102">
        <v>0</v>
      </c>
      <c r="AA912" s="102">
        <f t="shared" si="223"/>
        <v>0</v>
      </c>
      <c r="AB912" s="102">
        <f t="shared" si="223"/>
        <v>0</v>
      </c>
    </row>
    <row r="913" spans="1:28" ht="24.75" hidden="1">
      <c r="A913" s="1"/>
      <c r="B913" s="61" t="str">
        <f t="shared" si="207"/>
        <v>3714500051005155</v>
      </c>
      <c r="C913" s="99">
        <v>2023</v>
      </c>
      <c r="D913" s="99">
        <v>20</v>
      </c>
      <c r="E913" s="99">
        <v>3</v>
      </c>
      <c r="F913" s="99">
        <v>7</v>
      </c>
      <c r="G913" s="99">
        <v>14</v>
      </c>
      <c r="H913" s="99">
        <v>5000</v>
      </c>
      <c r="I913" s="99">
        <v>5100</v>
      </c>
      <c r="J913" s="99">
        <v>515</v>
      </c>
      <c r="K913" s="100">
        <v>5</v>
      </c>
      <c r="L913" s="100"/>
      <c r="M913" s="101" t="s">
        <v>582</v>
      </c>
      <c r="N913" s="102">
        <v>0</v>
      </c>
      <c r="O913" s="148" t="s">
        <v>43</v>
      </c>
      <c r="P913" s="104">
        <v>0</v>
      </c>
      <c r="Q913" s="104">
        <v>0</v>
      </c>
      <c r="R913" s="102">
        <v>0</v>
      </c>
      <c r="S913" s="102">
        <v>0</v>
      </c>
      <c r="T913" s="102">
        <v>0</v>
      </c>
      <c r="U913" s="102">
        <v>0</v>
      </c>
      <c r="V913" s="102">
        <f t="shared" si="222"/>
        <v>0</v>
      </c>
      <c r="W913" s="102">
        <v>0</v>
      </c>
      <c r="X913" s="102">
        <v>0</v>
      </c>
      <c r="Y913" s="102">
        <v>0</v>
      </c>
      <c r="Z913" s="102">
        <v>0</v>
      </c>
      <c r="AA913" s="102">
        <f t="shared" si="223"/>
        <v>0</v>
      </c>
      <c r="AB913" s="102">
        <f t="shared" si="223"/>
        <v>0</v>
      </c>
    </row>
    <row r="914" spans="1:28" ht="24.75" hidden="1">
      <c r="A914" s="1"/>
      <c r="B914" s="61" t="str">
        <f t="shared" si="207"/>
        <v>3714500051005156</v>
      </c>
      <c r="C914" s="99">
        <v>2023</v>
      </c>
      <c r="D914" s="99">
        <v>20</v>
      </c>
      <c r="E914" s="99">
        <v>3</v>
      </c>
      <c r="F914" s="99">
        <v>7</v>
      </c>
      <c r="G914" s="99">
        <v>14</v>
      </c>
      <c r="H914" s="99">
        <v>5000</v>
      </c>
      <c r="I914" s="99">
        <v>5100</v>
      </c>
      <c r="J914" s="99">
        <v>515</v>
      </c>
      <c r="K914" s="100">
        <v>6</v>
      </c>
      <c r="L914" s="100"/>
      <c r="M914" s="101" t="s">
        <v>587</v>
      </c>
      <c r="N914" s="102">
        <v>0</v>
      </c>
      <c r="O914" s="148" t="s">
        <v>43</v>
      </c>
      <c r="P914" s="104">
        <v>0</v>
      </c>
      <c r="Q914" s="104">
        <v>0</v>
      </c>
      <c r="R914" s="102">
        <v>0</v>
      </c>
      <c r="S914" s="102">
        <v>0</v>
      </c>
      <c r="T914" s="102">
        <v>0</v>
      </c>
      <c r="U914" s="102">
        <v>0</v>
      </c>
      <c r="V914" s="102">
        <f t="shared" si="222"/>
        <v>0</v>
      </c>
      <c r="W914" s="102">
        <v>0</v>
      </c>
      <c r="X914" s="102">
        <v>0</v>
      </c>
      <c r="Y914" s="102">
        <v>0</v>
      </c>
      <c r="Z914" s="102">
        <v>0</v>
      </c>
      <c r="AA914" s="102">
        <f t="shared" si="223"/>
        <v>0</v>
      </c>
      <c r="AB914" s="102">
        <f t="shared" si="223"/>
        <v>0</v>
      </c>
    </row>
    <row r="915" spans="1:28" ht="24.75" hidden="1">
      <c r="A915" s="1"/>
      <c r="B915" s="61" t="str">
        <f t="shared" si="207"/>
        <v>3714500051005157</v>
      </c>
      <c r="C915" s="99">
        <v>2023</v>
      </c>
      <c r="D915" s="99">
        <v>20</v>
      </c>
      <c r="E915" s="99">
        <v>3</v>
      </c>
      <c r="F915" s="99">
        <v>7</v>
      </c>
      <c r="G915" s="99">
        <v>14</v>
      </c>
      <c r="H915" s="99">
        <v>5000</v>
      </c>
      <c r="I915" s="99">
        <v>5100</v>
      </c>
      <c r="J915" s="99">
        <v>515</v>
      </c>
      <c r="K915" s="100">
        <v>7</v>
      </c>
      <c r="L915" s="100"/>
      <c r="M915" s="101" t="s">
        <v>176</v>
      </c>
      <c r="N915" s="102">
        <v>0</v>
      </c>
      <c r="O915" s="148" t="s">
        <v>43</v>
      </c>
      <c r="P915" s="104">
        <v>0</v>
      </c>
      <c r="Q915" s="104">
        <v>0</v>
      </c>
      <c r="R915" s="102">
        <v>0</v>
      </c>
      <c r="S915" s="102">
        <v>0</v>
      </c>
      <c r="T915" s="102">
        <v>0</v>
      </c>
      <c r="U915" s="102">
        <v>0</v>
      </c>
      <c r="V915" s="102">
        <f t="shared" si="222"/>
        <v>0</v>
      </c>
      <c r="W915" s="102">
        <v>0</v>
      </c>
      <c r="X915" s="102">
        <v>0</v>
      </c>
      <c r="Y915" s="102">
        <v>0</v>
      </c>
      <c r="Z915" s="102">
        <v>0</v>
      </c>
      <c r="AA915" s="102">
        <f t="shared" si="223"/>
        <v>0</v>
      </c>
      <c r="AB915" s="102">
        <f t="shared" si="223"/>
        <v>0</v>
      </c>
    </row>
    <row r="916" spans="1:28" ht="24.75" hidden="1">
      <c r="A916" s="1"/>
      <c r="B916" s="61" t="str">
        <f t="shared" si="207"/>
        <v>371450005100519</v>
      </c>
      <c r="C916" s="93">
        <v>2023</v>
      </c>
      <c r="D916" s="93">
        <v>20</v>
      </c>
      <c r="E916" s="93">
        <v>3</v>
      </c>
      <c r="F916" s="93">
        <v>7</v>
      </c>
      <c r="G916" s="93">
        <v>14</v>
      </c>
      <c r="H916" s="93">
        <v>5000</v>
      </c>
      <c r="I916" s="93">
        <v>5100</v>
      </c>
      <c r="J916" s="93">
        <v>519</v>
      </c>
      <c r="K916" s="94"/>
      <c r="L916" s="94"/>
      <c r="M916" s="189" t="s">
        <v>177</v>
      </c>
      <c r="N916" s="190">
        <f>SUM(N917)</f>
        <v>0</v>
      </c>
      <c r="O916" s="153" t="s">
        <v>29</v>
      </c>
      <c r="P916" s="154"/>
      <c r="Q916" s="154"/>
      <c r="R916" s="190">
        <f t="shared" ref="R916:U916" si="224">+R917</f>
        <v>0</v>
      </c>
      <c r="S916" s="190">
        <f t="shared" si="224"/>
        <v>0</v>
      </c>
      <c r="T916" s="190">
        <f t="shared" si="224"/>
        <v>0</v>
      </c>
      <c r="U916" s="190">
        <f t="shared" si="224"/>
        <v>0</v>
      </c>
      <c r="V916" s="190">
        <f>+V917</f>
        <v>0</v>
      </c>
      <c r="W916" s="190"/>
      <c r="X916" s="190"/>
      <c r="Y916" s="190"/>
      <c r="Z916" s="190"/>
      <c r="AA916" s="190"/>
      <c r="AB916" s="190"/>
    </row>
    <row r="917" spans="1:28" ht="24.75" hidden="1">
      <c r="A917" s="105"/>
      <c r="B917" s="61" t="str">
        <f t="shared" si="207"/>
        <v>3714500051005191</v>
      </c>
      <c r="C917" s="99">
        <v>2023</v>
      </c>
      <c r="D917" s="99">
        <v>20</v>
      </c>
      <c r="E917" s="99">
        <v>3</v>
      </c>
      <c r="F917" s="99">
        <v>7</v>
      </c>
      <c r="G917" s="99">
        <v>14</v>
      </c>
      <c r="H917" s="99">
        <v>5000</v>
      </c>
      <c r="I917" s="99">
        <v>5100</v>
      </c>
      <c r="J917" s="99">
        <v>519</v>
      </c>
      <c r="K917" s="100">
        <v>1</v>
      </c>
      <c r="L917" s="100"/>
      <c r="M917" s="101" t="s">
        <v>245</v>
      </c>
      <c r="N917" s="102">
        <v>0</v>
      </c>
      <c r="O917" s="148" t="s">
        <v>43</v>
      </c>
      <c r="P917" s="104">
        <v>0</v>
      </c>
      <c r="Q917" s="104">
        <v>0</v>
      </c>
      <c r="R917" s="102">
        <v>0</v>
      </c>
      <c r="S917" s="102">
        <v>0</v>
      </c>
      <c r="T917" s="102">
        <v>0</v>
      </c>
      <c r="U917" s="102">
        <v>0</v>
      </c>
      <c r="V917" s="102">
        <f>N917-R917-S917-T917-U917</f>
        <v>0</v>
      </c>
      <c r="W917" s="102">
        <v>0</v>
      </c>
      <c r="X917" s="102">
        <v>0</v>
      </c>
      <c r="Y917" s="102">
        <v>0</v>
      </c>
      <c r="Z917" s="102">
        <v>0</v>
      </c>
      <c r="AA917" s="102">
        <f>W917-Y917</f>
        <v>0</v>
      </c>
      <c r="AB917" s="102">
        <f>X917-Z917</f>
        <v>0</v>
      </c>
    </row>
    <row r="918" spans="1:28" ht="24.75" hidden="1">
      <c r="A918" s="1"/>
      <c r="B918" s="61" t="str">
        <f t="shared" si="207"/>
        <v>371450005200</v>
      </c>
      <c r="C918" s="87">
        <v>2023</v>
      </c>
      <c r="D918" s="87">
        <v>20</v>
      </c>
      <c r="E918" s="87">
        <v>3</v>
      </c>
      <c r="F918" s="87">
        <v>7</v>
      </c>
      <c r="G918" s="87">
        <v>14</v>
      </c>
      <c r="H918" s="87">
        <v>5000</v>
      </c>
      <c r="I918" s="87">
        <v>5200</v>
      </c>
      <c r="J918" s="87"/>
      <c r="K918" s="88"/>
      <c r="L918" s="88"/>
      <c r="M918" s="89" t="s">
        <v>653</v>
      </c>
      <c r="N918" s="90">
        <f>+N919+N921</f>
        <v>0</v>
      </c>
      <c r="O918" s="151"/>
      <c r="P918" s="152"/>
      <c r="Q918" s="152"/>
      <c r="R918" s="90">
        <f t="shared" ref="R918:U918" si="225">R919+R921</f>
        <v>0</v>
      </c>
      <c r="S918" s="90">
        <f t="shared" si="225"/>
        <v>0</v>
      </c>
      <c r="T918" s="90">
        <f t="shared" si="225"/>
        <v>0</v>
      </c>
      <c r="U918" s="90">
        <f t="shared" si="225"/>
        <v>0</v>
      </c>
      <c r="V918" s="90">
        <f>+V919+V921</f>
        <v>0</v>
      </c>
      <c r="W918" s="90"/>
      <c r="X918" s="90"/>
      <c r="Y918" s="90"/>
      <c r="Z918" s="90"/>
      <c r="AA918" s="90"/>
      <c r="AB918" s="90"/>
    </row>
    <row r="919" spans="1:28" ht="24.75" hidden="1">
      <c r="A919" s="1"/>
      <c r="B919" s="61" t="str">
        <f t="shared" si="207"/>
        <v>371450005200521</v>
      </c>
      <c r="C919" s="93">
        <v>2023</v>
      </c>
      <c r="D919" s="93">
        <v>20</v>
      </c>
      <c r="E919" s="93">
        <v>3</v>
      </c>
      <c r="F919" s="93">
        <v>7</v>
      </c>
      <c r="G919" s="93">
        <v>14</v>
      </c>
      <c r="H919" s="93">
        <v>5000</v>
      </c>
      <c r="I919" s="93">
        <v>5200</v>
      </c>
      <c r="J919" s="93">
        <v>521</v>
      </c>
      <c r="K919" s="94"/>
      <c r="L919" s="94"/>
      <c r="M919" s="189" t="s">
        <v>180</v>
      </c>
      <c r="N919" s="190">
        <f>+N920</f>
        <v>0</v>
      </c>
      <c r="O919" s="153"/>
      <c r="P919" s="154"/>
      <c r="Q919" s="154"/>
      <c r="R919" s="190">
        <f>+R920</f>
        <v>0</v>
      </c>
      <c r="S919" s="190">
        <f>+S920</f>
        <v>0</v>
      </c>
      <c r="T919" s="190">
        <f>+T920</f>
        <v>0</v>
      </c>
      <c r="U919" s="190">
        <f>+U920</f>
        <v>0</v>
      </c>
      <c r="V919" s="190">
        <f>+V920</f>
        <v>0</v>
      </c>
      <c r="W919" s="190"/>
      <c r="X919" s="190"/>
      <c r="Y919" s="190"/>
      <c r="Z919" s="190"/>
      <c r="AA919" s="190"/>
      <c r="AB919" s="190"/>
    </row>
    <row r="920" spans="1:28" ht="24.75" hidden="1">
      <c r="A920" s="1"/>
      <c r="B920" s="61" t="str">
        <f t="shared" si="207"/>
        <v>3714500052005211</v>
      </c>
      <c r="C920" s="99">
        <v>2023</v>
      </c>
      <c r="D920" s="99">
        <v>20</v>
      </c>
      <c r="E920" s="99">
        <v>3</v>
      </c>
      <c r="F920" s="99">
        <v>7</v>
      </c>
      <c r="G920" s="99">
        <v>14</v>
      </c>
      <c r="H920" s="99">
        <v>5000</v>
      </c>
      <c r="I920" s="99">
        <v>5200</v>
      </c>
      <c r="J920" s="99">
        <v>521</v>
      </c>
      <c r="K920" s="100">
        <v>1</v>
      </c>
      <c r="L920" s="100"/>
      <c r="M920" s="101" t="s">
        <v>654</v>
      </c>
      <c r="N920" s="102">
        <v>0</v>
      </c>
      <c r="O920" s="124" t="s">
        <v>43</v>
      </c>
      <c r="P920" s="104">
        <v>0</v>
      </c>
      <c r="Q920" s="104">
        <v>0</v>
      </c>
      <c r="R920" s="102">
        <v>0</v>
      </c>
      <c r="S920" s="102">
        <v>0</v>
      </c>
      <c r="T920" s="102">
        <v>0</v>
      </c>
      <c r="U920" s="102">
        <v>0</v>
      </c>
      <c r="V920" s="102">
        <f>N920-R920-S920-T920-U920</f>
        <v>0</v>
      </c>
      <c r="W920" s="102">
        <v>0</v>
      </c>
      <c r="X920" s="102">
        <v>0</v>
      </c>
      <c r="Y920" s="102">
        <v>0</v>
      </c>
      <c r="Z920" s="102">
        <v>0</v>
      </c>
      <c r="AA920" s="102">
        <f>W920-Y920</f>
        <v>0</v>
      </c>
      <c r="AB920" s="102">
        <f>X920-Z920</f>
        <v>0</v>
      </c>
    </row>
    <row r="921" spans="1:28" ht="24.75" hidden="1">
      <c r="A921" s="1"/>
      <c r="B921" s="61" t="str">
        <f t="shared" si="207"/>
        <v>371450005200523</v>
      </c>
      <c r="C921" s="93">
        <v>2023</v>
      </c>
      <c r="D921" s="93">
        <v>20</v>
      </c>
      <c r="E921" s="93">
        <v>3</v>
      </c>
      <c r="F921" s="93">
        <v>7</v>
      </c>
      <c r="G921" s="93">
        <v>14</v>
      </c>
      <c r="H921" s="93">
        <v>5000</v>
      </c>
      <c r="I921" s="93">
        <v>5200</v>
      </c>
      <c r="J921" s="93">
        <v>523</v>
      </c>
      <c r="K921" s="94"/>
      <c r="L921" s="94"/>
      <c r="M921" s="189" t="s">
        <v>119</v>
      </c>
      <c r="N921" s="190">
        <f>+N922</f>
        <v>0</v>
      </c>
      <c r="O921" s="153"/>
      <c r="P921" s="154"/>
      <c r="Q921" s="154"/>
      <c r="R921" s="190">
        <f t="shared" ref="R921:U921" si="226">R922</f>
        <v>0</v>
      </c>
      <c r="S921" s="190">
        <f t="shared" si="226"/>
        <v>0</v>
      </c>
      <c r="T921" s="190">
        <f t="shared" si="226"/>
        <v>0</v>
      </c>
      <c r="U921" s="190">
        <f t="shared" si="226"/>
        <v>0</v>
      </c>
      <c r="V921" s="190">
        <f>+V922</f>
        <v>0</v>
      </c>
      <c r="W921" s="190"/>
      <c r="X921" s="190"/>
      <c r="Y921" s="190"/>
      <c r="Z921" s="190"/>
      <c r="AA921" s="190"/>
      <c r="AB921" s="190"/>
    </row>
    <row r="922" spans="1:28" ht="24.75" hidden="1">
      <c r="A922" s="1"/>
      <c r="B922" s="61" t="str">
        <f t="shared" si="207"/>
        <v>3714500052005231</v>
      </c>
      <c r="C922" s="99">
        <v>2023</v>
      </c>
      <c r="D922" s="99">
        <v>20</v>
      </c>
      <c r="E922" s="99">
        <v>3</v>
      </c>
      <c r="F922" s="99">
        <v>7</v>
      </c>
      <c r="G922" s="99">
        <v>14</v>
      </c>
      <c r="H922" s="147">
        <v>5000</v>
      </c>
      <c r="I922" s="147">
        <v>5200</v>
      </c>
      <c r="J922" s="147">
        <v>523</v>
      </c>
      <c r="K922" s="100">
        <v>1</v>
      </c>
      <c r="L922" s="100"/>
      <c r="M922" s="101" t="s">
        <v>186</v>
      </c>
      <c r="N922" s="102">
        <v>0</v>
      </c>
      <c r="O922" s="124" t="s">
        <v>43</v>
      </c>
      <c r="P922" s="104">
        <v>0</v>
      </c>
      <c r="Q922" s="104">
        <v>0</v>
      </c>
      <c r="R922" s="102">
        <v>0</v>
      </c>
      <c r="S922" s="102">
        <v>0</v>
      </c>
      <c r="T922" s="102">
        <v>0</v>
      </c>
      <c r="U922" s="102">
        <v>0</v>
      </c>
      <c r="V922" s="102">
        <f>N922-R922-S922-T922-U922</f>
        <v>0</v>
      </c>
      <c r="W922" s="102">
        <v>0</v>
      </c>
      <c r="X922" s="102">
        <v>0</v>
      </c>
      <c r="Y922" s="102">
        <v>0</v>
      </c>
      <c r="Z922" s="102">
        <v>0</v>
      </c>
      <c r="AA922" s="102">
        <f>W922-Y922</f>
        <v>0</v>
      </c>
      <c r="AB922" s="102">
        <f>X922-Z922</f>
        <v>0</v>
      </c>
    </row>
    <row r="923" spans="1:28" ht="24.75" hidden="1">
      <c r="A923" s="1"/>
      <c r="B923" s="61" t="str">
        <f t="shared" si="207"/>
        <v>371450005300</v>
      </c>
      <c r="C923" s="87">
        <v>2023</v>
      </c>
      <c r="D923" s="87">
        <v>20</v>
      </c>
      <c r="E923" s="87">
        <v>3</v>
      </c>
      <c r="F923" s="87">
        <v>7</v>
      </c>
      <c r="G923" s="87">
        <v>14</v>
      </c>
      <c r="H923" s="87">
        <v>5000</v>
      </c>
      <c r="I923" s="87">
        <v>5300</v>
      </c>
      <c r="J923" s="87"/>
      <c r="K923" s="88"/>
      <c r="L923" s="88"/>
      <c r="M923" s="89" t="s">
        <v>546</v>
      </c>
      <c r="N923" s="90">
        <f>+N924+N938</f>
        <v>0</v>
      </c>
      <c r="O923" s="151"/>
      <c r="P923" s="152"/>
      <c r="Q923" s="152"/>
      <c r="R923" s="90">
        <f t="shared" ref="R923:U923" si="227">R924+R938</f>
        <v>0</v>
      </c>
      <c r="S923" s="90">
        <f t="shared" si="227"/>
        <v>0</v>
      </c>
      <c r="T923" s="90">
        <f t="shared" si="227"/>
        <v>0</v>
      </c>
      <c r="U923" s="90">
        <f t="shared" si="227"/>
        <v>0</v>
      </c>
      <c r="V923" s="90">
        <f>+V924+V938</f>
        <v>0</v>
      </c>
      <c r="W923" s="90"/>
      <c r="X923" s="90"/>
      <c r="Y923" s="90"/>
      <c r="Z923" s="90"/>
      <c r="AA923" s="90"/>
      <c r="AB923" s="90"/>
    </row>
    <row r="924" spans="1:28" ht="24.75" hidden="1">
      <c r="A924" s="1"/>
      <c r="B924" s="61" t="str">
        <f t="shared" si="207"/>
        <v>371450005300531</v>
      </c>
      <c r="C924" s="93">
        <v>2023</v>
      </c>
      <c r="D924" s="93">
        <v>20</v>
      </c>
      <c r="E924" s="93">
        <v>3</v>
      </c>
      <c r="F924" s="93">
        <v>7</v>
      </c>
      <c r="G924" s="93">
        <v>14</v>
      </c>
      <c r="H924" s="93">
        <v>5000</v>
      </c>
      <c r="I924" s="93">
        <v>5300</v>
      </c>
      <c r="J924" s="93">
        <v>531</v>
      </c>
      <c r="K924" s="94"/>
      <c r="L924" s="94"/>
      <c r="M924" s="189" t="s">
        <v>332</v>
      </c>
      <c r="N924" s="190">
        <f>SUM(N925:N937)</f>
        <v>0</v>
      </c>
      <c r="O924" s="153"/>
      <c r="P924" s="154"/>
      <c r="Q924" s="154"/>
      <c r="R924" s="190">
        <f t="shared" ref="R924:U924" si="228">SUM(R925:R937)</f>
        <v>0</v>
      </c>
      <c r="S924" s="190">
        <f t="shared" si="228"/>
        <v>0</v>
      </c>
      <c r="T924" s="190">
        <f t="shared" si="228"/>
        <v>0</v>
      </c>
      <c r="U924" s="190">
        <f t="shared" si="228"/>
        <v>0</v>
      </c>
      <c r="V924" s="190">
        <f>+SUM(V925:V937)</f>
        <v>0</v>
      </c>
      <c r="W924" s="190"/>
      <c r="X924" s="190"/>
      <c r="Y924" s="190"/>
      <c r="Z924" s="190"/>
      <c r="AA924" s="190"/>
      <c r="AB924" s="190"/>
    </row>
    <row r="925" spans="1:28" ht="24.75" hidden="1">
      <c r="A925" s="1"/>
      <c r="B925" s="61" t="str">
        <f t="shared" si="207"/>
        <v>3714500053005311</v>
      </c>
      <c r="C925" s="99">
        <v>2023</v>
      </c>
      <c r="D925" s="99">
        <v>20</v>
      </c>
      <c r="E925" s="99">
        <v>3</v>
      </c>
      <c r="F925" s="99">
        <v>7</v>
      </c>
      <c r="G925" s="99">
        <v>14</v>
      </c>
      <c r="H925" s="147">
        <v>5000</v>
      </c>
      <c r="I925" s="147">
        <v>5300</v>
      </c>
      <c r="J925" s="147">
        <v>531</v>
      </c>
      <c r="K925" s="100">
        <v>1</v>
      </c>
      <c r="L925" s="100"/>
      <c r="M925" s="101" t="s">
        <v>596</v>
      </c>
      <c r="N925" s="102">
        <v>0</v>
      </c>
      <c r="O925" s="124" t="s">
        <v>43</v>
      </c>
      <c r="P925" s="104">
        <v>0</v>
      </c>
      <c r="Q925" s="104">
        <v>0</v>
      </c>
      <c r="R925" s="102">
        <v>0</v>
      </c>
      <c r="S925" s="102">
        <v>0</v>
      </c>
      <c r="T925" s="102">
        <v>0</v>
      </c>
      <c r="U925" s="102">
        <v>0</v>
      </c>
      <c r="V925" s="102">
        <f t="shared" ref="V925:V937" si="229">N925-R925-S925-T925-U925</f>
        <v>0</v>
      </c>
      <c r="W925" s="102">
        <v>0</v>
      </c>
      <c r="X925" s="102">
        <v>0</v>
      </c>
      <c r="Y925" s="102">
        <v>0</v>
      </c>
      <c r="Z925" s="102">
        <v>0</v>
      </c>
      <c r="AA925" s="102">
        <f t="shared" ref="AA925:AB937" si="230">W925-Y925</f>
        <v>0</v>
      </c>
      <c r="AB925" s="102">
        <f t="shared" si="230"/>
        <v>0</v>
      </c>
    </row>
    <row r="926" spans="1:28" ht="24.75" hidden="1">
      <c r="A926" s="1"/>
      <c r="B926" s="61" t="str">
        <f t="shared" si="207"/>
        <v>3714500053005312</v>
      </c>
      <c r="C926" s="99">
        <v>2023</v>
      </c>
      <c r="D926" s="99">
        <v>20</v>
      </c>
      <c r="E926" s="99">
        <v>3</v>
      </c>
      <c r="F926" s="99">
        <v>7</v>
      </c>
      <c r="G926" s="99">
        <v>14</v>
      </c>
      <c r="H926" s="147">
        <v>5000</v>
      </c>
      <c r="I926" s="147">
        <v>5300</v>
      </c>
      <c r="J926" s="147">
        <v>531</v>
      </c>
      <c r="K926" s="100">
        <v>2</v>
      </c>
      <c r="L926" s="100"/>
      <c r="M926" s="101" t="s">
        <v>598</v>
      </c>
      <c r="N926" s="102">
        <v>0</v>
      </c>
      <c r="O926" s="124" t="s">
        <v>43</v>
      </c>
      <c r="P926" s="104">
        <v>0</v>
      </c>
      <c r="Q926" s="104">
        <v>0</v>
      </c>
      <c r="R926" s="102">
        <v>0</v>
      </c>
      <c r="S926" s="102">
        <v>0</v>
      </c>
      <c r="T926" s="102">
        <v>0</v>
      </c>
      <c r="U926" s="102">
        <v>0</v>
      </c>
      <c r="V926" s="102">
        <f t="shared" si="229"/>
        <v>0</v>
      </c>
      <c r="W926" s="102">
        <v>0</v>
      </c>
      <c r="X926" s="102">
        <v>0</v>
      </c>
      <c r="Y926" s="102">
        <v>0</v>
      </c>
      <c r="Z926" s="102">
        <v>0</v>
      </c>
      <c r="AA926" s="102">
        <f t="shared" si="230"/>
        <v>0</v>
      </c>
      <c r="AB926" s="102">
        <f t="shared" si="230"/>
        <v>0</v>
      </c>
    </row>
    <row r="927" spans="1:28" ht="24.75" hidden="1">
      <c r="A927" s="1"/>
      <c r="B927" s="61" t="str">
        <f t="shared" si="207"/>
        <v>3714500053005313</v>
      </c>
      <c r="C927" s="99">
        <v>2023</v>
      </c>
      <c r="D927" s="99">
        <v>20</v>
      </c>
      <c r="E927" s="99">
        <v>3</v>
      </c>
      <c r="F927" s="99">
        <v>7</v>
      </c>
      <c r="G927" s="99">
        <v>14</v>
      </c>
      <c r="H927" s="147">
        <v>5000</v>
      </c>
      <c r="I927" s="147">
        <v>5300</v>
      </c>
      <c r="J927" s="147">
        <v>531</v>
      </c>
      <c r="K927" s="100">
        <v>3</v>
      </c>
      <c r="L927" s="100"/>
      <c r="M927" s="101" t="s">
        <v>600</v>
      </c>
      <c r="N927" s="102">
        <v>0</v>
      </c>
      <c r="O927" s="124" t="s">
        <v>43</v>
      </c>
      <c r="P927" s="104">
        <v>0</v>
      </c>
      <c r="Q927" s="104">
        <v>0</v>
      </c>
      <c r="R927" s="102">
        <v>0</v>
      </c>
      <c r="S927" s="102">
        <v>0</v>
      </c>
      <c r="T927" s="102">
        <v>0</v>
      </c>
      <c r="U927" s="102">
        <v>0</v>
      </c>
      <c r="V927" s="102">
        <f t="shared" si="229"/>
        <v>0</v>
      </c>
      <c r="W927" s="102">
        <v>0</v>
      </c>
      <c r="X927" s="102">
        <v>0</v>
      </c>
      <c r="Y927" s="102">
        <v>0</v>
      </c>
      <c r="Z927" s="102">
        <v>0</v>
      </c>
      <c r="AA927" s="102">
        <f t="shared" si="230"/>
        <v>0</v>
      </c>
      <c r="AB927" s="102">
        <f t="shared" si="230"/>
        <v>0</v>
      </c>
    </row>
    <row r="928" spans="1:28" ht="24.75" hidden="1">
      <c r="A928" s="1"/>
      <c r="B928" s="61" t="str">
        <f t="shared" si="207"/>
        <v>3714500053005314</v>
      </c>
      <c r="C928" s="99">
        <v>2023</v>
      </c>
      <c r="D928" s="99">
        <v>20</v>
      </c>
      <c r="E928" s="99">
        <v>3</v>
      </c>
      <c r="F928" s="99">
        <v>7</v>
      </c>
      <c r="G928" s="99">
        <v>14</v>
      </c>
      <c r="H928" s="147">
        <v>5000</v>
      </c>
      <c r="I928" s="147">
        <v>5300</v>
      </c>
      <c r="J928" s="147">
        <v>531</v>
      </c>
      <c r="K928" s="100">
        <v>4</v>
      </c>
      <c r="L928" s="100"/>
      <c r="M928" s="101" t="s">
        <v>603</v>
      </c>
      <c r="N928" s="102">
        <v>0</v>
      </c>
      <c r="O928" s="124" t="s">
        <v>43</v>
      </c>
      <c r="P928" s="104">
        <v>0</v>
      </c>
      <c r="Q928" s="104">
        <v>0</v>
      </c>
      <c r="R928" s="102">
        <v>0</v>
      </c>
      <c r="S928" s="102">
        <v>0</v>
      </c>
      <c r="T928" s="102">
        <v>0</v>
      </c>
      <c r="U928" s="102">
        <v>0</v>
      </c>
      <c r="V928" s="102">
        <f t="shared" si="229"/>
        <v>0</v>
      </c>
      <c r="W928" s="102">
        <v>0</v>
      </c>
      <c r="X928" s="102">
        <v>0</v>
      </c>
      <c r="Y928" s="102">
        <v>0</v>
      </c>
      <c r="Z928" s="102">
        <v>0</v>
      </c>
      <c r="AA928" s="102">
        <f t="shared" si="230"/>
        <v>0</v>
      </c>
      <c r="AB928" s="102">
        <f t="shared" si="230"/>
        <v>0</v>
      </c>
    </row>
    <row r="929" spans="1:28" ht="24.75" hidden="1">
      <c r="A929" s="1"/>
      <c r="B929" s="61" t="str">
        <f t="shared" si="207"/>
        <v>3714500053005315</v>
      </c>
      <c r="C929" s="99">
        <v>2023</v>
      </c>
      <c r="D929" s="99">
        <v>20</v>
      </c>
      <c r="E929" s="99">
        <v>3</v>
      </c>
      <c r="F929" s="99">
        <v>7</v>
      </c>
      <c r="G929" s="99">
        <v>14</v>
      </c>
      <c r="H929" s="147">
        <v>5000</v>
      </c>
      <c r="I929" s="147">
        <v>5300</v>
      </c>
      <c r="J929" s="147">
        <v>531</v>
      </c>
      <c r="K929" s="100">
        <v>5</v>
      </c>
      <c r="L929" s="100"/>
      <c r="M929" s="101" t="s">
        <v>604</v>
      </c>
      <c r="N929" s="102">
        <v>0</v>
      </c>
      <c r="O929" s="124" t="s">
        <v>43</v>
      </c>
      <c r="P929" s="104">
        <v>0</v>
      </c>
      <c r="Q929" s="104">
        <v>0</v>
      </c>
      <c r="R929" s="102">
        <v>0</v>
      </c>
      <c r="S929" s="102">
        <v>0</v>
      </c>
      <c r="T929" s="102">
        <v>0</v>
      </c>
      <c r="U929" s="102">
        <v>0</v>
      </c>
      <c r="V929" s="102">
        <f t="shared" si="229"/>
        <v>0</v>
      </c>
      <c r="W929" s="102">
        <v>0</v>
      </c>
      <c r="X929" s="102">
        <v>0</v>
      </c>
      <c r="Y929" s="102">
        <v>0</v>
      </c>
      <c r="Z929" s="102">
        <v>0</v>
      </c>
      <c r="AA929" s="102">
        <f t="shared" si="230"/>
        <v>0</v>
      </c>
      <c r="AB929" s="102">
        <f t="shared" si="230"/>
        <v>0</v>
      </c>
    </row>
    <row r="930" spans="1:28" ht="24.75" hidden="1">
      <c r="A930" s="1"/>
      <c r="B930" s="61" t="str">
        <f t="shared" ref="B930:B993" si="231">+CONCATENATE(E930,F930,G930,H930,I930,J930,K930,L930)</f>
        <v>3714500053005316</v>
      </c>
      <c r="C930" s="99">
        <v>2023</v>
      </c>
      <c r="D930" s="99">
        <v>20</v>
      </c>
      <c r="E930" s="99">
        <v>3</v>
      </c>
      <c r="F930" s="99">
        <v>7</v>
      </c>
      <c r="G930" s="99">
        <v>14</v>
      </c>
      <c r="H930" s="147">
        <v>5000</v>
      </c>
      <c r="I930" s="147">
        <v>5300</v>
      </c>
      <c r="J930" s="147">
        <v>531</v>
      </c>
      <c r="K930" s="100">
        <v>6</v>
      </c>
      <c r="L930" s="100"/>
      <c r="M930" s="101" t="s">
        <v>548</v>
      </c>
      <c r="N930" s="102">
        <v>0</v>
      </c>
      <c r="O930" s="124" t="s">
        <v>43</v>
      </c>
      <c r="P930" s="104">
        <v>0</v>
      </c>
      <c r="Q930" s="104">
        <v>0</v>
      </c>
      <c r="R930" s="102">
        <v>0</v>
      </c>
      <c r="S930" s="102">
        <v>0</v>
      </c>
      <c r="T930" s="102">
        <v>0</v>
      </c>
      <c r="U930" s="102">
        <v>0</v>
      </c>
      <c r="V930" s="102">
        <f t="shared" si="229"/>
        <v>0</v>
      </c>
      <c r="W930" s="102">
        <v>0</v>
      </c>
      <c r="X930" s="102">
        <v>0</v>
      </c>
      <c r="Y930" s="102">
        <v>0</v>
      </c>
      <c r="Z930" s="102">
        <v>0</v>
      </c>
      <c r="AA930" s="102">
        <f t="shared" si="230"/>
        <v>0</v>
      </c>
      <c r="AB930" s="102">
        <f t="shared" si="230"/>
        <v>0</v>
      </c>
    </row>
    <row r="931" spans="1:28" ht="24.75" hidden="1">
      <c r="A931" s="1"/>
      <c r="B931" s="61" t="str">
        <f t="shared" si="231"/>
        <v>3714500053005317</v>
      </c>
      <c r="C931" s="99">
        <v>2023</v>
      </c>
      <c r="D931" s="99">
        <v>20</v>
      </c>
      <c r="E931" s="99">
        <v>3</v>
      </c>
      <c r="F931" s="99">
        <v>7</v>
      </c>
      <c r="G931" s="99">
        <v>14</v>
      </c>
      <c r="H931" s="147">
        <v>5000</v>
      </c>
      <c r="I931" s="147">
        <v>5300</v>
      </c>
      <c r="J931" s="147">
        <v>531</v>
      </c>
      <c r="K931" s="100">
        <v>7</v>
      </c>
      <c r="L931" s="100"/>
      <c r="M931" s="101" t="s">
        <v>606</v>
      </c>
      <c r="N931" s="102">
        <v>0</v>
      </c>
      <c r="O931" s="124" t="s">
        <v>43</v>
      </c>
      <c r="P931" s="104">
        <v>0</v>
      </c>
      <c r="Q931" s="104">
        <v>0</v>
      </c>
      <c r="R931" s="102">
        <v>0</v>
      </c>
      <c r="S931" s="102">
        <v>0</v>
      </c>
      <c r="T931" s="102">
        <v>0</v>
      </c>
      <c r="U931" s="102">
        <v>0</v>
      </c>
      <c r="V931" s="102">
        <f t="shared" si="229"/>
        <v>0</v>
      </c>
      <c r="W931" s="102">
        <v>0</v>
      </c>
      <c r="X931" s="102">
        <v>0</v>
      </c>
      <c r="Y931" s="102">
        <v>0</v>
      </c>
      <c r="Z931" s="102">
        <v>0</v>
      </c>
      <c r="AA931" s="102">
        <f t="shared" si="230"/>
        <v>0</v>
      </c>
      <c r="AB931" s="102">
        <f t="shared" si="230"/>
        <v>0</v>
      </c>
    </row>
    <row r="932" spans="1:28" ht="24.75" hidden="1">
      <c r="A932" s="1"/>
      <c r="B932" s="61" t="str">
        <f t="shared" si="231"/>
        <v>3714500053005318</v>
      </c>
      <c r="C932" s="99">
        <v>2023</v>
      </c>
      <c r="D932" s="99">
        <v>20</v>
      </c>
      <c r="E932" s="99">
        <v>3</v>
      </c>
      <c r="F932" s="99">
        <v>7</v>
      </c>
      <c r="G932" s="99">
        <v>14</v>
      </c>
      <c r="H932" s="147">
        <v>5000</v>
      </c>
      <c r="I932" s="147">
        <v>5300</v>
      </c>
      <c r="J932" s="147">
        <v>531</v>
      </c>
      <c r="K932" s="100">
        <v>8</v>
      </c>
      <c r="L932" s="100"/>
      <c r="M932" s="101" t="s">
        <v>607</v>
      </c>
      <c r="N932" s="102">
        <v>0</v>
      </c>
      <c r="O932" s="124" t="s">
        <v>43</v>
      </c>
      <c r="P932" s="104">
        <v>0</v>
      </c>
      <c r="Q932" s="104">
        <v>0</v>
      </c>
      <c r="R932" s="102">
        <v>0</v>
      </c>
      <c r="S932" s="102">
        <v>0</v>
      </c>
      <c r="T932" s="102">
        <v>0</v>
      </c>
      <c r="U932" s="102">
        <v>0</v>
      </c>
      <c r="V932" s="102">
        <f t="shared" si="229"/>
        <v>0</v>
      </c>
      <c r="W932" s="102">
        <v>0</v>
      </c>
      <c r="X932" s="102">
        <v>0</v>
      </c>
      <c r="Y932" s="102">
        <v>0</v>
      </c>
      <c r="Z932" s="102">
        <v>0</v>
      </c>
      <c r="AA932" s="102">
        <f t="shared" si="230"/>
        <v>0</v>
      </c>
      <c r="AB932" s="102">
        <f t="shared" si="230"/>
        <v>0</v>
      </c>
    </row>
    <row r="933" spans="1:28" ht="24.75" hidden="1">
      <c r="A933" s="1"/>
      <c r="B933" s="61" t="str">
        <f t="shared" si="231"/>
        <v>3714500053005319</v>
      </c>
      <c r="C933" s="99">
        <v>2023</v>
      </c>
      <c r="D933" s="99">
        <v>20</v>
      </c>
      <c r="E933" s="99">
        <v>3</v>
      </c>
      <c r="F933" s="99">
        <v>7</v>
      </c>
      <c r="G933" s="99">
        <v>14</v>
      </c>
      <c r="H933" s="147">
        <v>5000</v>
      </c>
      <c r="I933" s="147">
        <v>5300</v>
      </c>
      <c r="J933" s="147">
        <v>531</v>
      </c>
      <c r="K933" s="100">
        <v>9</v>
      </c>
      <c r="L933" s="100"/>
      <c r="M933" s="101" t="s">
        <v>434</v>
      </c>
      <c r="N933" s="102">
        <v>0</v>
      </c>
      <c r="O933" s="124" t="s">
        <v>43</v>
      </c>
      <c r="P933" s="104">
        <v>0</v>
      </c>
      <c r="Q933" s="104">
        <v>0</v>
      </c>
      <c r="R933" s="102">
        <v>0</v>
      </c>
      <c r="S933" s="102">
        <v>0</v>
      </c>
      <c r="T933" s="102">
        <v>0</v>
      </c>
      <c r="U933" s="102">
        <v>0</v>
      </c>
      <c r="V933" s="102">
        <f t="shared" si="229"/>
        <v>0</v>
      </c>
      <c r="W933" s="102">
        <v>0</v>
      </c>
      <c r="X933" s="102">
        <v>0</v>
      </c>
      <c r="Y933" s="102">
        <v>0</v>
      </c>
      <c r="Z933" s="102">
        <v>0</v>
      </c>
      <c r="AA933" s="102">
        <f t="shared" si="230"/>
        <v>0</v>
      </c>
      <c r="AB933" s="102">
        <f t="shared" si="230"/>
        <v>0</v>
      </c>
    </row>
    <row r="934" spans="1:28" ht="46.5" hidden="1">
      <c r="A934" s="1"/>
      <c r="B934" s="61" t="str">
        <f t="shared" si="231"/>
        <v>37145000530053110</v>
      </c>
      <c r="C934" s="99">
        <v>2023</v>
      </c>
      <c r="D934" s="99">
        <v>20</v>
      </c>
      <c r="E934" s="99">
        <v>3</v>
      </c>
      <c r="F934" s="99">
        <v>7</v>
      </c>
      <c r="G934" s="99">
        <v>14</v>
      </c>
      <c r="H934" s="147">
        <v>5000</v>
      </c>
      <c r="I934" s="147">
        <v>5300</v>
      </c>
      <c r="J934" s="147">
        <v>531</v>
      </c>
      <c r="K934" s="100">
        <v>10</v>
      </c>
      <c r="L934" s="100"/>
      <c r="M934" s="101" t="s">
        <v>608</v>
      </c>
      <c r="N934" s="102">
        <v>0</v>
      </c>
      <c r="O934" s="124" t="s">
        <v>43</v>
      </c>
      <c r="P934" s="104">
        <v>0</v>
      </c>
      <c r="Q934" s="104">
        <v>0</v>
      </c>
      <c r="R934" s="102">
        <v>0</v>
      </c>
      <c r="S934" s="102">
        <v>0</v>
      </c>
      <c r="T934" s="102">
        <v>0</v>
      </c>
      <c r="U934" s="102">
        <v>0</v>
      </c>
      <c r="V934" s="102">
        <f t="shared" si="229"/>
        <v>0</v>
      </c>
      <c r="W934" s="102">
        <v>0</v>
      </c>
      <c r="X934" s="102">
        <v>0</v>
      </c>
      <c r="Y934" s="102">
        <v>0</v>
      </c>
      <c r="Z934" s="102">
        <v>0</v>
      </c>
      <c r="AA934" s="102">
        <f t="shared" si="230"/>
        <v>0</v>
      </c>
      <c r="AB934" s="102">
        <f t="shared" si="230"/>
        <v>0</v>
      </c>
    </row>
    <row r="935" spans="1:28" ht="24.75" hidden="1">
      <c r="A935" s="1"/>
      <c r="B935" s="61" t="str">
        <f t="shared" si="231"/>
        <v>37145000530053111</v>
      </c>
      <c r="C935" s="99">
        <v>2023</v>
      </c>
      <c r="D935" s="99">
        <v>20</v>
      </c>
      <c r="E935" s="99">
        <v>3</v>
      </c>
      <c r="F935" s="99">
        <v>7</v>
      </c>
      <c r="G935" s="99">
        <v>14</v>
      </c>
      <c r="H935" s="147">
        <v>5000</v>
      </c>
      <c r="I935" s="147">
        <v>5300</v>
      </c>
      <c r="J935" s="147">
        <v>531</v>
      </c>
      <c r="K935" s="100">
        <v>11</v>
      </c>
      <c r="L935" s="100"/>
      <c r="M935" s="101" t="s">
        <v>609</v>
      </c>
      <c r="N935" s="102">
        <v>0</v>
      </c>
      <c r="O935" s="124" t="s">
        <v>43</v>
      </c>
      <c r="P935" s="104">
        <v>0</v>
      </c>
      <c r="Q935" s="104">
        <v>0</v>
      </c>
      <c r="R935" s="102">
        <v>0</v>
      </c>
      <c r="S935" s="102">
        <v>0</v>
      </c>
      <c r="T935" s="102">
        <v>0</v>
      </c>
      <c r="U935" s="102">
        <v>0</v>
      </c>
      <c r="V935" s="102">
        <f t="shared" si="229"/>
        <v>0</v>
      </c>
      <c r="W935" s="102">
        <v>0</v>
      </c>
      <c r="X935" s="102">
        <v>0</v>
      </c>
      <c r="Y935" s="102">
        <v>0</v>
      </c>
      <c r="Z935" s="102">
        <v>0</v>
      </c>
      <c r="AA935" s="102">
        <f t="shared" si="230"/>
        <v>0</v>
      </c>
      <c r="AB935" s="102">
        <f t="shared" si="230"/>
        <v>0</v>
      </c>
    </row>
    <row r="936" spans="1:28" ht="46.5" hidden="1">
      <c r="A936" s="1"/>
      <c r="B936" s="61" t="str">
        <f t="shared" si="231"/>
        <v>37145000530053112</v>
      </c>
      <c r="C936" s="99">
        <v>2023</v>
      </c>
      <c r="D936" s="99">
        <v>20</v>
      </c>
      <c r="E936" s="99">
        <v>3</v>
      </c>
      <c r="F936" s="99">
        <v>7</v>
      </c>
      <c r="G936" s="99">
        <v>14</v>
      </c>
      <c r="H936" s="147">
        <v>5000</v>
      </c>
      <c r="I936" s="147">
        <v>5300</v>
      </c>
      <c r="J936" s="147">
        <v>531</v>
      </c>
      <c r="K936" s="100">
        <v>12</v>
      </c>
      <c r="L936" s="100"/>
      <c r="M936" s="101" t="s">
        <v>610</v>
      </c>
      <c r="N936" s="102">
        <v>0</v>
      </c>
      <c r="O936" s="124" t="s">
        <v>43</v>
      </c>
      <c r="P936" s="104">
        <v>0</v>
      </c>
      <c r="Q936" s="104">
        <v>0</v>
      </c>
      <c r="R936" s="102">
        <v>0</v>
      </c>
      <c r="S936" s="102">
        <v>0</v>
      </c>
      <c r="T936" s="102">
        <v>0</v>
      </c>
      <c r="U936" s="102">
        <v>0</v>
      </c>
      <c r="V936" s="102">
        <f t="shared" si="229"/>
        <v>0</v>
      </c>
      <c r="W936" s="102">
        <v>0</v>
      </c>
      <c r="X936" s="102">
        <v>0</v>
      </c>
      <c r="Y936" s="102">
        <v>0</v>
      </c>
      <c r="Z936" s="102">
        <v>0</v>
      </c>
      <c r="AA936" s="102">
        <f t="shared" si="230"/>
        <v>0</v>
      </c>
      <c r="AB936" s="102">
        <f t="shared" si="230"/>
        <v>0</v>
      </c>
    </row>
    <row r="937" spans="1:28" ht="24.75" hidden="1">
      <c r="A937" s="1"/>
      <c r="B937" s="61" t="str">
        <f t="shared" si="231"/>
        <v>37145000530053113</v>
      </c>
      <c r="C937" s="99">
        <v>2023</v>
      </c>
      <c r="D937" s="99">
        <v>20</v>
      </c>
      <c r="E937" s="99">
        <v>3</v>
      </c>
      <c r="F937" s="99">
        <v>7</v>
      </c>
      <c r="G937" s="99">
        <v>14</v>
      </c>
      <c r="H937" s="147">
        <v>5000</v>
      </c>
      <c r="I937" s="147">
        <v>5300</v>
      </c>
      <c r="J937" s="147">
        <v>531</v>
      </c>
      <c r="K937" s="100">
        <v>13</v>
      </c>
      <c r="L937" s="100"/>
      <c r="M937" s="101" t="s">
        <v>611</v>
      </c>
      <c r="N937" s="102">
        <v>0</v>
      </c>
      <c r="O937" s="124" t="s">
        <v>43</v>
      </c>
      <c r="P937" s="104">
        <v>0</v>
      </c>
      <c r="Q937" s="104">
        <v>0</v>
      </c>
      <c r="R937" s="102">
        <v>0</v>
      </c>
      <c r="S937" s="102">
        <v>0</v>
      </c>
      <c r="T937" s="102">
        <v>0</v>
      </c>
      <c r="U937" s="102">
        <v>0</v>
      </c>
      <c r="V937" s="102">
        <f t="shared" si="229"/>
        <v>0</v>
      </c>
      <c r="W937" s="102">
        <v>0</v>
      </c>
      <c r="X937" s="102">
        <v>0</v>
      </c>
      <c r="Y937" s="102">
        <v>0</v>
      </c>
      <c r="Z937" s="102">
        <v>0</v>
      </c>
      <c r="AA937" s="102">
        <f t="shared" si="230"/>
        <v>0</v>
      </c>
      <c r="AB937" s="102">
        <f t="shared" si="230"/>
        <v>0</v>
      </c>
    </row>
    <row r="938" spans="1:28" ht="24.75" hidden="1">
      <c r="A938" s="1"/>
      <c r="B938" s="61" t="str">
        <f t="shared" si="231"/>
        <v>371450005300532</v>
      </c>
      <c r="C938" s="93">
        <v>2023</v>
      </c>
      <c r="D938" s="93">
        <v>20</v>
      </c>
      <c r="E938" s="93">
        <v>3</v>
      </c>
      <c r="F938" s="93">
        <v>7</v>
      </c>
      <c r="G938" s="93">
        <v>14</v>
      </c>
      <c r="H938" s="93">
        <v>5000</v>
      </c>
      <c r="I938" s="93">
        <v>5300</v>
      </c>
      <c r="J938" s="93">
        <v>532</v>
      </c>
      <c r="K938" s="94"/>
      <c r="L938" s="94"/>
      <c r="M938" s="189" t="s">
        <v>551</v>
      </c>
      <c r="N938" s="190">
        <f>SUM(N939:N941)</f>
        <v>0</v>
      </c>
      <c r="O938" s="153"/>
      <c r="P938" s="154"/>
      <c r="Q938" s="154"/>
      <c r="R938" s="190">
        <f t="shared" ref="R938:U938" si="232">SUM(R939:R941)</f>
        <v>0</v>
      </c>
      <c r="S938" s="190">
        <f t="shared" si="232"/>
        <v>0</v>
      </c>
      <c r="T938" s="190">
        <f t="shared" si="232"/>
        <v>0</v>
      </c>
      <c r="U938" s="190">
        <f t="shared" si="232"/>
        <v>0</v>
      </c>
      <c r="V938" s="190">
        <f>+SUM(V939:V941)</f>
        <v>0</v>
      </c>
      <c r="W938" s="190"/>
      <c r="X938" s="190"/>
      <c r="Y938" s="190"/>
      <c r="Z938" s="190"/>
      <c r="AA938" s="190"/>
      <c r="AB938" s="190"/>
    </row>
    <row r="939" spans="1:28" ht="24.75" hidden="1">
      <c r="A939" s="1"/>
      <c r="B939" s="61" t="str">
        <f t="shared" si="231"/>
        <v>3714500053005321</v>
      </c>
      <c r="C939" s="99">
        <v>2023</v>
      </c>
      <c r="D939" s="99">
        <v>20</v>
      </c>
      <c r="E939" s="99">
        <v>3</v>
      </c>
      <c r="F939" s="99">
        <v>7</v>
      </c>
      <c r="G939" s="99">
        <v>14</v>
      </c>
      <c r="H939" s="147">
        <v>5000</v>
      </c>
      <c r="I939" s="147">
        <v>5300</v>
      </c>
      <c r="J939" s="147">
        <v>532</v>
      </c>
      <c r="K939" s="100">
        <v>1</v>
      </c>
      <c r="L939" s="100"/>
      <c r="M939" s="101" t="s">
        <v>612</v>
      </c>
      <c r="N939" s="102">
        <v>0</v>
      </c>
      <c r="O939" s="124" t="s">
        <v>43</v>
      </c>
      <c r="P939" s="104">
        <v>0</v>
      </c>
      <c r="Q939" s="104">
        <v>0</v>
      </c>
      <c r="R939" s="102">
        <v>0</v>
      </c>
      <c r="S939" s="102">
        <v>0</v>
      </c>
      <c r="T939" s="102">
        <v>0</v>
      </c>
      <c r="U939" s="102">
        <v>0</v>
      </c>
      <c r="V939" s="102">
        <f>N939-R939-S939-T939-U939</f>
        <v>0</v>
      </c>
      <c r="W939" s="102">
        <v>0</v>
      </c>
      <c r="X939" s="102">
        <v>0</v>
      </c>
      <c r="Y939" s="102">
        <v>0</v>
      </c>
      <c r="Z939" s="102">
        <v>0</v>
      </c>
      <c r="AA939" s="102">
        <f t="shared" ref="AA939:AB941" si="233">W939-Y939</f>
        <v>0</v>
      </c>
      <c r="AB939" s="102">
        <f t="shared" si="233"/>
        <v>0</v>
      </c>
    </row>
    <row r="940" spans="1:28" ht="24.75" hidden="1">
      <c r="A940" s="1"/>
      <c r="B940" s="61" t="str">
        <f t="shared" si="231"/>
        <v>3714500053005322</v>
      </c>
      <c r="C940" s="99">
        <v>2023</v>
      </c>
      <c r="D940" s="99">
        <v>20</v>
      </c>
      <c r="E940" s="99">
        <v>3</v>
      </c>
      <c r="F940" s="99">
        <v>7</v>
      </c>
      <c r="G940" s="99">
        <v>14</v>
      </c>
      <c r="H940" s="147">
        <v>5000</v>
      </c>
      <c r="I940" s="147">
        <v>5300</v>
      </c>
      <c r="J940" s="147">
        <v>532</v>
      </c>
      <c r="K940" s="100">
        <v>2</v>
      </c>
      <c r="L940" s="100"/>
      <c r="M940" s="101" t="s">
        <v>613</v>
      </c>
      <c r="N940" s="102">
        <v>0</v>
      </c>
      <c r="O940" s="124" t="s">
        <v>43</v>
      </c>
      <c r="P940" s="104">
        <v>0</v>
      </c>
      <c r="Q940" s="104">
        <v>0</v>
      </c>
      <c r="R940" s="102">
        <v>0</v>
      </c>
      <c r="S940" s="102">
        <v>0</v>
      </c>
      <c r="T940" s="102">
        <v>0</v>
      </c>
      <c r="U940" s="102">
        <v>0</v>
      </c>
      <c r="V940" s="102">
        <f>N940-R940-S940-T940-U940</f>
        <v>0</v>
      </c>
      <c r="W940" s="102">
        <v>0</v>
      </c>
      <c r="X940" s="102">
        <v>0</v>
      </c>
      <c r="Y940" s="102">
        <v>0</v>
      </c>
      <c r="Z940" s="102">
        <v>0</v>
      </c>
      <c r="AA940" s="102">
        <f t="shared" si="233"/>
        <v>0</v>
      </c>
      <c r="AB940" s="102">
        <f t="shared" si="233"/>
        <v>0</v>
      </c>
    </row>
    <row r="941" spans="1:28" ht="24.75" hidden="1">
      <c r="A941" s="1"/>
      <c r="B941" s="61" t="str">
        <f t="shared" si="231"/>
        <v>3714500053005323</v>
      </c>
      <c r="C941" s="99">
        <v>2023</v>
      </c>
      <c r="D941" s="99">
        <v>20</v>
      </c>
      <c r="E941" s="99">
        <v>3</v>
      </c>
      <c r="F941" s="99">
        <v>7</v>
      </c>
      <c r="G941" s="99">
        <v>14</v>
      </c>
      <c r="H941" s="147">
        <v>5000</v>
      </c>
      <c r="I941" s="147">
        <v>5300</v>
      </c>
      <c r="J941" s="147">
        <v>532</v>
      </c>
      <c r="K941" s="100">
        <v>3</v>
      </c>
      <c r="L941" s="100"/>
      <c r="M941" s="101" t="s">
        <v>614</v>
      </c>
      <c r="N941" s="102">
        <v>0</v>
      </c>
      <c r="O941" s="124" t="s">
        <v>43</v>
      </c>
      <c r="P941" s="104">
        <v>0</v>
      </c>
      <c r="Q941" s="104">
        <v>0</v>
      </c>
      <c r="R941" s="102">
        <v>0</v>
      </c>
      <c r="S941" s="102">
        <v>0</v>
      </c>
      <c r="T941" s="102">
        <v>0</v>
      </c>
      <c r="U941" s="102">
        <v>0</v>
      </c>
      <c r="V941" s="102">
        <f>N941-R941-S941-T941-U941</f>
        <v>0</v>
      </c>
      <c r="W941" s="102">
        <v>0</v>
      </c>
      <c r="X941" s="102">
        <v>0</v>
      </c>
      <c r="Y941" s="102">
        <v>0</v>
      </c>
      <c r="Z941" s="102">
        <v>0</v>
      </c>
      <c r="AA941" s="102">
        <f t="shared" si="233"/>
        <v>0</v>
      </c>
      <c r="AB941" s="102">
        <f t="shared" si="233"/>
        <v>0</v>
      </c>
    </row>
    <row r="942" spans="1:28" ht="24.75" hidden="1">
      <c r="A942" s="1"/>
      <c r="B942" s="61" t="str">
        <f t="shared" si="231"/>
        <v>371450005400</v>
      </c>
      <c r="C942" s="87">
        <v>2023</v>
      </c>
      <c r="D942" s="87">
        <v>20</v>
      </c>
      <c r="E942" s="87">
        <v>3</v>
      </c>
      <c r="F942" s="87">
        <v>7</v>
      </c>
      <c r="G942" s="87">
        <v>14</v>
      </c>
      <c r="H942" s="87">
        <v>5000</v>
      </c>
      <c r="I942" s="87">
        <v>5400</v>
      </c>
      <c r="J942" s="87"/>
      <c r="K942" s="88"/>
      <c r="L942" s="88"/>
      <c r="M942" s="89" t="s">
        <v>124</v>
      </c>
      <c r="N942" s="90">
        <f>+N943</f>
        <v>0</v>
      </c>
      <c r="O942" s="151"/>
      <c r="P942" s="152"/>
      <c r="Q942" s="152"/>
      <c r="R942" s="90">
        <f t="shared" ref="R942:U943" si="234">R943</f>
        <v>0</v>
      </c>
      <c r="S942" s="90">
        <f t="shared" si="234"/>
        <v>0</v>
      </c>
      <c r="T942" s="90">
        <f t="shared" si="234"/>
        <v>0</v>
      </c>
      <c r="U942" s="90">
        <f t="shared" si="234"/>
        <v>0</v>
      </c>
      <c r="V942" s="90">
        <f>+V943</f>
        <v>0</v>
      </c>
      <c r="W942" s="90"/>
      <c r="X942" s="90"/>
      <c r="Y942" s="90"/>
      <c r="Z942" s="90"/>
      <c r="AA942" s="90"/>
      <c r="AB942" s="90"/>
    </row>
    <row r="943" spans="1:28" ht="24.75" hidden="1">
      <c r="A943" s="1"/>
      <c r="B943" s="61" t="str">
        <f t="shared" si="231"/>
        <v>371450005400541</v>
      </c>
      <c r="C943" s="93">
        <v>2023</v>
      </c>
      <c r="D943" s="93">
        <v>20</v>
      </c>
      <c r="E943" s="93">
        <v>3</v>
      </c>
      <c r="F943" s="93">
        <v>7</v>
      </c>
      <c r="G943" s="93">
        <v>14</v>
      </c>
      <c r="H943" s="93">
        <v>5000</v>
      </c>
      <c r="I943" s="93">
        <v>5400</v>
      </c>
      <c r="J943" s="93">
        <v>541</v>
      </c>
      <c r="K943" s="94"/>
      <c r="L943" s="94"/>
      <c r="M943" s="189" t="s">
        <v>125</v>
      </c>
      <c r="N943" s="190">
        <f>+N944</f>
        <v>0</v>
      </c>
      <c r="O943" s="153"/>
      <c r="P943" s="154"/>
      <c r="Q943" s="154"/>
      <c r="R943" s="190">
        <f t="shared" si="234"/>
        <v>0</v>
      </c>
      <c r="S943" s="190">
        <f t="shared" si="234"/>
        <v>0</v>
      </c>
      <c r="T943" s="190">
        <f t="shared" si="234"/>
        <v>0</v>
      </c>
      <c r="U943" s="190">
        <f t="shared" si="234"/>
        <v>0</v>
      </c>
      <c r="V943" s="190">
        <f>+V944</f>
        <v>0</v>
      </c>
      <c r="W943" s="190"/>
      <c r="X943" s="190"/>
      <c r="Y943" s="190"/>
      <c r="Z943" s="190"/>
      <c r="AA943" s="190"/>
      <c r="AB943" s="190"/>
    </row>
    <row r="944" spans="1:28" ht="24.75" hidden="1">
      <c r="A944" s="1"/>
      <c r="B944" s="61" t="str">
        <f t="shared" si="231"/>
        <v>3714500054005411</v>
      </c>
      <c r="C944" s="99">
        <v>2023</v>
      </c>
      <c r="D944" s="99">
        <v>20</v>
      </c>
      <c r="E944" s="99">
        <v>3</v>
      </c>
      <c r="F944" s="99">
        <v>7</v>
      </c>
      <c r="G944" s="99">
        <v>14</v>
      </c>
      <c r="H944" s="147">
        <v>5000</v>
      </c>
      <c r="I944" s="147">
        <v>5400</v>
      </c>
      <c r="J944" s="147">
        <v>541</v>
      </c>
      <c r="K944" s="100">
        <v>1</v>
      </c>
      <c r="L944" s="100"/>
      <c r="M944" s="101" t="s">
        <v>655</v>
      </c>
      <c r="N944" s="102">
        <v>0</v>
      </c>
      <c r="O944" s="124" t="s">
        <v>43</v>
      </c>
      <c r="P944" s="104">
        <v>0</v>
      </c>
      <c r="Q944" s="104">
        <v>0</v>
      </c>
      <c r="R944" s="102">
        <v>0</v>
      </c>
      <c r="S944" s="102">
        <v>0</v>
      </c>
      <c r="T944" s="102">
        <v>0</v>
      </c>
      <c r="U944" s="102">
        <v>0</v>
      </c>
      <c r="V944" s="102">
        <f>N944-R944-S944-T944-U944</f>
        <v>0</v>
      </c>
      <c r="W944" s="102">
        <v>0</v>
      </c>
      <c r="X944" s="102">
        <v>0</v>
      </c>
      <c r="Y944" s="102">
        <v>0</v>
      </c>
      <c r="Z944" s="102">
        <v>0</v>
      </c>
      <c r="AA944" s="102">
        <f>W944-Y944</f>
        <v>0</v>
      </c>
      <c r="AB944" s="102">
        <f>X944-Z944</f>
        <v>0</v>
      </c>
    </row>
    <row r="945" spans="1:28" ht="24.75" hidden="1">
      <c r="A945" s="1"/>
      <c r="B945" s="61" t="str">
        <f t="shared" si="231"/>
        <v>371450005600</v>
      </c>
      <c r="C945" s="87">
        <v>2023</v>
      </c>
      <c r="D945" s="87">
        <v>20</v>
      </c>
      <c r="E945" s="87">
        <v>3</v>
      </c>
      <c r="F945" s="87">
        <v>7</v>
      </c>
      <c r="G945" s="87">
        <v>14</v>
      </c>
      <c r="H945" s="87">
        <v>5000</v>
      </c>
      <c r="I945" s="87">
        <v>5600</v>
      </c>
      <c r="J945" s="87"/>
      <c r="K945" s="88"/>
      <c r="L945" s="88"/>
      <c r="M945" s="89" t="s">
        <v>500</v>
      </c>
      <c r="N945" s="90">
        <f>+N946+N948+N957</f>
        <v>0</v>
      </c>
      <c r="O945" s="151"/>
      <c r="P945" s="152"/>
      <c r="Q945" s="152"/>
      <c r="R945" s="90">
        <f t="shared" ref="R945:U945" si="235">R946+R948+R957</f>
        <v>0</v>
      </c>
      <c r="S945" s="90">
        <f t="shared" si="235"/>
        <v>0</v>
      </c>
      <c r="T945" s="90">
        <f t="shared" si="235"/>
        <v>0</v>
      </c>
      <c r="U945" s="90">
        <f t="shared" si="235"/>
        <v>0</v>
      </c>
      <c r="V945" s="90">
        <f>+V946+V948+V957</f>
        <v>0</v>
      </c>
      <c r="W945" s="90"/>
      <c r="X945" s="90"/>
      <c r="Y945" s="90"/>
      <c r="Z945" s="90"/>
      <c r="AA945" s="90"/>
      <c r="AB945" s="90"/>
    </row>
    <row r="946" spans="1:28" ht="24.75" hidden="1">
      <c r="A946" s="1"/>
      <c r="B946" s="61" t="str">
        <f t="shared" si="231"/>
        <v>371450005600562</v>
      </c>
      <c r="C946" s="93">
        <v>2023</v>
      </c>
      <c r="D946" s="93">
        <v>20</v>
      </c>
      <c r="E946" s="93">
        <v>3</v>
      </c>
      <c r="F946" s="93">
        <v>7</v>
      </c>
      <c r="G946" s="93">
        <v>14</v>
      </c>
      <c r="H946" s="93">
        <v>5000</v>
      </c>
      <c r="I946" s="93">
        <v>5600</v>
      </c>
      <c r="J946" s="93">
        <v>562</v>
      </c>
      <c r="K946" s="94"/>
      <c r="L946" s="94"/>
      <c r="M946" s="189" t="s">
        <v>627</v>
      </c>
      <c r="N946" s="190">
        <f>+N947</f>
        <v>0</v>
      </c>
      <c r="O946" s="153"/>
      <c r="P946" s="154"/>
      <c r="Q946" s="154"/>
      <c r="R946" s="190">
        <f t="shared" ref="R946:U946" si="236">R947</f>
        <v>0</v>
      </c>
      <c r="S946" s="190">
        <f t="shared" si="236"/>
        <v>0</v>
      </c>
      <c r="T946" s="190">
        <f t="shared" si="236"/>
        <v>0</v>
      </c>
      <c r="U946" s="190">
        <f t="shared" si="236"/>
        <v>0</v>
      </c>
      <c r="V946" s="190">
        <f>+V947</f>
        <v>0</v>
      </c>
      <c r="W946" s="190"/>
      <c r="X946" s="190"/>
      <c r="Y946" s="190"/>
      <c r="Z946" s="190"/>
      <c r="AA946" s="190"/>
      <c r="AB946" s="190"/>
    </row>
    <row r="947" spans="1:28" ht="24.75" hidden="1">
      <c r="A947" s="1"/>
      <c r="B947" s="61" t="str">
        <f t="shared" si="231"/>
        <v>3714500056005621</v>
      </c>
      <c r="C947" s="99">
        <v>2023</v>
      </c>
      <c r="D947" s="99">
        <v>20</v>
      </c>
      <c r="E947" s="99">
        <v>3</v>
      </c>
      <c r="F947" s="99">
        <v>7</v>
      </c>
      <c r="G947" s="99">
        <v>14</v>
      </c>
      <c r="H947" s="147">
        <v>5000</v>
      </c>
      <c r="I947" s="147">
        <v>5600</v>
      </c>
      <c r="J947" s="147">
        <v>562</v>
      </c>
      <c r="K947" s="100">
        <v>1</v>
      </c>
      <c r="L947" s="100"/>
      <c r="M947" s="101" t="s">
        <v>628</v>
      </c>
      <c r="N947" s="102">
        <v>0</v>
      </c>
      <c r="O947" s="124" t="s">
        <v>43</v>
      </c>
      <c r="P947" s="104">
        <v>0</v>
      </c>
      <c r="Q947" s="104">
        <v>0</v>
      </c>
      <c r="R947" s="102">
        <v>0</v>
      </c>
      <c r="S947" s="102">
        <v>0</v>
      </c>
      <c r="T947" s="102">
        <v>0</v>
      </c>
      <c r="U947" s="102">
        <v>0</v>
      </c>
      <c r="V947" s="102">
        <f>N947-R947-S947-T947-U947</f>
        <v>0</v>
      </c>
      <c r="W947" s="102">
        <v>0</v>
      </c>
      <c r="X947" s="102">
        <v>0</v>
      </c>
      <c r="Y947" s="102">
        <v>0</v>
      </c>
      <c r="Z947" s="102">
        <v>0</v>
      </c>
      <c r="AA947" s="102">
        <f>W947-Y947</f>
        <v>0</v>
      </c>
      <c r="AB947" s="102">
        <f>X947-Z947</f>
        <v>0</v>
      </c>
    </row>
    <row r="948" spans="1:28" ht="24.75" hidden="1">
      <c r="A948" s="1"/>
      <c r="B948" s="61" t="str">
        <f t="shared" si="231"/>
        <v>371450005600565</v>
      </c>
      <c r="C948" s="93">
        <v>2023</v>
      </c>
      <c r="D948" s="93">
        <v>20</v>
      </c>
      <c r="E948" s="93">
        <v>3</v>
      </c>
      <c r="F948" s="93">
        <v>7</v>
      </c>
      <c r="G948" s="93">
        <v>14</v>
      </c>
      <c r="H948" s="93">
        <v>5000</v>
      </c>
      <c r="I948" s="93">
        <v>5600</v>
      </c>
      <c r="J948" s="93">
        <v>565</v>
      </c>
      <c r="K948" s="94"/>
      <c r="L948" s="94"/>
      <c r="M948" s="189" t="s">
        <v>200</v>
      </c>
      <c r="N948" s="190">
        <f>SUM(N949:N956)</f>
        <v>0</v>
      </c>
      <c r="O948" s="153"/>
      <c r="P948" s="154"/>
      <c r="Q948" s="154"/>
      <c r="R948" s="190">
        <f t="shared" ref="R948:U948" si="237">SUM(R949:R956)</f>
        <v>0</v>
      </c>
      <c r="S948" s="190">
        <f t="shared" si="237"/>
        <v>0</v>
      </c>
      <c r="T948" s="190">
        <f t="shared" si="237"/>
        <v>0</v>
      </c>
      <c r="U948" s="190">
        <f t="shared" si="237"/>
        <v>0</v>
      </c>
      <c r="V948" s="190">
        <f>+SUM(V949:V956)</f>
        <v>0</v>
      </c>
      <c r="W948" s="190"/>
      <c r="X948" s="190"/>
      <c r="Y948" s="190"/>
      <c r="Z948" s="190"/>
      <c r="AA948" s="190"/>
      <c r="AB948" s="190"/>
    </row>
    <row r="949" spans="1:28" ht="24.75" hidden="1">
      <c r="A949" s="1"/>
      <c r="B949" s="61" t="str">
        <f t="shared" si="231"/>
        <v>3714500056005651</v>
      </c>
      <c r="C949" s="99">
        <v>2023</v>
      </c>
      <c r="D949" s="99">
        <v>20</v>
      </c>
      <c r="E949" s="99">
        <v>3</v>
      </c>
      <c r="F949" s="99">
        <v>7</v>
      </c>
      <c r="G949" s="99">
        <v>14</v>
      </c>
      <c r="H949" s="147">
        <v>5000</v>
      </c>
      <c r="I949" s="147">
        <v>5600</v>
      </c>
      <c r="J949" s="147">
        <v>565</v>
      </c>
      <c r="K949" s="100">
        <v>1</v>
      </c>
      <c r="L949" s="100"/>
      <c r="M949" s="101" t="s">
        <v>632</v>
      </c>
      <c r="N949" s="102">
        <v>0</v>
      </c>
      <c r="O949" s="124" t="s">
        <v>43</v>
      </c>
      <c r="P949" s="104">
        <v>0</v>
      </c>
      <c r="Q949" s="104">
        <v>0</v>
      </c>
      <c r="R949" s="102">
        <v>0</v>
      </c>
      <c r="S949" s="102">
        <v>0</v>
      </c>
      <c r="T949" s="102">
        <v>0</v>
      </c>
      <c r="U949" s="102">
        <v>0</v>
      </c>
      <c r="V949" s="102">
        <f t="shared" ref="V949:V956" si="238">N949-R949-S949-T949-U949</f>
        <v>0</v>
      </c>
      <c r="W949" s="102">
        <v>0</v>
      </c>
      <c r="X949" s="102">
        <v>0</v>
      </c>
      <c r="Y949" s="102">
        <v>0</v>
      </c>
      <c r="Z949" s="102">
        <v>0</v>
      </c>
      <c r="AA949" s="102">
        <f t="shared" ref="AA949:AB956" si="239">W949-Y949</f>
        <v>0</v>
      </c>
      <c r="AB949" s="102">
        <f t="shared" si="239"/>
        <v>0</v>
      </c>
    </row>
    <row r="950" spans="1:28" ht="24.75" hidden="1">
      <c r="A950" s="1"/>
      <c r="B950" s="61" t="str">
        <f t="shared" si="231"/>
        <v>3714500056005652</v>
      </c>
      <c r="C950" s="99">
        <v>2023</v>
      </c>
      <c r="D950" s="99">
        <v>20</v>
      </c>
      <c r="E950" s="99">
        <v>3</v>
      </c>
      <c r="F950" s="99">
        <v>7</v>
      </c>
      <c r="G950" s="99">
        <v>14</v>
      </c>
      <c r="H950" s="147">
        <v>5000</v>
      </c>
      <c r="I950" s="147">
        <v>5600</v>
      </c>
      <c r="J950" s="147">
        <v>565</v>
      </c>
      <c r="K950" s="100">
        <v>2</v>
      </c>
      <c r="L950" s="100"/>
      <c r="M950" s="101" t="s">
        <v>633</v>
      </c>
      <c r="N950" s="102">
        <v>0</v>
      </c>
      <c r="O950" s="124" t="s">
        <v>43</v>
      </c>
      <c r="P950" s="104">
        <v>0</v>
      </c>
      <c r="Q950" s="104">
        <v>0</v>
      </c>
      <c r="R950" s="102">
        <v>0</v>
      </c>
      <c r="S950" s="102">
        <v>0</v>
      </c>
      <c r="T950" s="102">
        <v>0</v>
      </c>
      <c r="U950" s="102">
        <v>0</v>
      </c>
      <c r="V950" s="102">
        <f t="shared" si="238"/>
        <v>0</v>
      </c>
      <c r="W950" s="102">
        <v>0</v>
      </c>
      <c r="X950" s="102">
        <v>0</v>
      </c>
      <c r="Y950" s="102">
        <v>0</v>
      </c>
      <c r="Z950" s="102">
        <v>0</v>
      </c>
      <c r="AA950" s="102">
        <f t="shared" si="239"/>
        <v>0</v>
      </c>
      <c r="AB950" s="102">
        <f t="shared" si="239"/>
        <v>0</v>
      </c>
    </row>
    <row r="951" spans="1:28" ht="24.75" hidden="1">
      <c r="A951" s="1"/>
      <c r="B951" s="61" t="str">
        <f t="shared" si="231"/>
        <v>3714500056005653</v>
      </c>
      <c r="C951" s="99">
        <v>2023</v>
      </c>
      <c r="D951" s="99">
        <v>20</v>
      </c>
      <c r="E951" s="99">
        <v>3</v>
      </c>
      <c r="F951" s="99">
        <v>7</v>
      </c>
      <c r="G951" s="99">
        <v>14</v>
      </c>
      <c r="H951" s="147">
        <v>5000</v>
      </c>
      <c r="I951" s="147">
        <v>5600</v>
      </c>
      <c r="J951" s="147">
        <v>565</v>
      </c>
      <c r="K951" s="100">
        <v>3</v>
      </c>
      <c r="L951" s="100"/>
      <c r="M951" s="101" t="s">
        <v>635</v>
      </c>
      <c r="N951" s="102">
        <v>0</v>
      </c>
      <c r="O951" s="124" t="s">
        <v>43</v>
      </c>
      <c r="P951" s="104">
        <v>0</v>
      </c>
      <c r="Q951" s="104">
        <v>0</v>
      </c>
      <c r="R951" s="102">
        <v>0</v>
      </c>
      <c r="S951" s="102">
        <v>0</v>
      </c>
      <c r="T951" s="102">
        <v>0</v>
      </c>
      <c r="U951" s="102">
        <v>0</v>
      </c>
      <c r="V951" s="102">
        <f t="shared" si="238"/>
        <v>0</v>
      </c>
      <c r="W951" s="102">
        <v>0</v>
      </c>
      <c r="X951" s="102">
        <v>0</v>
      </c>
      <c r="Y951" s="102">
        <v>0</v>
      </c>
      <c r="Z951" s="102">
        <v>0</v>
      </c>
      <c r="AA951" s="102">
        <f t="shared" si="239"/>
        <v>0</v>
      </c>
      <c r="AB951" s="102">
        <f t="shared" si="239"/>
        <v>0</v>
      </c>
    </row>
    <row r="952" spans="1:28" ht="24.75" hidden="1">
      <c r="A952" s="1"/>
      <c r="B952" s="61" t="str">
        <f t="shared" si="231"/>
        <v>3714500056005654</v>
      </c>
      <c r="C952" s="99">
        <v>2023</v>
      </c>
      <c r="D952" s="99">
        <v>20</v>
      </c>
      <c r="E952" s="99">
        <v>3</v>
      </c>
      <c r="F952" s="99">
        <v>7</v>
      </c>
      <c r="G952" s="99">
        <v>14</v>
      </c>
      <c r="H952" s="147">
        <v>5000</v>
      </c>
      <c r="I952" s="147">
        <v>5600</v>
      </c>
      <c r="J952" s="147">
        <v>565</v>
      </c>
      <c r="K952" s="100">
        <v>4</v>
      </c>
      <c r="L952" s="100"/>
      <c r="M952" s="101" t="s">
        <v>636</v>
      </c>
      <c r="N952" s="102">
        <v>0</v>
      </c>
      <c r="O952" s="124" t="s">
        <v>43</v>
      </c>
      <c r="P952" s="104">
        <v>0</v>
      </c>
      <c r="Q952" s="104">
        <v>0</v>
      </c>
      <c r="R952" s="102">
        <v>0</v>
      </c>
      <c r="S952" s="102">
        <v>0</v>
      </c>
      <c r="T952" s="102">
        <v>0</v>
      </c>
      <c r="U952" s="102">
        <v>0</v>
      </c>
      <c r="V952" s="102">
        <f t="shared" si="238"/>
        <v>0</v>
      </c>
      <c r="W952" s="102">
        <v>0</v>
      </c>
      <c r="X952" s="102">
        <v>0</v>
      </c>
      <c r="Y952" s="102">
        <v>0</v>
      </c>
      <c r="Z952" s="102">
        <v>0</v>
      </c>
      <c r="AA952" s="102">
        <f t="shared" si="239"/>
        <v>0</v>
      </c>
      <c r="AB952" s="102">
        <f t="shared" si="239"/>
        <v>0</v>
      </c>
    </row>
    <row r="953" spans="1:28" ht="24.75" hidden="1">
      <c r="A953" s="1"/>
      <c r="B953" s="61" t="str">
        <f t="shared" si="231"/>
        <v>3714500056005655</v>
      </c>
      <c r="C953" s="99">
        <v>2023</v>
      </c>
      <c r="D953" s="99">
        <v>20</v>
      </c>
      <c r="E953" s="99">
        <v>3</v>
      </c>
      <c r="F953" s="99">
        <v>7</v>
      </c>
      <c r="G953" s="99">
        <v>14</v>
      </c>
      <c r="H953" s="147">
        <v>5000</v>
      </c>
      <c r="I953" s="147">
        <v>5600</v>
      </c>
      <c r="J953" s="147">
        <v>565</v>
      </c>
      <c r="K953" s="100">
        <v>5</v>
      </c>
      <c r="L953" s="100"/>
      <c r="M953" s="101" t="s">
        <v>637</v>
      </c>
      <c r="N953" s="102">
        <v>0</v>
      </c>
      <c r="O953" s="124" t="s">
        <v>147</v>
      </c>
      <c r="P953" s="104">
        <v>0</v>
      </c>
      <c r="Q953" s="104">
        <v>0</v>
      </c>
      <c r="R953" s="102">
        <v>0</v>
      </c>
      <c r="S953" s="102">
        <v>0</v>
      </c>
      <c r="T953" s="102">
        <v>0</v>
      </c>
      <c r="U953" s="102">
        <v>0</v>
      </c>
      <c r="V953" s="102">
        <f t="shared" si="238"/>
        <v>0</v>
      </c>
      <c r="W953" s="102">
        <v>0</v>
      </c>
      <c r="X953" s="102">
        <v>0</v>
      </c>
      <c r="Y953" s="102">
        <v>0</v>
      </c>
      <c r="Z953" s="102">
        <v>0</v>
      </c>
      <c r="AA953" s="102">
        <f t="shared" si="239"/>
        <v>0</v>
      </c>
      <c r="AB953" s="102">
        <f t="shared" si="239"/>
        <v>0</v>
      </c>
    </row>
    <row r="954" spans="1:28" ht="46.5" hidden="1">
      <c r="A954" s="1"/>
      <c r="B954" s="61" t="str">
        <f t="shared" si="231"/>
        <v>3714500056005656</v>
      </c>
      <c r="C954" s="99">
        <v>2023</v>
      </c>
      <c r="D954" s="99">
        <v>20</v>
      </c>
      <c r="E954" s="99">
        <v>3</v>
      </c>
      <c r="F954" s="99">
        <v>7</v>
      </c>
      <c r="G954" s="99">
        <v>14</v>
      </c>
      <c r="H954" s="147">
        <v>5000</v>
      </c>
      <c r="I954" s="147">
        <v>5600</v>
      </c>
      <c r="J954" s="147">
        <v>565</v>
      </c>
      <c r="K954" s="100">
        <v>6</v>
      </c>
      <c r="L954" s="100"/>
      <c r="M954" s="101" t="s">
        <v>638</v>
      </c>
      <c r="N954" s="102">
        <v>0</v>
      </c>
      <c r="O954" s="148" t="s">
        <v>190</v>
      </c>
      <c r="P954" s="104">
        <v>0</v>
      </c>
      <c r="Q954" s="104">
        <v>0</v>
      </c>
      <c r="R954" s="102">
        <v>0</v>
      </c>
      <c r="S954" s="102">
        <v>0</v>
      </c>
      <c r="T954" s="102">
        <v>0</v>
      </c>
      <c r="U954" s="102">
        <v>0</v>
      </c>
      <c r="V954" s="102">
        <f t="shared" si="238"/>
        <v>0</v>
      </c>
      <c r="W954" s="102">
        <v>0</v>
      </c>
      <c r="X954" s="102">
        <v>0</v>
      </c>
      <c r="Y954" s="102">
        <v>0</v>
      </c>
      <c r="Z954" s="102">
        <v>0</v>
      </c>
      <c r="AA954" s="102">
        <f t="shared" si="239"/>
        <v>0</v>
      </c>
      <c r="AB954" s="102">
        <f t="shared" si="239"/>
        <v>0</v>
      </c>
    </row>
    <row r="955" spans="1:28" ht="46.5" hidden="1">
      <c r="A955" s="1"/>
      <c r="B955" s="61" t="str">
        <f t="shared" si="231"/>
        <v>3714500056005657</v>
      </c>
      <c r="C955" s="99">
        <v>2023</v>
      </c>
      <c r="D955" s="99">
        <v>20</v>
      </c>
      <c r="E955" s="99">
        <v>3</v>
      </c>
      <c r="F955" s="99">
        <v>7</v>
      </c>
      <c r="G955" s="99">
        <v>14</v>
      </c>
      <c r="H955" s="147">
        <v>5000</v>
      </c>
      <c r="I955" s="147">
        <v>5600</v>
      </c>
      <c r="J955" s="147">
        <v>565</v>
      </c>
      <c r="K955" s="100">
        <v>7</v>
      </c>
      <c r="L955" s="100"/>
      <c r="M955" s="101" t="s">
        <v>639</v>
      </c>
      <c r="N955" s="102">
        <v>0</v>
      </c>
      <c r="O955" s="148" t="s">
        <v>190</v>
      </c>
      <c r="P955" s="104">
        <v>0</v>
      </c>
      <c r="Q955" s="104">
        <v>0</v>
      </c>
      <c r="R955" s="102">
        <v>0</v>
      </c>
      <c r="S955" s="102">
        <v>0</v>
      </c>
      <c r="T955" s="102">
        <v>0</v>
      </c>
      <c r="U955" s="102">
        <v>0</v>
      </c>
      <c r="V955" s="102">
        <f t="shared" si="238"/>
        <v>0</v>
      </c>
      <c r="W955" s="102">
        <v>0</v>
      </c>
      <c r="X955" s="102">
        <v>0</v>
      </c>
      <c r="Y955" s="102">
        <v>0</v>
      </c>
      <c r="Z955" s="102">
        <v>0</v>
      </c>
      <c r="AA955" s="102">
        <f t="shared" si="239"/>
        <v>0</v>
      </c>
      <c r="AB955" s="102">
        <f t="shared" si="239"/>
        <v>0</v>
      </c>
    </row>
    <row r="956" spans="1:28" ht="24.75" hidden="1">
      <c r="A956" s="1"/>
      <c r="B956" s="61" t="str">
        <f t="shared" si="231"/>
        <v>3714500056005658</v>
      </c>
      <c r="C956" s="99">
        <v>2023</v>
      </c>
      <c r="D956" s="99">
        <v>20</v>
      </c>
      <c r="E956" s="99">
        <v>3</v>
      </c>
      <c r="F956" s="99">
        <v>7</v>
      </c>
      <c r="G956" s="99">
        <v>14</v>
      </c>
      <c r="H956" s="147">
        <v>5000</v>
      </c>
      <c r="I956" s="147">
        <v>5600</v>
      </c>
      <c r="J956" s="147">
        <v>565</v>
      </c>
      <c r="K956" s="100">
        <v>8</v>
      </c>
      <c r="L956" s="100"/>
      <c r="M956" s="101" t="s">
        <v>641</v>
      </c>
      <c r="N956" s="102">
        <v>0</v>
      </c>
      <c r="O956" s="124" t="s">
        <v>43</v>
      </c>
      <c r="P956" s="104">
        <v>0</v>
      </c>
      <c r="Q956" s="104">
        <v>0</v>
      </c>
      <c r="R956" s="102">
        <v>0</v>
      </c>
      <c r="S956" s="102">
        <v>0</v>
      </c>
      <c r="T956" s="102">
        <v>0</v>
      </c>
      <c r="U956" s="102">
        <v>0</v>
      </c>
      <c r="V956" s="102">
        <f t="shared" si="238"/>
        <v>0</v>
      </c>
      <c r="W956" s="102">
        <v>0</v>
      </c>
      <c r="X956" s="102">
        <v>0</v>
      </c>
      <c r="Y956" s="102">
        <v>0</v>
      </c>
      <c r="Z956" s="102">
        <v>0</v>
      </c>
      <c r="AA956" s="102">
        <f t="shared" si="239"/>
        <v>0</v>
      </c>
      <c r="AB956" s="102">
        <f t="shared" si="239"/>
        <v>0</v>
      </c>
    </row>
    <row r="957" spans="1:28" ht="48" hidden="1">
      <c r="A957" s="1"/>
      <c r="B957" s="61" t="str">
        <f t="shared" si="231"/>
        <v>371450005600566</v>
      </c>
      <c r="C957" s="93">
        <v>2023</v>
      </c>
      <c r="D957" s="93">
        <v>20</v>
      </c>
      <c r="E957" s="93">
        <v>3</v>
      </c>
      <c r="F957" s="93">
        <v>7</v>
      </c>
      <c r="G957" s="93">
        <v>14</v>
      </c>
      <c r="H957" s="93">
        <v>5000</v>
      </c>
      <c r="I957" s="93">
        <v>5600</v>
      </c>
      <c r="J957" s="93">
        <v>566</v>
      </c>
      <c r="K957" s="94"/>
      <c r="L957" s="94"/>
      <c r="M957" s="189" t="s">
        <v>642</v>
      </c>
      <c r="N957" s="190">
        <f>SUM(N958:N959)</f>
        <v>0</v>
      </c>
      <c r="O957" s="153"/>
      <c r="P957" s="154"/>
      <c r="Q957" s="154"/>
      <c r="R957" s="190">
        <f t="shared" ref="R957:U957" si="240">SUM(R958:R959)</f>
        <v>0</v>
      </c>
      <c r="S957" s="190">
        <f t="shared" si="240"/>
        <v>0</v>
      </c>
      <c r="T957" s="190">
        <f t="shared" si="240"/>
        <v>0</v>
      </c>
      <c r="U957" s="190">
        <f t="shared" si="240"/>
        <v>0</v>
      </c>
      <c r="V957" s="190">
        <f>+V958+V959</f>
        <v>0</v>
      </c>
      <c r="W957" s="190"/>
      <c r="X957" s="190"/>
      <c r="Y957" s="190"/>
      <c r="Z957" s="190"/>
      <c r="AA957" s="190"/>
      <c r="AB957" s="190"/>
    </row>
    <row r="958" spans="1:28" ht="24.75" hidden="1">
      <c r="A958" s="1"/>
      <c r="B958" s="61" t="str">
        <f t="shared" si="231"/>
        <v>3714500056005661</v>
      </c>
      <c r="C958" s="99">
        <v>2023</v>
      </c>
      <c r="D958" s="99">
        <v>20</v>
      </c>
      <c r="E958" s="99">
        <v>3</v>
      </c>
      <c r="F958" s="99">
        <v>7</v>
      </c>
      <c r="G958" s="99">
        <v>14</v>
      </c>
      <c r="H958" s="147">
        <v>5000</v>
      </c>
      <c r="I958" s="147">
        <v>5600</v>
      </c>
      <c r="J958" s="147">
        <v>566</v>
      </c>
      <c r="K958" s="100">
        <v>1</v>
      </c>
      <c r="L958" s="100"/>
      <c r="M958" s="101" t="s">
        <v>643</v>
      </c>
      <c r="N958" s="102">
        <v>0</v>
      </c>
      <c r="O958" s="124" t="s">
        <v>43</v>
      </c>
      <c r="P958" s="104">
        <v>0</v>
      </c>
      <c r="Q958" s="104">
        <v>0</v>
      </c>
      <c r="R958" s="102">
        <v>0</v>
      </c>
      <c r="S958" s="102">
        <v>0</v>
      </c>
      <c r="T958" s="102">
        <v>0</v>
      </c>
      <c r="U958" s="102">
        <v>0</v>
      </c>
      <c r="V958" s="102">
        <f>N958-R958-S958-T958-U958</f>
        <v>0</v>
      </c>
      <c r="W958" s="102">
        <v>0</v>
      </c>
      <c r="X958" s="102">
        <v>0</v>
      </c>
      <c r="Y958" s="102">
        <v>0</v>
      </c>
      <c r="Z958" s="102">
        <v>0</v>
      </c>
      <c r="AA958" s="102">
        <f t="shared" ref="AA958:AB959" si="241">W958-Y958</f>
        <v>0</v>
      </c>
      <c r="AB958" s="102">
        <f t="shared" si="241"/>
        <v>0</v>
      </c>
    </row>
    <row r="959" spans="1:28" ht="24.75" hidden="1">
      <c r="A959" s="1"/>
      <c r="B959" s="61" t="str">
        <f t="shared" si="231"/>
        <v>3714500056005662</v>
      </c>
      <c r="C959" s="99">
        <v>2023</v>
      </c>
      <c r="D959" s="99">
        <v>20</v>
      </c>
      <c r="E959" s="99">
        <v>3</v>
      </c>
      <c r="F959" s="99">
        <v>7</v>
      </c>
      <c r="G959" s="99">
        <v>14</v>
      </c>
      <c r="H959" s="147">
        <v>5000</v>
      </c>
      <c r="I959" s="147">
        <v>5600</v>
      </c>
      <c r="J959" s="147">
        <v>566</v>
      </c>
      <c r="K959" s="100">
        <v>2</v>
      </c>
      <c r="L959" s="100"/>
      <c r="M959" s="101" t="s">
        <v>656</v>
      </c>
      <c r="N959" s="102">
        <v>0</v>
      </c>
      <c r="O959" s="124" t="s">
        <v>43</v>
      </c>
      <c r="P959" s="104">
        <v>0</v>
      </c>
      <c r="Q959" s="104">
        <v>0</v>
      </c>
      <c r="R959" s="102">
        <v>0</v>
      </c>
      <c r="S959" s="102">
        <v>0</v>
      </c>
      <c r="T959" s="102">
        <v>0</v>
      </c>
      <c r="U959" s="102">
        <v>0</v>
      </c>
      <c r="V959" s="102">
        <f>N959-R959-S959-T959-U959</f>
        <v>0</v>
      </c>
      <c r="W959" s="102">
        <v>0</v>
      </c>
      <c r="X959" s="102">
        <v>0</v>
      </c>
      <c r="Y959" s="102">
        <v>0</v>
      </c>
      <c r="Z959" s="102">
        <v>0</v>
      </c>
      <c r="AA959" s="102">
        <f t="shared" si="241"/>
        <v>0</v>
      </c>
      <c r="AB959" s="102">
        <f t="shared" si="241"/>
        <v>0</v>
      </c>
    </row>
    <row r="960" spans="1:28" ht="96" hidden="1">
      <c r="A960" s="1"/>
      <c r="B960" s="61" t="str">
        <f t="shared" si="231"/>
        <v>4</v>
      </c>
      <c r="C960" s="180">
        <v>2023</v>
      </c>
      <c r="D960" s="180">
        <v>20</v>
      </c>
      <c r="E960" s="180">
        <v>4</v>
      </c>
      <c r="F960" s="180"/>
      <c r="G960" s="180"/>
      <c r="H960" s="180"/>
      <c r="I960" s="181"/>
      <c r="J960" s="181"/>
      <c r="K960" s="182"/>
      <c r="L960" s="182"/>
      <c r="M960" s="183" t="s">
        <v>657</v>
      </c>
      <c r="N960" s="184">
        <f>+N961</f>
        <v>0</v>
      </c>
      <c r="O960" s="185"/>
      <c r="P960" s="186"/>
      <c r="Q960" s="186"/>
      <c r="R960" s="184">
        <f t="shared" ref="R960:U960" si="242">+R961</f>
        <v>0</v>
      </c>
      <c r="S960" s="184">
        <f t="shared" si="242"/>
        <v>0</v>
      </c>
      <c r="T960" s="184">
        <f t="shared" si="242"/>
        <v>0</v>
      </c>
      <c r="U960" s="184">
        <f t="shared" si="242"/>
        <v>0</v>
      </c>
      <c r="V960" s="184">
        <f>+V961</f>
        <v>0</v>
      </c>
      <c r="W960" s="184"/>
      <c r="X960" s="184"/>
      <c r="Y960" s="184"/>
      <c r="Z960" s="184"/>
      <c r="AA960" s="184"/>
      <c r="AB960" s="184"/>
    </row>
    <row r="961" spans="1:28" ht="24.75" hidden="1">
      <c r="A961" s="1"/>
      <c r="B961" s="61" t="str">
        <f t="shared" si="231"/>
        <v>48</v>
      </c>
      <c r="C961" s="111">
        <v>2023</v>
      </c>
      <c r="D961" s="111">
        <v>20</v>
      </c>
      <c r="E961" s="111">
        <v>4</v>
      </c>
      <c r="F961" s="111">
        <v>8</v>
      </c>
      <c r="G961" s="111"/>
      <c r="H961" s="111"/>
      <c r="I961" s="111"/>
      <c r="J961" s="111"/>
      <c r="K961" s="112"/>
      <c r="L961" s="112"/>
      <c r="M961" s="70" t="s">
        <v>658</v>
      </c>
      <c r="N961" s="71">
        <f>+N962+N1022+N1048+N1074</f>
        <v>0</v>
      </c>
      <c r="O961" s="72"/>
      <c r="P961" s="68"/>
      <c r="Q961" s="68"/>
      <c r="R961" s="71">
        <f t="shared" ref="R961:U961" si="243">+R962+R1022+R1048+R1074</f>
        <v>0</v>
      </c>
      <c r="S961" s="71">
        <f t="shared" si="243"/>
        <v>0</v>
      </c>
      <c r="T961" s="71">
        <f t="shared" si="243"/>
        <v>0</v>
      </c>
      <c r="U961" s="71">
        <f t="shared" si="243"/>
        <v>0</v>
      </c>
      <c r="V961" s="71">
        <f>+V962+V1022+V1048+V1074</f>
        <v>0</v>
      </c>
      <c r="W961" s="71"/>
      <c r="X961" s="71"/>
      <c r="Y961" s="71"/>
      <c r="Z961" s="71"/>
      <c r="AA961" s="71"/>
      <c r="AB961" s="71"/>
    </row>
    <row r="962" spans="1:28" ht="24.75" hidden="1">
      <c r="A962" s="1"/>
      <c r="B962" s="61" t="str">
        <f t="shared" si="231"/>
        <v>4815</v>
      </c>
      <c r="C962" s="125">
        <v>2023</v>
      </c>
      <c r="D962" s="125">
        <v>20</v>
      </c>
      <c r="E962" s="125">
        <v>4</v>
      </c>
      <c r="F962" s="125">
        <v>8</v>
      </c>
      <c r="G962" s="125">
        <v>15</v>
      </c>
      <c r="H962" s="125"/>
      <c r="I962" s="125"/>
      <c r="J962" s="125"/>
      <c r="K962" s="125"/>
      <c r="L962" s="125"/>
      <c r="M962" s="173" t="s">
        <v>659</v>
      </c>
      <c r="N962" s="174">
        <f>+N963+N972+N985</f>
        <v>0</v>
      </c>
      <c r="O962" s="113"/>
      <c r="P962" s="125"/>
      <c r="Q962" s="125"/>
      <c r="R962" s="174">
        <f t="shared" ref="R962:U962" si="244">+R963+R972+R985</f>
        <v>0</v>
      </c>
      <c r="S962" s="174">
        <f t="shared" si="244"/>
        <v>0</v>
      </c>
      <c r="T962" s="174">
        <f t="shared" si="244"/>
        <v>0</v>
      </c>
      <c r="U962" s="174">
        <f t="shared" si="244"/>
        <v>0</v>
      </c>
      <c r="V962" s="174">
        <f>+V963+V972+V985</f>
        <v>0</v>
      </c>
      <c r="W962" s="174"/>
      <c r="X962" s="174"/>
      <c r="Y962" s="174"/>
      <c r="Z962" s="174"/>
      <c r="AA962" s="174"/>
      <c r="AB962" s="174"/>
    </row>
    <row r="963" spans="1:28" ht="24.75" hidden="1">
      <c r="A963" s="1"/>
      <c r="B963" s="61" t="str">
        <f t="shared" si="231"/>
        <v>48152000</v>
      </c>
      <c r="C963" s="115">
        <v>2023</v>
      </c>
      <c r="D963" s="115">
        <v>20</v>
      </c>
      <c r="E963" s="115">
        <v>4</v>
      </c>
      <c r="F963" s="115">
        <v>8</v>
      </c>
      <c r="G963" s="115">
        <v>15</v>
      </c>
      <c r="H963" s="115">
        <v>2000</v>
      </c>
      <c r="I963" s="115"/>
      <c r="J963" s="115"/>
      <c r="K963" s="115" t="s">
        <v>29</v>
      </c>
      <c r="L963" s="115"/>
      <c r="M963" s="83" t="s">
        <v>39</v>
      </c>
      <c r="N963" s="84">
        <f>+N964+N969</f>
        <v>0</v>
      </c>
      <c r="O963" s="149" t="s">
        <v>29</v>
      </c>
      <c r="P963" s="160"/>
      <c r="Q963" s="160"/>
      <c r="R963" s="84">
        <f>+R964+R969</f>
        <v>0</v>
      </c>
      <c r="S963" s="84">
        <f>+S964+S969</f>
        <v>0</v>
      </c>
      <c r="T963" s="84">
        <f>+T964+T969</f>
        <v>0</v>
      </c>
      <c r="U963" s="84">
        <f>+U964+U969</f>
        <v>0</v>
      </c>
      <c r="V963" s="84">
        <f>+V964+V969</f>
        <v>0</v>
      </c>
      <c r="W963" s="84"/>
      <c r="X963" s="84"/>
      <c r="Y963" s="84"/>
      <c r="Z963" s="84"/>
      <c r="AA963" s="84"/>
      <c r="AB963" s="84"/>
    </row>
    <row r="964" spans="1:28" ht="48" hidden="1">
      <c r="A964" s="1"/>
      <c r="B964" s="61" t="str">
        <f t="shared" si="231"/>
        <v>481520002100</v>
      </c>
      <c r="C964" s="116">
        <v>2023</v>
      </c>
      <c r="D964" s="116">
        <v>20</v>
      </c>
      <c r="E964" s="116">
        <v>4</v>
      </c>
      <c r="F964" s="116">
        <v>8</v>
      </c>
      <c r="G964" s="116">
        <v>15</v>
      </c>
      <c r="H964" s="116">
        <v>2000</v>
      </c>
      <c r="I964" s="116">
        <v>2100</v>
      </c>
      <c r="J964" s="116"/>
      <c r="K964" s="116" t="s">
        <v>29</v>
      </c>
      <c r="L964" s="116"/>
      <c r="M964" s="89" t="s">
        <v>90</v>
      </c>
      <c r="N964" s="90">
        <f>+N965+N967</f>
        <v>0</v>
      </c>
      <c r="O964" s="151" t="s">
        <v>29</v>
      </c>
      <c r="P964" s="205"/>
      <c r="Q964" s="205"/>
      <c r="R964" s="90">
        <f t="shared" ref="R964:U964" si="245">R965+R967</f>
        <v>0</v>
      </c>
      <c r="S964" s="90">
        <f t="shared" si="245"/>
        <v>0</v>
      </c>
      <c r="T964" s="90">
        <f t="shared" si="245"/>
        <v>0</v>
      </c>
      <c r="U964" s="90">
        <f t="shared" si="245"/>
        <v>0</v>
      </c>
      <c r="V964" s="90">
        <f>+V965+V967</f>
        <v>0</v>
      </c>
      <c r="W964" s="90"/>
      <c r="X964" s="90"/>
      <c r="Y964" s="90"/>
      <c r="Z964" s="90"/>
      <c r="AA964" s="90"/>
      <c r="AB964" s="90"/>
    </row>
    <row r="965" spans="1:28" ht="24.75" hidden="1">
      <c r="A965" s="1"/>
      <c r="B965" s="61" t="str">
        <f t="shared" si="231"/>
        <v>481520002100212</v>
      </c>
      <c r="C965" s="119">
        <v>2023</v>
      </c>
      <c r="D965" s="119">
        <v>20</v>
      </c>
      <c r="E965" s="119">
        <v>4</v>
      </c>
      <c r="F965" s="119">
        <v>8</v>
      </c>
      <c r="G965" s="119">
        <v>15</v>
      </c>
      <c r="H965" s="119">
        <v>2000</v>
      </c>
      <c r="I965" s="119">
        <v>2100</v>
      </c>
      <c r="J965" s="119">
        <v>212</v>
      </c>
      <c r="K965" s="119"/>
      <c r="L965" s="119"/>
      <c r="M965" s="189" t="s">
        <v>660</v>
      </c>
      <c r="N965" s="190">
        <f>+N966</f>
        <v>0</v>
      </c>
      <c r="O965" s="153" t="s">
        <v>29</v>
      </c>
      <c r="P965" s="206"/>
      <c r="Q965" s="206"/>
      <c r="R965" s="190">
        <f>+R966</f>
        <v>0</v>
      </c>
      <c r="S965" s="190">
        <f>+S966</f>
        <v>0</v>
      </c>
      <c r="T965" s="190">
        <f>+T966</f>
        <v>0</v>
      </c>
      <c r="U965" s="190">
        <f>+U966</f>
        <v>0</v>
      </c>
      <c r="V965" s="190">
        <f>+V966</f>
        <v>0</v>
      </c>
      <c r="W965" s="190"/>
      <c r="X965" s="190"/>
      <c r="Y965" s="190"/>
      <c r="Z965" s="190"/>
      <c r="AA965" s="190"/>
      <c r="AB965" s="190"/>
    </row>
    <row r="966" spans="1:28" ht="24.75" hidden="1">
      <c r="A966" s="1"/>
      <c r="B966" s="61" t="str">
        <f t="shared" si="231"/>
        <v>4815200021002121</v>
      </c>
      <c r="C966" s="25">
        <v>2023</v>
      </c>
      <c r="D966" s="25">
        <v>20</v>
      </c>
      <c r="E966" s="25">
        <v>4</v>
      </c>
      <c r="F966" s="25">
        <v>8</v>
      </c>
      <c r="G966" s="25">
        <v>15</v>
      </c>
      <c r="H966" s="25">
        <v>2000</v>
      </c>
      <c r="I966" s="25">
        <v>2100</v>
      </c>
      <c r="J966" s="25">
        <v>212</v>
      </c>
      <c r="K966" s="100">
        <v>1</v>
      </c>
      <c r="L966" s="100"/>
      <c r="M966" s="101" t="s">
        <v>661</v>
      </c>
      <c r="N966" s="102">
        <v>0</v>
      </c>
      <c r="O966" s="148" t="s">
        <v>43</v>
      </c>
      <c r="P966" s="104">
        <v>0</v>
      </c>
      <c r="Q966" s="104">
        <v>0</v>
      </c>
      <c r="R966" s="102">
        <v>0</v>
      </c>
      <c r="S966" s="102">
        <v>0</v>
      </c>
      <c r="T966" s="102">
        <v>0</v>
      </c>
      <c r="U966" s="102">
        <v>0</v>
      </c>
      <c r="V966" s="102">
        <f>N966-R966-S966-T966-U966</f>
        <v>0</v>
      </c>
      <c r="W966" s="102">
        <v>0</v>
      </c>
      <c r="X966" s="102">
        <v>0</v>
      </c>
      <c r="Y966" s="102">
        <v>0</v>
      </c>
      <c r="Z966" s="102">
        <v>0</v>
      </c>
      <c r="AA966" s="102">
        <f>W966-Y966</f>
        <v>0</v>
      </c>
      <c r="AB966" s="102">
        <f>X966-Z966</f>
        <v>0</v>
      </c>
    </row>
    <row r="967" spans="1:28" ht="48" hidden="1">
      <c r="A967" s="1"/>
      <c r="B967" s="61" t="str">
        <f t="shared" si="231"/>
        <v>481520002100214</v>
      </c>
      <c r="C967" s="119">
        <v>2023</v>
      </c>
      <c r="D967" s="119">
        <v>20</v>
      </c>
      <c r="E967" s="119">
        <v>4</v>
      </c>
      <c r="F967" s="119">
        <v>8</v>
      </c>
      <c r="G967" s="119">
        <v>15</v>
      </c>
      <c r="H967" s="119">
        <v>2000</v>
      </c>
      <c r="I967" s="119">
        <v>2100</v>
      </c>
      <c r="J967" s="119">
        <v>214</v>
      </c>
      <c r="K967" s="119"/>
      <c r="L967" s="119"/>
      <c r="M967" s="189" t="s">
        <v>141</v>
      </c>
      <c r="N967" s="190">
        <f>+N968</f>
        <v>0</v>
      </c>
      <c r="O967" s="153" t="s">
        <v>29</v>
      </c>
      <c r="P967" s="206"/>
      <c r="Q967" s="206"/>
      <c r="R967" s="190">
        <f>+R968</f>
        <v>0</v>
      </c>
      <c r="S967" s="190">
        <f>+S968</f>
        <v>0</v>
      </c>
      <c r="T967" s="190">
        <f>+T968</f>
        <v>0</v>
      </c>
      <c r="U967" s="190">
        <f>+U968</f>
        <v>0</v>
      </c>
      <c r="V967" s="190">
        <f>+V968</f>
        <v>0</v>
      </c>
      <c r="W967" s="190"/>
      <c r="X967" s="190"/>
      <c r="Y967" s="190"/>
      <c r="Z967" s="190"/>
      <c r="AA967" s="190"/>
      <c r="AB967" s="190"/>
    </row>
    <row r="968" spans="1:28" ht="46.5" hidden="1">
      <c r="A968" s="1"/>
      <c r="B968" s="61" t="str">
        <f t="shared" si="231"/>
        <v>4815200021002141</v>
      </c>
      <c r="C968" s="25">
        <v>2023</v>
      </c>
      <c r="D968" s="25">
        <v>20</v>
      </c>
      <c r="E968" s="25">
        <v>4</v>
      </c>
      <c r="F968" s="25">
        <v>8</v>
      </c>
      <c r="G968" s="25">
        <v>15</v>
      </c>
      <c r="H968" s="25">
        <v>2000</v>
      </c>
      <c r="I968" s="25">
        <v>2100</v>
      </c>
      <c r="J968" s="25">
        <v>214</v>
      </c>
      <c r="K968" s="100">
        <v>1</v>
      </c>
      <c r="L968" s="100"/>
      <c r="M968" s="101" t="s">
        <v>142</v>
      </c>
      <c r="N968" s="102">
        <v>0</v>
      </c>
      <c r="O968" s="148" t="s">
        <v>143</v>
      </c>
      <c r="P968" s="104">
        <v>0</v>
      </c>
      <c r="Q968" s="104">
        <v>0</v>
      </c>
      <c r="R968" s="102">
        <v>0</v>
      </c>
      <c r="S968" s="102">
        <v>0</v>
      </c>
      <c r="T968" s="102">
        <v>0</v>
      </c>
      <c r="U968" s="102">
        <v>0</v>
      </c>
      <c r="V968" s="102">
        <f>N968-R968-S968-T968-U968</f>
        <v>0</v>
      </c>
      <c r="W968" s="102">
        <v>0</v>
      </c>
      <c r="X968" s="102">
        <v>0</v>
      </c>
      <c r="Y968" s="102">
        <v>0</v>
      </c>
      <c r="Z968" s="102">
        <v>0</v>
      </c>
      <c r="AA968" s="102">
        <f>W968-Y968</f>
        <v>0</v>
      </c>
      <c r="AB968" s="102">
        <f>X968-Z968</f>
        <v>0</v>
      </c>
    </row>
    <row r="969" spans="1:28" ht="24.75" hidden="1">
      <c r="A969" s="1"/>
      <c r="B969" s="61" t="str">
        <f t="shared" si="231"/>
        <v>481520002500</v>
      </c>
      <c r="C969" s="116">
        <v>2023</v>
      </c>
      <c r="D969" s="116">
        <v>20</v>
      </c>
      <c r="E969" s="116">
        <v>4</v>
      </c>
      <c r="F969" s="116">
        <v>8</v>
      </c>
      <c r="G969" s="116">
        <v>15</v>
      </c>
      <c r="H969" s="116">
        <v>2000</v>
      </c>
      <c r="I969" s="116">
        <v>2500</v>
      </c>
      <c r="J969" s="116"/>
      <c r="K969" s="116" t="s">
        <v>29</v>
      </c>
      <c r="L969" s="116"/>
      <c r="M969" s="89" t="s">
        <v>529</v>
      </c>
      <c r="N969" s="90">
        <f>+N970</f>
        <v>0</v>
      </c>
      <c r="O969" s="151" t="s">
        <v>29</v>
      </c>
      <c r="P969" s="205"/>
      <c r="Q969" s="205"/>
      <c r="R969" s="90">
        <f t="shared" ref="R969:U970" si="246">R970</f>
        <v>0</v>
      </c>
      <c r="S969" s="90">
        <f t="shared" si="246"/>
        <v>0</v>
      </c>
      <c r="T969" s="90">
        <f t="shared" si="246"/>
        <v>0</v>
      </c>
      <c r="U969" s="90">
        <f t="shared" si="246"/>
        <v>0</v>
      </c>
      <c r="V969" s="90">
        <f>+V970</f>
        <v>0</v>
      </c>
      <c r="W969" s="90"/>
      <c r="X969" s="90"/>
      <c r="Y969" s="90"/>
      <c r="Z969" s="90"/>
      <c r="AA969" s="90"/>
      <c r="AB969" s="90"/>
    </row>
    <row r="970" spans="1:28" ht="24.75" hidden="1">
      <c r="A970" s="1"/>
      <c r="B970" s="61" t="str">
        <f t="shared" si="231"/>
        <v>481520002500255</v>
      </c>
      <c r="C970" s="119">
        <v>2023</v>
      </c>
      <c r="D970" s="119">
        <v>20</v>
      </c>
      <c r="E970" s="119">
        <v>4</v>
      </c>
      <c r="F970" s="119">
        <v>8</v>
      </c>
      <c r="G970" s="119">
        <v>15</v>
      </c>
      <c r="H970" s="119">
        <v>2000</v>
      </c>
      <c r="I970" s="119">
        <v>2500</v>
      </c>
      <c r="J970" s="119">
        <v>255</v>
      </c>
      <c r="K970" s="119"/>
      <c r="L970" s="119"/>
      <c r="M970" s="189" t="s">
        <v>530</v>
      </c>
      <c r="N970" s="190">
        <f>+N971</f>
        <v>0</v>
      </c>
      <c r="O970" s="153" t="s">
        <v>29</v>
      </c>
      <c r="P970" s="206"/>
      <c r="Q970" s="206"/>
      <c r="R970" s="190">
        <f t="shared" si="246"/>
        <v>0</v>
      </c>
      <c r="S970" s="190">
        <f t="shared" si="246"/>
        <v>0</v>
      </c>
      <c r="T970" s="190">
        <f t="shared" si="246"/>
        <v>0</v>
      </c>
      <c r="U970" s="190">
        <f t="shared" si="246"/>
        <v>0</v>
      </c>
      <c r="V970" s="190">
        <f>+V971</f>
        <v>0</v>
      </c>
      <c r="W970" s="190"/>
      <c r="X970" s="190"/>
      <c r="Y970" s="190"/>
      <c r="Z970" s="190"/>
      <c r="AA970" s="190"/>
      <c r="AB970" s="190"/>
    </row>
    <row r="971" spans="1:28" ht="24.75" hidden="1">
      <c r="A971" s="1"/>
      <c r="B971" s="61" t="str">
        <f t="shared" si="231"/>
        <v>4815200025002551</v>
      </c>
      <c r="C971" s="25">
        <v>2023</v>
      </c>
      <c r="D971" s="25">
        <v>20</v>
      </c>
      <c r="E971" s="25">
        <v>4</v>
      </c>
      <c r="F971" s="25">
        <v>8</v>
      </c>
      <c r="G971" s="25">
        <v>15</v>
      </c>
      <c r="H971" s="25">
        <v>2000</v>
      </c>
      <c r="I971" s="25">
        <v>2500</v>
      </c>
      <c r="J971" s="25">
        <v>255</v>
      </c>
      <c r="K971" s="100">
        <v>1</v>
      </c>
      <c r="L971" s="100"/>
      <c r="M971" s="101" t="s">
        <v>530</v>
      </c>
      <c r="N971" s="102">
        <v>0</v>
      </c>
      <c r="O971" s="148" t="s">
        <v>143</v>
      </c>
      <c r="P971" s="104">
        <v>0</v>
      </c>
      <c r="Q971" s="104">
        <v>0</v>
      </c>
      <c r="R971" s="102">
        <v>0</v>
      </c>
      <c r="S971" s="102">
        <v>0</v>
      </c>
      <c r="T971" s="102">
        <v>0</v>
      </c>
      <c r="U971" s="102">
        <v>0</v>
      </c>
      <c r="V971" s="102">
        <f>N971-R971-S971-T971-U971</f>
        <v>0</v>
      </c>
      <c r="W971" s="102">
        <v>0</v>
      </c>
      <c r="X971" s="102">
        <v>0</v>
      </c>
      <c r="Y971" s="102">
        <v>0</v>
      </c>
      <c r="Z971" s="102">
        <v>0</v>
      </c>
      <c r="AA971" s="102">
        <f>W971-Y971</f>
        <v>0</v>
      </c>
      <c r="AB971" s="102">
        <f>X971-Z971</f>
        <v>0</v>
      </c>
    </row>
    <row r="972" spans="1:28" ht="24.75" hidden="1">
      <c r="A972" s="1"/>
      <c r="B972" s="61" t="str">
        <f t="shared" si="231"/>
        <v>48153000</v>
      </c>
      <c r="C972" s="115">
        <v>2023</v>
      </c>
      <c r="D972" s="115">
        <v>20</v>
      </c>
      <c r="E972" s="115">
        <v>4</v>
      </c>
      <c r="F972" s="115">
        <v>8</v>
      </c>
      <c r="G972" s="115">
        <v>15</v>
      </c>
      <c r="H972" s="115">
        <v>3000</v>
      </c>
      <c r="I972" s="115"/>
      <c r="J972" s="115"/>
      <c r="K972" s="115"/>
      <c r="L972" s="115"/>
      <c r="M972" s="83" t="s">
        <v>55</v>
      </c>
      <c r="N972" s="84">
        <f>+N973+N979+N982</f>
        <v>0</v>
      </c>
      <c r="O972" s="149"/>
      <c r="P972" s="160"/>
      <c r="Q972" s="160"/>
      <c r="R972" s="84">
        <f t="shared" ref="R972:U972" si="247">+R973+R979+R982</f>
        <v>0</v>
      </c>
      <c r="S972" s="84">
        <f t="shared" si="247"/>
        <v>0</v>
      </c>
      <c r="T972" s="84">
        <f t="shared" si="247"/>
        <v>0</v>
      </c>
      <c r="U972" s="84">
        <f t="shared" si="247"/>
        <v>0</v>
      </c>
      <c r="V972" s="84">
        <f>+V973+V979+V982</f>
        <v>0</v>
      </c>
      <c r="W972" s="84"/>
      <c r="X972" s="84"/>
      <c r="Y972" s="84"/>
      <c r="Z972" s="84"/>
      <c r="AA972" s="84"/>
      <c r="AB972" s="84"/>
    </row>
    <row r="973" spans="1:28" ht="24.75" hidden="1">
      <c r="A973" s="1"/>
      <c r="B973" s="61" t="str">
        <f t="shared" si="231"/>
        <v>481530003100</v>
      </c>
      <c r="C973" s="116">
        <v>2023</v>
      </c>
      <c r="D973" s="116">
        <v>20</v>
      </c>
      <c r="E973" s="116">
        <v>4</v>
      </c>
      <c r="F973" s="116">
        <v>8</v>
      </c>
      <c r="G973" s="116">
        <v>15</v>
      </c>
      <c r="H973" s="116">
        <v>3000</v>
      </c>
      <c r="I973" s="116">
        <v>3100</v>
      </c>
      <c r="J973" s="116"/>
      <c r="K973" s="116" t="s">
        <v>29</v>
      </c>
      <c r="L973" s="116"/>
      <c r="M973" s="89" t="s">
        <v>151</v>
      </c>
      <c r="N973" s="90">
        <f>+N974+N977</f>
        <v>0</v>
      </c>
      <c r="O973" s="151" t="s">
        <v>29</v>
      </c>
      <c r="P973" s="205"/>
      <c r="Q973" s="205"/>
      <c r="R973" s="90">
        <f t="shared" ref="R973:U973" si="248">R974+R977</f>
        <v>0</v>
      </c>
      <c r="S973" s="90">
        <f t="shared" si="248"/>
        <v>0</v>
      </c>
      <c r="T973" s="90">
        <f t="shared" si="248"/>
        <v>0</v>
      </c>
      <c r="U973" s="90">
        <f t="shared" si="248"/>
        <v>0</v>
      </c>
      <c r="V973" s="90">
        <f>+V974+V977</f>
        <v>0</v>
      </c>
      <c r="W973" s="90"/>
      <c r="X973" s="90"/>
      <c r="Y973" s="90"/>
      <c r="Z973" s="90"/>
      <c r="AA973" s="90"/>
      <c r="AB973" s="90"/>
    </row>
    <row r="974" spans="1:28" ht="48" hidden="1">
      <c r="A974" s="1"/>
      <c r="B974" s="61" t="str">
        <f t="shared" si="231"/>
        <v>481530003100317</v>
      </c>
      <c r="C974" s="119">
        <v>2023</v>
      </c>
      <c r="D974" s="119">
        <v>20</v>
      </c>
      <c r="E974" s="119">
        <v>4</v>
      </c>
      <c r="F974" s="119">
        <v>8</v>
      </c>
      <c r="G974" s="119">
        <v>15</v>
      </c>
      <c r="H974" s="119">
        <v>3000</v>
      </c>
      <c r="I974" s="119">
        <v>3100</v>
      </c>
      <c r="J974" s="119">
        <v>317</v>
      </c>
      <c r="K974" s="119"/>
      <c r="L974" s="119"/>
      <c r="M974" s="189" t="s">
        <v>317</v>
      </c>
      <c r="N974" s="190">
        <f>+N975+N976</f>
        <v>0</v>
      </c>
      <c r="O974" s="153" t="s">
        <v>29</v>
      </c>
      <c r="P974" s="206"/>
      <c r="Q974" s="206"/>
      <c r="R974" s="190">
        <f t="shared" ref="R974:U974" si="249">SUM(R975:R976)</f>
        <v>0</v>
      </c>
      <c r="S974" s="190">
        <f t="shared" si="249"/>
        <v>0</v>
      </c>
      <c r="T974" s="190">
        <f t="shared" si="249"/>
        <v>0</v>
      </c>
      <c r="U974" s="190">
        <f t="shared" si="249"/>
        <v>0</v>
      </c>
      <c r="V974" s="190">
        <f>+SUM(V975:V976)</f>
        <v>0</v>
      </c>
      <c r="W974" s="190"/>
      <c r="X974" s="190"/>
      <c r="Y974" s="190"/>
      <c r="Z974" s="190"/>
      <c r="AA974" s="190"/>
      <c r="AB974" s="190"/>
    </row>
    <row r="975" spans="1:28" ht="24.75" hidden="1">
      <c r="A975" s="1"/>
      <c r="B975" s="61" t="str">
        <f t="shared" si="231"/>
        <v>4815300031003171</v>
      </c>
      <c r="C975" s="25">
        <v>2023</v>
      </c>
      <c r="D975" s="25">
        <v>20</v>
      </c>
      <c r="E975" s="25">
        <v>4</v>
      </c>
      <c r="F975" s="25">
        <v>8</v>
      </c>
      <c r="G975" s="25">
        <v>15</v>
      </c>
      <c r="H975" s="25">
        <v>3000</v>
      </c>
      <c r="I975" s="25">
        <v>3100</v>
      </c>
      <c r="J975" s="25">
        <v>317</v>
      </c>
      <c r="K975" s="100">
        <v>1</v>
      </c>
      <c r="L975" s="100"/>
      <c r="M975" s="101" t="s">
        <v>153</v>
      </c>
      <c r="N975" s="102">
        <v>0</v>
      </c>
      <c r="O975" s="148" t="s">
        <v>64</v>
      </c>
      <c r="P975" s="104">
        <v>0</v>
      </c>
      <c r="Q975" s="104">
        <v>0</v>
      </c>
      <c r="R975" s="102">
        <v>0</v>
      </c>
      <c r="S975" s="102">
        <v>0</v>
      </c>
      <c r="T975" s="102">
        <v>0</v>
      </c>
      <c r="U975" s="102">
        <v>0</v>
      </c>
      <c r="V975" s="102">
        <f>N975-R975-S975-T975-U975</f>
        <v>0</v>
      </c>
      <c r="W975" s="102">
        <v>0</v>
      </c>
      <c r="X975" s="102">
        <v>0</v>
      </c>
      <c r="Y975" s="102">
        <v>0</v>
      </c>
      <c r="Z975" s="102">
        <v>0</v>
      </c>
      <c r="AA975" s="102">
        <f t="shared" ref="AA975:AB976" si="250">W975-Y975</f>
        <v>0</v>
      </c>
      <c r="AB975" s="102">
        <f t="shared" si="250"/>
        <v>0</v>
      </c>
    </row>
    <row r="976" spans="1:28" ht="24.75" hidden="1">
      <c r="A976" s="1"/>
      <c r="B976" s="61" t="str">
        <f t="shared" si="231"/>
        <v>4815300031003172</v>
      </c>
      <c r="C976" s="25">
        <v>2023</v>
      </c>
      <c r="D976" s="25">
        <v>20</v>
      </c>
      <c r="E976" s="25">
        <v>4</v>
      </c>
      <c r="F976" s="25">
        <v>8</v>
      </c>
      <c r="G976" s="25">
        <v>15</v>
      </c>
      <c r="H976" s="25">
        <v>3000</v>
      </c>
      <c r="I976" s="25">
        <v>3100</v>
      </c>
      <c r="J976" s="25">
        <v>317</v>
      </c>
      <c r="K976" s="100">
        <v>2</v>
      </c>
      <c r="L976" s="100"/>
      <c r="M976" s="101" t="s">
        <v>662</v>
      </c>
      <c r="N976" s="102">
        <v>0</v>
      </c>
      <c r="O976" s="148" t="s">
        <v>64</v>
      </c>
      <c r="P976" s="104">
        <v>0</v>
      </c>
      <c r="Q976" s="104">
        <v>0</v>
      </c>
      <c r="R976" s="102">
        <v>0</v>
      </c>
      <c r="S976" s="102">
        <v>0</v>
      </c>
      <c r="T976" s="102">
        <v>0</v>
      </c>
      <c r="U976" s="102">
        <v>0</v>
      </c>
      <c r="V976" s="102">
        <f>N976-R976-S976-T976-U976</f>
        <v>0</v>
      </c>
      <c r="W976" s="102">
        <v>0</v>
      </c>
      <c r="X976" s="102">
        <v>0</v>
      </c>
      <c r="Y976" s="102">
        <v>0</v>
      </c>
      <c r="Z976" s="102">
        <v>0</v>
      </c>
      <c r="AA976" s="102">
        <f t="shared" si="250"/>
        <v>0</v>
      </c>
      <c r="AB976" s="102">
        <f t="shared" si="250"/>
        <v>0</v>
      </c>
    </row>
    <row r="977" spans="1:28" ht="24.75" hidden="1">
      <c r="A977" s="1"/>
      <c r="B977" s="61" t="str">
        <f t="shared" si="231"/>
        <v>481530003100319</v>
      </c>
      <c r="C977" s="119">
        <v>2023</v>
      </c>
      <c r="D977" s="119">
        <v>20</v>
      </c>
      <c r="E977" s="119">
        <v>4</v>
      </c>
      <c r="F977" s="119">
        <v>8</v>
      </c>
      <c r="G977" s="119">
        <v>15</v>
      </c>
      <c r="H977" s="119">
        <v>3000</v>
      </c>
      <c r="I977" s="119">
        <v>3100</v>
      </c>
      <c r="J977" s="119">
        <v>319</v>
      </c>
      <c r="K977" s="119"/>
      <c r="L977" s="119"/>
      <c r="M977" s="189" t="s">
        <v>510</v>
      </c>
      <c r="N977" s="190">
        <f>+N978</f>
        <v>0</v>
      </c>
      <c r="O977" s="153" t="s">
        <v>29</v>
      </c>
      <c r="P977" s="206"/>
      <c r="Q977" s="206"/>
      <c r="R977" s="190">
        <f>+R978</f>
        <v>0</v>
      </c>
      <c r="S977" s="190">
        <f>+S978</f>
        <v>0</v>
      </c>
      <c r="T977" s="190">
        <f>+T978</f>
        <v>0</v>
      </c>
      <c r="U977" s="190">
        <f>+U978</f>
        <v>0</v>
      </c>
      <c r="V977" s="190">
        <f>+V978</f>
        <v>0</v>
      </c>
      <c r="W977" s="190"/>
      <c r="X977" s="190"/>
      <c r="Y977" s="190"/>
      <c r="Z977" s="190"/>
      <c r="AA977" s="190"/>
      <c r="AB977" s="190"/>
    </row>
    <row r="978" spans="1:28" ht="24.75" hidden="1">
      <c r="A978" s="1"/>
      <c r="B978" s="61" t="str">
        <f t="shared" si="231"/>
        <v>4815300031003191</v>
      </c>
      <c r="C978" s="25">
        <v>2023</v>
      </c>
      <c r="D978" s="25">
        <v>20</v>
      </c>
      <c r="E978" s="25">
        <v>4</v>
      </c>
      <c r="F978" s="25">
        <v>8</v>
      </c>
      <c r="G978" s="25">
        <v>15</v>
      </c>
      <c r="H978" s="25">
        <v>3000</v>
      </c>
      <c r="I978" s="25">
        <v>3100</v>
      </c>
      <c r="J978" s="25">
        <v>319</v>
      </c>
      <c r="K978" s="100">
        <v>1</v>
      </c>
      <c r="L978" s="100"/>
      <c r="M978" s="101" t="s">
        <v>663</v>
      </c>
      <c r="N978" s="102">
        <v>0</v>
      </c>
      <c r="O978" s="148" t="s">
        <v>64</v>
      </c>
      <c r="P978" s="104">
        <v>0</v>
      </c>
      <c r="Q978" s="104">
        <v>0</v>
      </c>
      <c r="R978" s="102">
        <v>0</v>
      </c>
      <c r="S978" s="102">
        <v>0</v>
      </c>
      <c r="T978" s="102">
        <v>0</v>
      </c>
      <c r="U978" s="102">
        <v>0</v>
      </c>
      <c r="V978" s="102">
        <f>N978-R978-S978-T978-U978</f>
        <v>0</v>
      </c>
      <c r="W978" s="102">
        <v>0</v>
      </c>
      <c r="X978" s="102">
        <v>0</v>
      </c>
      <c r="Y978" s="102">
        <v>0</v>
      </c>
      <c r="Z978" s="102">
        <v>0</v>
      </c>
      <c r="AA978" s="102">
        <f>W978-Y978</f>
        <v>0</v>
      </c>
      <c r="AB978" s="102">
        <f>X978-Z978</f>
        <v>0</v>
      </c>
    </row>
    <row r="979" spans="1:28" ht="24.75" hidden="1">
      <c r="A979" s="1"/>
      <c r="B979" s="61" t="str">
        <f t="shared" si="231"/>
        <v>481530003200</v>
      </c>
      <c r="C979" s="116">
        <v>2023</v>
      </c>
      <c r="D979" s="116">
        <v>20</v>
      </c>
      <c r="E979" s="116">
        <v>4</v>
      </c>
      <c r="F979" s="116">
        <v>8</v>
      </c>
      <c r="G979" s="116">
        <v>15</v>
      </c>
      <c r="H979" s="116">
        <v>3000</v>
      </c>
      <c r="I979" s="116">
        <v>3200</v>
      </c>
      <c r="J979" s="116"/>
      <c r="K979" s="116"/>
      <c r="L979" s="116"/>
      <c r="M979" s="89" t="s">
        <v>664</v>
      </c>
      <c r="N979" s="90">
        <f>+N980</f>
        <v>0</v>
      </c>
      <c r="O979" s="151" t="s">
        <v>29</v>
      </c>
      <c r="P979" s="205"/>
      <c r="Q979" s="205"/>
      <c r="R979" s="90">
        <f t="shared" ref="R979:U979" si="251">R980</f>
        <v>0</v>
      </c>
      <c r="S979" s="90">
        <f t="shared" si="251"/>
        <v>0</v>
      </c>
      <c r="T979" s="90">
        <f t="shared" si="251"/>
        <v>0</v>
      </c>
      <c r="U979" s="90">
        <f t="shared" si="251"/>
        <v>0</v>
      </c>
      <c r="V979" s="90">
        <f>+V980</f>
        <v>0</v>
      </c>
      <c r="W979" s="90"/>
      <c r="X979" s="90"/>
      <c r="Y979" s="90"/>
      <c r="Z979" s="90"/>
      <c r="AA979" s="90"/>
      <c r="AB979" s="90"/>
    </row>
    <row r="980" spans="1:28" ht="24.75" hidden="1">
      <c r="A980" s="1"/>
      <c r="B980" s="61" t="str">
        <f t="shared" si="231"/>
        <v>481530003200327</v>
      </c>
      <c r="C980" s="119">
        <v>2023</v>
      </c>
      <c r="D980" s="119">
        <v>20</v>
      </c>
      <c r="E980" s="119">
        <v>4</v>
      </c>
      <c r="F980" s="119">
        <v>8</v>
      </c>
      <c r="G980" s="119">
        <v>15</v>
      </c>
      <c r="H980" s="119">
        <v>3000</v>
      </c>
      <c r="I980" s="119">
        <v>3200</v>
      </c>
      <c r="J980" s="119">
        <v>327</v>
      </c>
      <c r="K980" s="119"/>
      <c r="L980" s="119"/>
      <c r="M980" s="189" t="s">
        <v>665</v>
      </c>
      <c r="N980" s="190">
        <f>+N981</f>
        <v>0</v>
      </c>
      <c r="O980" s="153" t="s">
        <v>29</v>
      </c>
      <c r="P980" s="206"/>
      <c r="Q980" s="206"/>
      <c r="R980" s="190">
        <f>+R981</f>
        <v>0</v>
      </c>
      <c r="S980" s="190">
        <f>+S981</f>
        <v>0</v>
      </c>
      <c r="T980" s="190">
        <f>+T981</f>
        <v>0</v>
      </c>
      <c r="U980" s="190">
        <f>+U981</f>
        <v>0</v>
      </c>
      <c r="V980" s="190">
        <f>+V981</f>
        <v>0</v>
      </c>
      <c r="W980" s="190"/>
      <c r="X980" s="190"/>
      <c r="Y980" s="190"/>
      <c r="Z980" s="190"/>
      <c r="AA980" s="190"/>
      <c r="AB980" s="190"/>
    </row>
    <row r="981" spans="1:28" ht="24.75" hidden="1">
      <c r="A981" s="1"/>
      <c r="B981" s="61" t="str">
        <f t="shared" si="231"/>
        <v>4815300032003271</v>
      </c>
      <c r="C981" s="25">
        <v>2023</v>
      </c>
      <c r="D981" s="25">
        <v>20</v>
      </c>
      <c r="E981" s="25">
        <v>4</v>
      </c>
      <c r="F981" s="25">
        <v>8</v>
      </c>
      <c r="G981" s="25">
        <v>15</v>
      </c>
      <c r="H981" s="25">
        <v>3000</v>
      </c>
      <c r="I981" s="25">
        <v>3200</v>
      </c>
      <c r="J981" s="25">
        <v>327</v>
      </c>
      <c r="K981" s="100">
        <v>1</v>
      </c>
      <c r="L981" s="100"/>
      <c r="M981" s="101" t="s">
        <v>666</v>
      </c>
      <c r="N981" s="102">
        <v>0</v>
      </c>
      <c r="O981" s="148" t="s">
        <v>64</v>
      </c>
      <c r="P981" s="104">
        <v>0</v>
      </c>
      <c r="Q981" s="104">
        <v>0</v>
      </c>
      <c r="R981" s="102">
        <v>0</v>
      </c>
      <c r="S981" s="102">
        <v>0</v>
      </c>
      <c r="T981" s="102">
        <v>0</v>
      </c>
      <c r="U981" s="102">
        <v>0</v>
      </c>
      <c r="V981" s="102">
        <f>N981-R981-S981-T981-U981</f>
        <v>0</v>
      </c>
      <c r="W981" s="102">
        <v>0</v>
      </c>
      <c r="X981" s="102">
        <v>0</v>
      </c>
      <c r="Y981" s="102">
        <v>0</v>
      </c>
      <c r="Z981" s="102">
        <v>0</v>
      </c>
      <c r="AA981" s="102">
        <f>W981-Y981</f>
        <v>0</v>
      </c>
      <c r="AB981" s="102">
        <f>X981-Z981</f>
        <v>0</v>
      </c>
    </row>
    <row r="982" spans="1:28" ht="48" hidden="1">
      <c r="A982" s="1"/>
      <c r="B982" s="61" t="str">
        <f t="shared" si="231"/>
        <v>481530003300</v>
      </c>
      <c r="C982" s="116">
        <v>2023</v>
      </c>
      <c r="D982" s="116">
        <v>20</v>
      </c>
      <c r="E982" s="116">
        <v>4</v>
      </c>
      <c r="F982" s="116">
        <v>8</v>
      </c>
      <c r="G982" s="116">
        <v>15</v>
      </c>
      <c r="H982" s="116">
        <v>3000</v>
      </c>
      <c r="I982" s="116">
        <v>3300</v>
      </c>
      <c r="J982" s="116"/>
      <c r="K982" s="116"/>
      <c r="L982" s="116"/>
      <c r="M982" s="89" t="s">
        <v>56</v>
      </c>
      <c r="N982" s="90">
        <f>+N983</f>
        <v>0</v>
      </c>
      <c r="O982" s="151" t="s">
        <v>29</v>
      </c>
      <c r="P982" s="205"/>
      <c r="Q982" s="205"/>
      <c r="R982" s="90">
        <f t="shared" ref="R982:U983" si="252">R983</f>
        <v>0</v>
      </c>
      <c r="S982" s="90">
        <f t="shared" si="252"/>
        <v>0</v>
      </c>
      <c r="T982" s="90">
        <f t="shared" si="252"/>
        <v>0</v>
      </c>
      <c r="U982" s="90">
        <f t="shared" si="252"/>
        <v>0</v>
      </c>
      <c r="V982" s="90">
        <f>+V983</f>
        <v>0</v>
      </c>
      <c r="W982" s="90"/>
      <c r="X982" s="90"/>
      <c r="Y982" s="90"/>
      <c r="Z982" s="90"/>
      <c r="AA982" s="90"/>
      <c r="AB982" s="90"/>
    </row>
    <row r="983" spans="1:28" ht="48" hidden="1">
      <c r="A983" s="1"/>
      <c r="B983" s="61" t="str">
        <f t="shared" si="231"/>
        <v>481530003300333</v>
      </c>
      <c r="C983" s="119">
        <v>2023</v>
      </c>
      <c r="D983" s="119">
        <v>20</v>
      </c>
      <c r="E983" s="119">
        <v>4</v>
      </c>
      <c r="F983" s="119">
        <v>8</v>
      </c>
      <c r="G983" s="119">
        <v>15</v>
      </c>
      <c r="H983" s="119">
        <v>3000</v>
      </c>
      <c r="I983" s="119">
        <v>3300</v>
      </c>
      <c r="J983" s="119">
        <v>333</v>
      </c>
      <c r="K983" s="119"/>
      <c r="L983" s="119"/>
      <c r="M983" s="189" t="s">
        <v>159</v>
      </c>
      <c r="N983" s="190">
        <f>+N984</f>
        <v>0</v>
      </c>
      <c r="O983" s="153" t="s">
        <v>29</v>
      </c>
      <c r="P983" s="206"/>
      <c r="Q983" s="206"/>
      <c r="R983" s="190">
        <f t="shared" si="252"/>
        <v>0</v>
      </c>
      <c r="S983" s="190">
        <f t="shared" si="252"/>
        <v>0</v>
      </c>
      <c r="T983" s="190">
        <f t="shared" si="252"/>
        <v>0</v>
      </c>
      <c r="U983" s="190">
        <f t="shared" si="252"/>
        <v>0</v>
      </c>
      <c r="V983" s="190">
        <f>+V984</f>
        <v>0</v>
      </c>
      <c r="W983" s="190"/>
      <c r="X983" s="190"/>
      <c r="Y983" s="190"/>
      <c r="Z983" s="190"/>
      <c r="AA983" s="190"/>
      <c r="AB983" s="190"/>
    </row>
    <row r="984" spans="1:28" ht="46.5" hidden="1">
      <c r="A984" s="1"/>
      <c r="B984" s="61" t="str">
        <f t="shared" si="231"/>
        <v>4815300033003331</v>
      </c>
      <c r="C984" s="25">
        <v>2023</v>
      </c>
      <c r="D984" s="25">
        <v>20</v>
      </c>
      <c r="E984" s="25">
        <v>4</v>
      </c>
      <c r="F984" s="25">
        <v>8</v>
      </c>
      <c r="G984" s="25">
        <v>15</v>
      </c>
      <c r="H984" s="25">
        <v>3000</v>
      </c>
      <c r="I984" s="25">
        <v>3300</v>
      </c>
      <c r="J984" s="25">
        <v>333</v>
      </c>
      <c r="K984" s="100">
        <v>1</v>
      </c>
      <c r="L984" s="100"/>
      <c r="M984" s="101" t="s">
        <v>667</v>
      </c>
      <c r="N984" s="102">
        <v>0</v>
      </c>
      <c r="O984" s="148" t="s">
        <v>64</v>
      </c>
      <c r="P984" s="104">
        <v>0</v>
      </c>
      <c r="Q984" s="104">
        <v>0</v>
      </c>
      <c r="R984" s="102">
        <v>0</v>
      </c>
      <c r="S984" s="102">
        <v>0</v>
      </c>
      <c r="T984" s="102">
        <v>0</v>
      </c>
      <c r="U984" s="102">
        <v>0</v>
      </c>
      <c r="V984" s="102">
        <f>N984-R984-S984-T984-U984</f>
        <v>0</v>
      </c>
      <c r="W984" s="102">
        <v>0</v>
      </c>
      <c r="X984" s="102">
        <v>0</v>
      </c>
      <c r="Y984" s="102">
        <v>0</v>
      </c>
      <c r="Z984" s="102">
        <v>0</v>
      </c>
      <c r="AA984" s="102">
        <f>W984-Y984</f>
        <v>0</v>
      </c>
      <c r="AB984" s="102">
        <f>X984-Z984</f>
        <v>0</v>
      </c>
    </row>
    <row r="985" spans="1:28" ht="24.75" hidden="1">
      <c r="A985" s="1"/>
      <c r="B985" s="61" t="str">
        <f t="shared" si="231"/>
        <v>48155000</v>
      </c>
      <c r="C985" s="115">
        <v>2023</v>
      </c>
      <c r="D985" s="115">
        <v>20</v>
      </c>
      <c r="E985" s="115">
        <v>4</v>
      </c>
      <c r="F985" s="115">
        <v>8</v>
      </c>
      <c r="G985" s="115">
        <v>15</v>
      </c>
      <c r="H985" s="115">
        <v>5000</v>
      </c>
      <c r="I985" s="115"/>
      <c r="J985" s="115"/>
      <c r="K985" s="115"/>
      <c r="L985" s="115"/>
      <c r="M985" s="83" t="s">
        <v>114</v>
      </c>
      <c r="N985" s="84">
        <f>+N986+N1005+N1011+N1014</f>
        <v>0</v>
      </c>
      <c r="O985" s="149"/>
      <c r="P985" s="160"/>
      <c r="Q985" s="160"/>
      <c r="R985" s="84">
        <f t="shared" ref="R985:U985" si="253">R986+R1005+R1011+R1014</f>
        <v>0</v>
      </c>
      <c r="S985" s="84">
        <f t="shared" si="253"/>
        <v>0</v>
      </c>
      <c r="T985" s="84">
        <f t="shared" si="253"/>
        <v>0</v>
      </c>
      <c r="U985" s="84">
        <f t="shared" si="253"/>
        <v>0</v>
      </c>
      <c r="V985" s="84">
        <f>+V986+V1005+V1011+V1014</f>
        <v>0</v>
      </c>
      <c r="W985" s="84"/>
      <c r="X985" s="84"/>
      <c r="Y985" s="84"/>
      <c r="Z985" s="84"/>
      <c r="AA985" s="84"/>
      <c r="AB985" s="84"/>
    </row>
    <row r="986" spans="1:28" ht="24.75" hidden="1">
      <c r="A986" s="1"/>
      <c r="B986" s="61" t="str">
        <f t="shared" si="231"/>
        <v>481550005100</v>
      </c>
      <c r="C986" s="116">
        <v>2023</v>
      </c>
      <c r="D986" s="116">
        <v>20</v>
      </c>
      <c r="E986" s="116">
        <v>4</v>
      </c>
      <c r="F986" s="116">
        <v>8</v>
      </c>
      <c r="G986" s="116">
        <v>15</v>
      </c>
      <c r="H986" s="116">
        <v>5000</v>
      </c>
      <c r="I986" s="116">
        <v>5100</v>
      </c>
      <c r="J986" s="116"/>
      <c r="K986" s="116" t="s">
        <v>29</v>
      </c>
      <c r="L986" s="116"/>
      <c r="M986" s="89" t="s">
        <v>115</v>
      </c>
      <c r="N986" s="90">
        <f>+N987+N1003</f>
        <v>0</v>
      </c>
      <c r="O986" s="151" t="s">
        <v>29</v>
      </c>
      <c r="P986" s="205"/>
      <c r="Q986" s="205"/>
      <c r="R986" s="90">
        <f t="shared" ref="R986:U986" si="254">R987+R1003</f>
        <v>0</v>
      </c>
      <c r="S986" s="90">
        <f t="shared" si="254"/>
        <v>0</v>
      </c>
      <c r="T986" s="90">
        <f t="shared" si="254"/>
        <v>0</v>
      </c>
      <c r="U986" s="90">
        <f t="shared" si="254"/>
        <v>0</v>
      </c>
      <c r="V986" s="90">
        <f>+V987+V1003</f>
        <v>0</v>
      </c>
      <c r="W986" s="90"/>
      <c r="X986" s="90"/>
      <c r="Y986" s="90"/>
      <c r="Z986" s="90"/>
      <c r="AA986" s="90"/>
      <c r="AB986" s="90"/>
    </row>
    <row r="987" spans="1:28" ht="24.75" hidden="1">
      <c r="A987" s="1"/>
      <c r="B987" s="61" t="str">
        <f t="shared" si="231"/>
        <v>481550005100515</v>
      </c>
      <c r="C987" s="119">
        <v>2023</v>
      </c>
      <c r="D987" s="119">
        <v>20</v>
      </c>
      <c r="E987" s="119">
        <v>4</v>
      </c>
      <c r="F987" s="119">
        <v>8</v>
      </c>
      <c r="G987" s="119">
        <v>15</v>
      </c>
      <c r="H987" s="119">
        <v>5000</v>
      </c>
      <c r="I987" s="119">
        <v>5100</v>
      </c>
      <c r="J987" s="119">
        <v>515</v>
      </c>
      <c r="K987" s="119"/>
      <c r="L987" s="119"/>
      <c r="M987" s="189" t="s">
        <v>116</v>
      </c>
      <c r="N987" s="190">
        <f>SUM(N988:N1002)</f>
        <v>0</v>
      </c>
      <c r="O987" s="153" t="s">
        <v>29</v>
      </c>
      <c r="P987" s="206"/>
      <c r="Q987" s="206"/>
      <c r="R987" s="190">
        <f t="shared" ref="R987:U987" si="255">SUM(R988:R1002)</f>
        <v>0</v>
      </c>
      <c r="S987" s="190">
        <f t="shared" si="255"/>
        <v>0</v>
      </c>
      <c r="T987" s="190">
        <f t="shared" si="255"/>
        <v>0</v>
      </c>
      <c r="U987" s="190">
        <f t="shared" si="255"/>
        <v>0</v>
      </c>
      <c r="V987" s="190">
        <f>+SUM(V988:V1002)</f>
        <v>0</v>
      </c>
      <c r="W987" s="190"/>
      <c r="X987" s="190"/>
      <c r="Y987" s="190"/>
      <c r="Z987" s="190"/>
      <c r="AA987" s="190"/>
      <c r="AB987" s="190"/>
    </row>
    <row r="988" spans="1:28" ht="24.75" hidden="1">
      <c r="A988" s="1"/>
      <c r="B988" s="61" t="str">
        <f t="shared" si="231"/>
        <v>4815500051005151</v>
      </c>
      <c r="C988" s="25">
        <v>2023</v>
      </c>
      <c r="D988" s="25">
        <v>20</v>
      </c>
      <c r="E988" s="25">
        <v>4</v>
      </c>
      <c r="F988" s="25">
        <v>8</v>
      </c>
      <c r="G988" s="25">
        <v>15</v>
      </c>
      <c r="H988" s="25">
        <v>5000</v>
      </c>
      <c r="I988" s="25">
        <v>5100</v>
      </c>
      <c r="J988" s="25">
        <v>515</v>
      </c>
      <c r="K988" s="100">
        <v>1</v>
      </c>
      <c r="L988" s="100"/>
      <c r="M988" s="101" t="s">
        <v>668</v>
      </c>
      <c r="N988" s="102">
        <v>0</v>
      </c>
      <c r="O988" s="148" t="s">
        <v>43</v>
      </c>
      <c r="P988" s="104">
        <v>0</v>
      </c>
      <c r="Q988" s="104">
        <v>0</v>
      </c>
      <c r="R988" s="102">
        <v>0</v>
      </c>
      <c r="S988" s="102">
        <v>0</v>
      </c>
      <c r="T988" s="102">
        <v>0</v>
      </c>
      <c r="U988" s="102">
        <v>0</v>
      </c>
      <c r="V988" s="102">
        <f t="shared" ref="V988:V1002" si="256">N988-R988-S988-T988-U988</f>
        <v>0</v>
      </c>
      <c r="W988" s="102">
        <v>0</v>
      </c>
      <c r="X988" s="102">
        <v>0</v>
      </c>
      <c r="Y988" s="102">
        <v>0</v>
      </c>
      <c r="Z988" s="102">
        <v>0</v>
      </c>
      <c r="AA988" s="102">
        <f t="shared" ref="AA988:AB1002" si="257">W988-Y988</f>
        <v>0</v>
      </c>
      <c r="AB988" s="102">
        <f t="shared" si="257"/>
        <v>0</v>
      </c>
    </row>
    <row r="989" spans="1:28" ht="24.75" hidden="1">
      <c r="A989" s="1"/>
      <c r="B989" s="61" t="str">
        <f t="shared" si="231"/>
        <v>4815500051005152</v>
      </c>
      <c r="C989" s="25">
        <v>2023</v>
      </c>
      <c r="D989" s="25">
        <v>20</v>
      </c>
      <c r="E989" s="25">
        <v>4</v>
      </c>
      <c r="F989" s="25">
        <v>8</v>
      </c>
      <c r="G989" s="25">
        <v>15</v>
      </c>
      <c r="H989" s="25">
        <v>5000</v>
      </c>
      <c r="I989" s="25">
        <v>5100</v>
      </c>
      <c r="J989" s="25">
        <v>515</v>
      </c>
      <c r="K989" s="100">
        <v>2</v>
      </c>
      <c r="L989" s="100"/>
      <c r="M989" s="101" t="s">
        <v>669</v>
      </c>
      <c r="N989" s="102">
        <v>0</v>
      </c>
      <c r="O989" s="148" t="s">
        <v>43</v>
      </c>
      <c r="P989" s="104">
        <v>0</v>
      </c>
      <c r="Q989" s="104">
        <v>0</v>
      </c>
      <c r="R989" s="102">
        <v>0</v>
      </c>
      <c r="S989" s="102">
        <v>0</v>
      </c>
      <c r="T989" s="102">
        <v>0</v>
      </c>
      <c r="U989" s="102">
        <v>0</v>
      </c>
      <c r="V989" s="102">
        <f t="shared" si="256"/>
        <v>0</v>
      </c>
      <c r="W989" s="102">
        <v>0</v>
      </c>
      <c r="X989" s="102">
        <v>0</v>
      </c>
      <c r="Y989" s="102">
        <v>0</v>
      </c>
      <c r="Z989" s="102">
        <v>0</v>
      </c>
      <c r="AA989" s="102">
        <f t="shared" si="257"/>
        <v>0</v>
      </c>
      <c r="AB989" s="102">
        <f t="shared" si="257"/>
        <v>0</v>
      </c>
    </row>
    <row r="990" spans="1:28" ht="24.75" hidden="1">
      <c r="A990" s="1"/>
      <c r="B990" s="61" t="str">
        <f t="shared" si="231"/>
        <v>4815500051005153</v>
      </c>
      <c r="C990" s="25">
        <v>2023</v>
      </c>
      <c r="D990" s="25">
        <v>20</v>
      </c>
      <c r="E990" s="25">
        <v>4</v>
      </c>
      <c r="F990" s="25">
        <v>8</v>
      </c>
      <c r="G990" s="25">
        <v>15</v>
      </c>
      <c r="H990" s="25">
        <v>5000</v>
      </c>
      <c r="I990" s="25">
        <v>5100</v>
      </c>
      <c r="J990" s="25">
        <v>515</v>
      </c>
      <c r="K990" s="100">
        <v>3</v>
      </c>
      <c r="L990" s="100"/>
      <c r="M990" s="101" t="s">
        <v>163</v>
      </c>
      <c r="N990" s="102">
        <v>0</v>
      </c>
      <c r="O990" s="148" t="s">
        <v>43</v>
      </c>
      <c r="P990" s="104">
        <v>0</v>
      </c>
      <c r="Q990" s="104">
        <v>0</v>
      </c>
      <c r="R990" s="102">
        <v>0</v>
      </c>
      <c r="S990" s="102">
        <v>0</v>
      </c>
      <c r="T990" s="102">
        <v>0</v>
      </c>
      <c r="U990" s="102">
        <v>0</v>
      </c>
      <c r="V990" s="102">
        <f t="shared" si="256"/>
        <v>0</v>
      </c>
      <c r="W990" s="102">
        <v>0</v>
      </c>
      <c r="X990" s="102">
        <v>0</v>
      </c>
      <c r="Y990" s="102">
        <v>0</v>
      </c>
      <c r="Z990" s="102">
        <v>0</v>
      </c>
      <c r="AA990" s="102">
        <f t="shared" si="257"/>
        <v>0</v>
      </c>
      <c r="AB990" s="102">
        <f t="shared" si="257"/>
        <v>0</v>
      </c>
    </row>
    <row r="991" spans="1:28" ht="24.75" hidden="1">
      <c r="A991" s="1"/>
      <c r="B991" s="61" t="str">
        <f t="shared" si="231"/>
        <v>4815500051005154</v>
      </c>
      <c r="C991" s="25">
        <v>2023</v>
      </c>
      <c r="D991" s="25">
        <v>20</v>
      </c>
      <c r="E991" s="25">
        <v>4</v>
      </c>
      <c r="F991" s="25">
        <v>8</v>
      </c>
      <c r="G991" s="25">
        <v>15</v>
      </c>
      <c r="H991" s="25">
        <v>5000</v>
      </c>
      <c r="I991" s="25">
        <v>5100</v>
      </c>
      <c r="J991" s="25">
        <v>515</v>
      </c>
      <c r="K991" s="100">
        <v>4</v>
      </c>
      <c r="L991" s="100"/>
      <c r="M991" s="101" t="s">
        <v>273</v>
      </c>
      <c r="N991" s="102">
        <v>0</v>
      </c>
      <c r="O991" s="148" t="s">
        <v>43</v>
      </c>
      <c r="P991" s="104">
        <v>0</v>
      </c>
      <c r="Q991" s="104">
        <v>0</v>
      </c>
      <c r="R991" s="102">
        <v>0</v>
      </c>
      <c r="S991" s="102">
        <v>0</v>
      </c>
      <c r="T991" s="102">
        <v>0</v>
      </c>
      <c r="U991" s="102">
        <v>0</v>
      </c>
      <c r="V991" s="102">
        <f t="shared" si="256"/>
        <v>0</v>
      </c>
      <c r="W991" s="102">
        <v>0</v>
      </c>
      <c r="X991" s="102">
        <v>0</v>
      </c>
      <c r="Y991" s="102">
        <v>0</v>
      </c>
      <c r="Z991" s="102">
        <v>0</v>
      </c>
      <c r="AA991" s="102">
        <f t="shared" si="257"/>
        <v>0</v>
      </c>
      <c r="AB991" s="102">
        <f t="shared" si="257"/>
        <v>0</v>
      </c>
    </row>
    <row r="992" spans="1:28" ht="24.75" hidden="1">
      <c r="A992" s="1"/>
      <c r="B992" s="61" t="str">
        <f t="shared" si="231"/>
        <v>4815500051005155</v>
      </c>
      <c r="C992" s="25">
        <v>2023</v>
      </c>
      <c r="D992" s="25">
        <v>20</v>
      </c>
      <c r="E992" s="25">
        <v>4</v>
      </c>
      <c r="F992" s="25">
        <v>8</v>
      </c>
      <c r="G992" s="25">
        <v>15</v>
      </c>
      <c r="H992" s="25">
        <v>5000</v>
      </c>
      <c r="I992" s="25">
        <v>5100</v>
      </c>
      <c r="J992" s="25">
        <v>515</v>
      </c>
      <c r="K992" s="100">
        <v>5</v>
      </c>
      <c r="L992" s="100"/>
      <c r="M992" s="101" t="s">
        <v>670</v>
      </c>
      <c r="N992" s="102">
        <v>0</v>
      </c>
      <c r="O992" s="148" t="s">
        <v>43</v>
      </c>
      <c r="P992" s="104">
        <v>0</v>
      </c>
      <c r="Q992" s="104">
        <v>0</v>
      </c>
      <c r="R992" s="102">
        <v>0</v>
      </c>
      <c r="S992" s="102">
        <v>0</v>
      </c>
      <c r="T992" s="102">
        <v>0</v>
      </c>
      <c r="U992" s="102">
        <v>0</v>
      </c>
      <c r="V992" s="102">
        <f t="shared" si="256"/>
        <v>0</v>
      </c>
      <c r="W992" s="102">
        <v>0</v>
      </c>
      <c r="X992" s="102">
        <v>0</v>
      </c>
      <c r="Y992" s="102">
        <v>0</v>
      </c>
      <c r="Z992" s="102">
        <v>0</v>
      </c>
      <c r="AA992" s="102">
        <f t="shared" si="257"/>
        <v>0</v>
      </c>
      <c r="AB992" s="102">
        <f t="shared" si="257"/>
        <v>0</v>
      </c>
    </row>
    <row r="993" spans="1:28" ht="24.75" hidden="1">
      <c r="A993" s="1"/>
      <c r="B993" s="61" t="str">
        <f t="shared" si="231"/>
        <v>4815500051005156</v>
      </c>
      <c r="C993" s="25">
        <v>2023</v>
      </c>
      <c r="D993" s="25">
        <v>20</v>
      </c>
      <c r="E993" s="25">
        <v>4</v>
      </c>
      <c r="F993" s="25">
        <v>8</v>
      </c>
      <c r="G993" s="25">
        <v>15</v>
      </c>
      <c r="H993" s="25">
        <v>5000</v>
      </c>
      <c r="I993" s="25">
        <v>5100</v>
      </c>
      <c r="J993" s="25">
        <v>515</v>
      </c>
      <c r="K993" s="100">
        <v>6</v>
      </c>
      <c r="L993" s="100"/>
      <c r="M993" s="101" t="s">
        <v>277</v>
      </c>
      <c r="N993" s="102">
        <v>0</v>
      </c>
      <c r="O993" s="148" t="s">
        <v>43</v>
      </c>
      <c r="P993" s="104">
        <v>0</v>
      </c>
      <c r="Q993" s="104">
        <v>0</v>
      </c>
      <c r="R993" s="102">
        <v>0</v>
      </c>
      <c r="S993" s="102">
        <v>0</v>
      </c>
      <c r="T993" s="102">
        <v>0</v>
      </c>
      <c r="U993" s="102">
        <v>0</v>
      </c>
      <c r="V993" s="102">
        <f t="shared" si="256"/>
        <v>0</v>
      </c>
      <c r="W993" s="102">
        <v>0</v>
      </c>
      <c r="X993" s="102">
        <v>0</v>
      </c>
      <c r="Y993" s="102">
        <v>0</v>
      </c>
      <c r="Z993" s="102">
        <v>0</v>
      </c>
      <c r="AA993" s="102">
        <f t="shared" si="257"/>
        <v>0</v>
      </c>
      <c r="AB993" s="102">
        <f t="shared" si="257"/>
        <v>0</v>
      </c>
    </row>
    <row r="994" spans="1:28" ht="24.75" hidden="1">
      <c r="A994" s="1"/>
      <c r="B994" s="61" t="str">
        <f t="shared" ref="B994:B1057" si="258">+CONCATENATE(E994,F994,G994,H994,I994,J994,K994,L994)</f>
        <v>4815500051005157</v>
      </c>
      <c r="C994" s="25">
        <v>2023</v>
      </c>
      <c r="D994" s="25">
        <v>20</v>
      </c>
      <c r="E994" s="25">
        <v>4</v>
      </c>
      <c r="F994" s="25">
        <v>8</v>
      </c>
      <c r="G994" s="25">
        <v>15</v>
      </c>
      <c r="H994" s="25">
        <v>5000</v>
      </c>
      <c r="I994" s="25">
        <v>5100</v>
      </c>
      <c r="J994" s="25">
        <v>515</v>
      </c>
      <c r="K994" s="100">
        <v>7</v>
      </c>
      <c r="L994" s="100"/>
      <c r="M994" s="101" t="s">
        <v>671</v>
      </c>
      <c r="N994" s="102">
        <v>0</v>
      </c>
      <c r="O994" s="148" t="s">
        <v>43</v>
      </c>
      <c r="P994" s="104">
        <v>0</v>
      </c>
      <c r="Q994" s="104">
        <v>0</v>
      </c>
      <c r="R994" s="102">
        <v>0</v>
      </c>
      <c r="S994" s="102">
        <v>0</v>
      </c>
      <c r="T994" s="102">
        <v>0</v>
      </c>
      <c r="U994" s="102">
        <v>0</v>
      </c>
      <c r="V994" s="102">
        <f t="shared" si="256"/>
        <v>0</v>
      </c>
      <c r="W994" s="102">
        <v>0</v>
      </c>
      <c r="X994" s="102">
        <v>0</v>
      </c>
      <c r="Y994" s="102">
        <v>0</v>
      </c>
      <c r="Z994" s="102">
        <v>0</v>
      </c>
      <c r="AA994" s="102">
        <f t="shared" si="257"/>
        <v>0</v>
      </c>
      <c r="AB994" s="102">
        <f t="shared" si="257"/>
        <v>0</v>
      </c>
    </row>
    <row r="995" spans="1:28" ht="24.75" hidden="1">
      <c r="A995" s="1"/>
      <c r="B995" s="61" t="str">
        <f t="shared" si="258"/>
        <v>4815500051005158</v>
      </c>
      <c r="C995" s="25">
        <v>2023</v>
      </c>
      <c r="D995" s="25">
        <v>20</v>
      </c>
      <c r="E995" s="25">
        <v>4</v>
      </c>
      <c r="F995" s="25">
        <v>8</v>
      </c>
      <c r="G995" s="25">
        <v>15</v>
      </c>
      <c r="H995" s="25">
        <v>5000</v>
      </c>
      <c r="I995" s="25">
        <v>5100</v>
      </c>
      <c r="J995" s="25">
        <v>515</v>
      </c>
      <c r="K995" s="100">
        <v>8</v>
      </c>
      <c r="L995" s="100"/>
      <c r="M995" s="101" t="s">
        <v>581</v>
      </c>
      <c r="N995" s="102">
        <v>0</v>
      </c>
      <c r="O995" s="148" t="s">
        <v>43</v>
      </c>
      <c r="P995" s="104">
        <v>0</v>
      </c>
      <c r="Q995" s="104">
        <v>0</v>
      </c>
      <c r="R995" s="102">
        <v>0</v>
      </c>
      <c r="S995" s="102">
        <v>0</v>
      </c>
      <c r="T995" s="102">
        <v>0</v>
      </c>
      <c r="U995" s="102">
        <v>0</v>
      </c>
      <c r="V995" s="102">
        <f t="shared" si="256"/>
        <v>0</v>
      </c>
      <c r="W995" s="102">
        <v>0</v>
      </c>
      <c r="X995" s="102">
        <v>0</v>
      </c>
      <c r="Y995" s="102">
        <v>0</v>
      </c>
      <c r="Z995" s="102">
        <v>0</v>
      </c>
      <c r="AA995" s="102">
        <f t="shared" si="257"/>
        <v>0</v>
      </c>
      <c r="AB995" s="102">
        <f t="shared" si="257"/>
        <v>0</v>
      </c>
    </row>
    <row r="996" spans="1:28" ht="24.75" hidden="1">
      <c r="A996" s="1"/>
      <c r="B996" s="61" t="str">
        <f t="shared" si="258"/>
        <v>4815500051005159</v>
      </c>
      <c r="C996" s="25">
        <v>2023</v>
      </c>
      <c r="D996" s="25">
        <v>20</v>
      </c>
      <c r="E996" s="25">
        <v>4</v>
      </c>
      <c r="F996" s="25">
        <v>8</v>
      </c>
      <c r="G996" s="25">
        <v>15</v>
      </c>
      <c r="H996" s="25">
        <v>5000</v>
      </c>
      <c r="I996" s="25">
        <v>5100</v>
      </c>
      <c r="J996" s="25">
        <v>515</v>
      </c>
      <c r="K996" s="100">
        <v>9</v>
      </c>
      <c r="L996" s="100"/>
      <c r="M996" s="101" t="s">
        <v>171</v>
      </c>
      <c r="N996" s="102">
        <v>0</v>
      </c>
      <c r="O996" s="148" t="s">
        <v>43</v>
      </c>
      <c r="P996" s="104">
        <v>0</v>
      </c>
      <c r="Q996" s="104">
        <v>0</v>
      </c>
      <c r="R996" s="102">
        <v>0</v>
      </c>
      <c r="S996" s="102">
        <v>0</v>
      </c>
      <c r="T996" s="102">
        <v>0</v>
      </c>
      <c r="U996" s="102">
        <v>0</v>
      </c>
      <c r="V996" s="102">
        <f t="shared" si="256"/>
        <v>0</v>
      </c>
      <c r="W996" s="102">
        <v>0</v>
      </c>
      <c r="X996" s="102">
        <v>0</v>
      </c>
      <c r="Y996" s="102">
        <v>0</v>
      </c>
      <c r="Z996" s="102">
        <v>0</v>
      </c>
      <c r="AA996" s="102">
        <f t="shared" si="257"/>
        <v>0</v>
      </c>
      <c r="AB996" s="102">
        <f t="shared" si="257"/>
        <v>0</v>
      </c>
    </row>
    <row r="997" spans="1:28" ht="24.75" hidden="1">
      <c r="A997" s="1"/>
      <c r="B997" s="61" t="str">
        <f t="shared" si="258"/>
        <v>48155000510051510</v>
      </c>
      <c r="C997" s="25">
        <v>2023</v>
      </c>
      <c r="D997" s="25">
        <v>20</v>
      </c>
      <c r="E997" s="25">
        <v>4</v>
      </c>
      <c r="F997" s="25">
        <v>8</v>
      </c>
      <c r="G997" s="25">
        <v>15</v>
      </c>
      <c r="H997" s="25">
        <v>5000</v>
      </c>
      <c r="I997" s="25">
        <v>5100</v>
      </c>
      <c r="J997" s="25">
        <v>515</v>
      </c>
      <c r="K997" s="100">
        <v>10</v>
      </c>
      <c r="L997" s="100"/>
      <c r="M997" s="101" t="s">
        <v>241</v>
      </c>
      <c r="N997" s="102">
        <v>0</v>
      </c>
      <c r="O997" s="148" t="s">
        <v>43</v>
      </c>
      <c r="P997" s="104">
        <v>0</v>
      </c>
      <c r="Q997" s="104">
        <v>0</v>
      </c>
      <c r="R997" s="102">
        <v>0</v>
      </c>
      <c r="S997" s="102">
        <v>0</v>
      </c>
      <c r="T997" s="102">
        <v>0</v>
      </c>
      <c r="U997" s="102">
        <v>0</v>
      </c>
      <c r="V997" s="102">
        <f t="shared" si="256"/>
        <v>0</v>
      </c>
      <c r="W997" s="102">
        <v>0</v>
      </c>
      <c r="X997" s="102">
        <v>0</v>
      </c>
      <c r="Y997" s="102">
        <v>0</v>
      </c>
      <c r="Z997" s="102">
        <v>0</v>
      </c>
      <c r="AA997" s="102">
        <f t="shared" si="257"/>
        <v>0</v>
      </c>
      <c r="AB997" s="102">
        <f t="shared" si="257"/>
        <v>0</v>
      </c>
    </row>
    <row r="998" spans="1:28" ht="24.75" hidden="1">
      <c r="A998" s="1"/>
      <c r="B998" s="61" t="str">
        <f t="shared" si="258"/>
        <v>48155000510051511</v>
      </c>
      <c r="C998" s="25">
        <v>2023</v>
      </c>
      <c r="D998" s="25">
        <v>20</v>
      </c>
      <c r="E998" s="25">
        <v>4</v>
      </c>
      <c r="F998" s="25">
        <v>8</v>
      </c>
      <c r="G998" s="25">
        <v>15</v>
      </c>
      <c r="H998" s="25">
        <v>5000</v>
      </c>
      <c r="I998" s="25">
        <v>5100</v>
      </c>
      <c r="J998" s="25">
        <v>515</v>
      </c>
      <c r="K998" s="100">
        <v>11</v>
      </c>
      <c r="L998" s="100"/>
      <c r="M998" s="101" t="s">
        <v>242</v>
      </c>
      <c r="N998" s="102">
        <v>0</v>
      </c>
      <c r="O998" s="148" t="s">
        <v>43</v>
      </c>
      <c r="P998" s="104">
        <v>0</v>
      </c>
      <c r="Q998" s="104">
        <v>0</v>
      </c>
      <c r="R998" s="102">
        <v>0</v>
      </c>
      <c r="S998" s="102">
        <v>0</v>
      </c>
      <c r="T998" s="102">
        <v>0</v>
      </c>
      <c r="U998" s="102">
        <v>0</v>
      </c>
      <c r="V998" s="102">
        <f t="shared" si="256"/>
        <v>0</v>
      </c>
      <c r="W998" s="102">
        <v>0</v>
      </c>
      <c r="X998" s="102">
        <v>0</v>
      </c>
      <c r="Y998" s="102">
        <v>0</v>
      </c>
      <c r="Z998" s="102">
        <v>0</v>
      </c>
      <c r="AA998" s="102">
        <f t="shared" si="257"/>
        <v>0</v>
      </c>
      <c r="AB998" s="102">
        <f t="shared" si="257"/>
        <v>0</v>
      </c>
    </row>
    <row r="999" spans="1:28" ht="24.75" hidden="1">
      <c r="A999" s="1"/>
      <c r="B999" s="61" t="str">
        <f t="shared" si="258"/>
        <v>48155000510051512</v>
      </c>
      <c r="C999" s="25">
        <v>2023</v>
      </c>
      <c r="D999" s="25">
        <v>20</v>
      </c>
      <c r="E999" s="25">
        <v>4</v>
      </c>
      <c r="F999" s="25">
        <v>8</v>
      </c>
      <c r="G999" s="25">
        <v>15</v>
      </c>
      <c r="H999" s="25">
        <v>5000</v>
      </c>
      <c r="I999" s="25">
        <v>5100</v>
      </c>
      <c r="J999" s="25">
        <v>515</v>
      </c>
      <c r="K999" s="100">
        <v>12</v>
      </c>
      <c r="L999" s="100"/>
      <c r="M999" s="101" t="s">
        <v>672</v>
      </c>
      <c r="N999" s="102">
        <v>0</v>
      </c>
      <c r="O999" s="148" t="s">
        <v>43</v>
      </c>
      <c r="P999" s="104">
        <v>0</v>
      </c>
      <c r="Q999" s="104">
        <v>0</v>
      </c>
      <c r="R999" s="102">
        <v>0</v>
      </c>
      <c r="S999" s="102">
        <v>0</v>
      </c>
      <c r="T999" s="102">
        <v>0</v>
      </c>
      <c r="U999" s="102">
        <v>0</v>
      </c>
      <c r="V999" s="102">
        <f t="shared" si="256"/>
        <v>0</v>
      </c>
      <c r="W999" s="102">
        <v>0</v>
      </c>
      <c r="X999" s="102">
        <v>0</v>
      </c>
      <c r="Y999" s="102">
        <v>0</v>
      </c>
      <c r="Z999" s="102">
        <v>0</v>
      </c>
      <c r="AA999" s="102">
        <f t="shared" si="257"/>
        <v>0</v>
      </c>
      <c r="AB999" s="102">
        <f t="shared" si="257"/>
        <v>0</v>
      </c>
    </row>
    <row r="1000" spans="1:28" ht="24.75" hidden="1">
      <c r="A1000" s="1"/>
      <c r="B1000" s="61" t="str">
        <f t="shared" si="258"/>
        <v>48155000510051513</v>
      </c>
      <c r="C1000" s="25">
        <v>2023</v>
      </c>
      <c r="D1000" s="25">
        <v>20</v>
      </c>
      <c r="E1000" s="25">
        <v>4</v>
      </c>
      <c r="F1000" s="25">
        <v>8</v>
      </c>
      <c r="G1000" s="25">
        <v>15</v>
      </c>
      <c r="H1000" s="25">
        <v>5000</v>
      </c>
      <c r="I1000" s="25">
        <v>5100</v>
      </c>
      <c r="J1000" s="25">
        <v>515</v>
      </c>
      <c r="K1000" s="100">
        <v>13</v>
      </c>
      <c r="L1000" s="100"/>
      <c r="M1000" s="101" t="s">
        <v>243</v>
      </c>
      <c r="N1000" s="102">
        <v>0</v>
      </c>
      <c r="O1000" s="148" t="s">
        <v>43</v>
      </c>
      <c r="P1000" s="104">
        <v>0</v>
      </c>
      <c r="Q1000" s="104">
        <v>0</v>
      </c>
      <c r="R1000" s="102">
        <v>0</v>
      </c>
      <c r="S1000" s="102">
        <v>0</v>
      </c>
      <c r="T1000" s="102">
        <v>0</v>
      </c>
      <c r="U1000" s="102">
        <v>0</v>
      </c>
      <c r="V1000" s="102">
        <f t="shared" si="256"/>
        <v>0</v>
      </c>
      <c r="W1000" s="102">
        <v>0</v>
      </c>
      <c r="X1000" s="102">
        <v>0</v>
      </c>
      <c r="Y1000" s="102">
        <v>0</v>
      </c>
      <c r="Z1000" s="102">
        <v>0</v>
      </c>
      <c r="AA1000" s="102">
        <f t="shared" si="257"/>
        <v>0</v>
      </c>
      <c r="AB1000" s="102">
        <f t="shared" si="257"/>
        <v>0</v>
      </c>
    </row>
    <row r="1001" spans="1:28" ht="24.75" hidden="1">
      <c r="A1001" s="1"/>
      <c r="B1001" s="61" t="str">
        <f t="shared" si="258"/>
        <v>48155000510051514</v>
      </c>
      <c r="C1001" s="25">
        <v>2023</v>
      </c>
      <c r="D1001" s="25">
        <v>20</v>
      </c>
      <c r="E1001" s="25">
        <v>4</v>
      </c>
      <c r="F1001" s="25">
        <v>8</v>
      </c>
      <c r="G1001" s="25">
        <v>15</v>
      </c>
      <c r="H1001" s="25">
        <v>5000</v>
      </c>
      <c r="I1001" s="25">
        <v>5100</v>
      </c>
      <c r="J1001" s="25">
        <v>515</v>
      </c>
      <c r="K1001" s="100">
        <v>14</v>
      </c>
      <c r="L1001" s="100"/>
      <c r="M1001" s="101" t="s">
        <v>673</v>
      </c>
      <c r="N1001" s="102">
        <v>0</v>
      </c>
      <c r="O1001" s="148" t="s">
        <v>43</v>
      </c>
      <c r="P1001" s="104">
        <v>0</v>
      </c>
      <c r="Q1001" s="104">
        <v>0</v>
      </c>
      <c r="R1001" s="102">
        <v>0</v>
      </c>
      <c r="S1001" s="102">
        <v>0</v>
      </c>
      <c r="T1001" s="102">
        <v>0</v>
      </c>
      <c r="U1001" s="102">
        <v>0</v>
      </c>
      <c r="V1001" s="102">
        <f t="shared" si="256"/>
        <v>0</v>
      </c>
      <c r="W1001" s="102">
        <v>0</v>
      </c>
      <c r="X1001" s="102">
        <v>0</v>
      </c>
      <c r="Y1001" s="102">
        <v>0</v>
      </c>
      <c r="Z1001" s="102">
        <v>0</v>
      </c>
      <c r="AA1001" s="102">
        <f t="shared" si="257"/>
        <v>0</v>
      </c>
      <c r="AB1001" s="102">
        <f t="shared" si="257"/>
        <v>0</v>
      </c>
    </row>
    <row r="1002" spans="1:28" ht="24.75" hidden="1">
      <c r="A1002" s="1"/>
      <c r="B1002" s="61" t="str">
        <f t="shared" si="258"/>
        <v>48155000510051515</v>
      </c>
      <c r="C1002" s="25">
        <v>2023</v>
      </c>
      <c r="D1002" s="25">
        <v>20</v>
      </c>
      <c r="E1002" s="25">
        <v>4</v>
      </c>
      <c r="F1002" s="25">
        <v>8</v>
      </c>
      <c r="G1002" s="25">
        <v>15</v>
      </c>
      <c r="H1002" s="25">
        <v>5000</v>
      </c>
      <c r="I1002" s="25">
        <v>5100</v>
      </c>
      <c r="J1002" s="25">
        <v>515</v>
      </c>
      <c r="K1002" s="100">
        <v>15</v>
      </c>
      <c r="L1002" s="100"/>
      <c r="M1002" s="101" t="s">
        <v>176</v>
      </c>
      <c r="N1002" s="102">
        <v>0</v>
      </c>
      <c r="O1002" s="148" t="s">
        <v>43</v>
      </c>
      <c r="P1002" s="104">
        <v>0</v>
      </c>
      <c r="Q1002" s="104">
        <v>0</v>
      </c>
      <c r="R1002" s="102">
        <v>0</v>
      </c>
      <c r="S1002" s="102">
        <v>0</v>
      </c>
      <c r="T1002" s="102">
        <v>0</v>
      </c>
      <c r="U1002" s="102">
        <v>0</v>
      </c>
      <c r="V1002" s="102">
        <f t="shared" si="256"/>
        <v>0</v>
      </c>
      <c r="W1002" s="102">
        <v>0</v>
      </c>
      <c r="X1002" s="102">
        <v>0</v>
      </c>
      <c r="Y1002" s="102">
        <v>0</v>
      </c>
      <c r="Z1002" s="102">
        <v>0</v>
      </c>
      <c r="AA1002" s="102">
        <f t="shared" si="257"/>
        <v>0</v>
      </c>
      <c r="AB1002" s="102">
        <f t="shared" si="257"/>
        <v>0</v>
      </c>
    </row>
    <row r="1003" spans="1:28" ht="24.75" hidden="1">
      <c r="A1003" s="1"/>
      <c r="B1003" s="61" t="str">
        <f t="shared" si="258"/>
        <v>481550005100519</v>
      </c>
      <c r="C1003" s="119">
        <v>2023</v>
      </c>
      <c r="D1003" s="119">
        <v>20</v>
      </c>
      <c r="E1003" s="119">
        <v>4</v>
      </c>
      <c r="F1003" s="119">
        <v>8</v>
      </c>
      <c r="G1003" s="119">
        <v>15</v>
      </c>
      <c r="H1003" s="119">
        <v>5000</v>
      </c>
      <c r="I1003" s="119">
        <v>5100</v>
      </c>
      <c r="J1003" s="119">
        <v>519</v>
      </c>
      <c r="K1003" s="119"/>
      <c r="L1003" s="119"/>
      <c r="M1003" s="189" t="s">
        <v>177</v>
      </c>
      <c r="N1003" s="190">
        <f>+N1004</f>
        <v>0</v>
      </c>
      <c r="O1003" s="153" t="s">
        <v>29</v>
      </c>
      <c r="P1003" s="206"/>
      <c r="Q1003" s="206"/>
      <c r="R1003" s="190">
        <f t="shared" ref="R1003:U1003" si="259">+R1004</f>
        <v>0</v>
      </c>
      <c r="S1003" s="190">
        <f t="shared" si="259"/>
        <v>0</v>
      </c>
      <c r="T1003" s="190">
        <f t="shared" si="259"/>
        <v>0</v>
      </c>
      <c r="U1003" s="190">
        <f t="shared" si="259"/>
        <v>0</v>
      </c>
      <c r="V1003" s="190">
        <f>+V1004</f>
        <v>0</v>
      </c>
      <c r="W1003" s="190"/>
      <c r="X1003" s="190"/>
      <c r="Y1003" s="190"/>
      <c r="Z1003" s="190"/>
      <c r="AA1003" s="190"/>
      <c r="AB1003" s="190"/>
    </row>
    <row r="1004" spans="1:28" ht="24.75" hidden="1">
      <c r="A1004" s="1"/>
      <c r="B1004" s="61" t="str">
        <f t="shared" si="258"/>
        <v>4815500051005191</v>
      </c>
      <c r="C1004" s="25">
        <v>2023</v>
      </c>
      <c r="D1004" s="25">
        <v>20</v>
      </c>
      <c r="E1004" s="25">
        <v>4</v>
      </c>
      <c r="F1004" s="25">
        <v>8</v>
      </c>
      <c r="G1004" s="25">
        <v>15</v>
      </c>
      <c r="H1004" s="25">
        <v>5000</v>
      </c>
      <c r="I1004" s="25">
        <v>5100</v>
      </c>
      <c r="J1004" s="25">
        <v>519</v>
      </c>
      <c r="K1004" s="100">
        <v>1</v>
      </c>
      <c r="L1004" s="100"/>
      <c r="M1004" s="101" t="s">
        <v>178</v>
      </c>
      <c r="N1004" s="102">
        <v>0</v>
      </c>
      <c r="O1004" s="148" t="s">
        <v>674</v>
      </c>
      <c r="P1004" s="104">
        <v>0</v>
      </c>
      <c r="Q1004" s="104">
        <v>0</v>
      </c>
      <c r="R1004" s="102">
        <v>0</v>
      </c>
      <c r="S1004" s="102">
        <v>0</v>
      </c>
      <c r="T1004" s="102">
        <v>0</v>
      </c>
      <c r="U1004" s="102">
        <v>0</v>
      </c>
      <c r="V1004" s="102">
        <f>N1004-R1004-S1004-T1004-U1004</f>
        <v>0</v>
      </c>
      <c r="W1004" s="102">
        <v>0</v>
      </c>
      <c r="X1004" s="102">
        <v>0</v>
      </c>
      <c r="Y1004" s="102">
        <v>0</v>
      </c>
      <c r="Z1004" s="102">
        <v>0</v>
      </c>
      <c r="AA1004" s="102">
        <f>W1004-Y1004</f>
        <v>0</v>
      </c>
      <c r="AB1004" s="102">
        <f>X1004-Z1004</f>
        <v>0</v>
      </c>
    </row>
    <row r="1005" spans="1:28" ht="24.75" hidden="1">
      <c r="A1005" s="1"/>
      <c r="B1005" s="61" t="str">
        <f t="shared" si="258"/>
        <v>481550005200</v>
      </c>
      <c r="C1005" s="116">
        <v>2023</v>
      </c>
      <c r="D1005" s="116">
        <v>20</v>
      </c>
      <c r="E1005" s="116">
        <v>4</v>
      </c>
      <c r="F1005" s="116">
        <v>8</v>
      </c>
      <c r="G1005" s="116">
        <v>15</v>
      </c>
      <c r="H1005" s="116">
        <v>5000</v>
      </c>
      <c r="I1005" s="116">
        <v>5200</v>
      </c>
      <c r="J1005" s="116"/>
      <c r="K1005" s="116"/>
      <c r="L1005" s="116"/>
      <c r="M1005" s="89" t="s">
        <v>118</v>
      </c>
      <c r="N1005" s="90">
        <f>+N1006+N1008</f>
        <v>0</v>
      </c>
      <c r="O1005" s="151" t="s">
        <v>29</v>
      </c>
      <c r="P1005" s="205"/>
      <c r="Q1005" s="205"/>
      <c r="R1005" s="90">
        <f t="shared" ref="R1005:U1005" si="260">R1006+R1008</f>
        <v>0</v>
      </c>
      <c r="S1005" s="90">
        <f t="shared" si="260"/>
        <v>0</v>
      </c>
      <c r="T1005" s="90">
        <f t="shared" si="260"/>
        <v>0</v>
      </c>
      <c r="U1005" s="90">
        <f t="shared" si="260"/>
        <v>0</v>
      </c>
      <c r="V1005" s="90">
        <f>+V1006+V1008</f>
        <v>0</v>
      </c>
      <c r="W1005" s="90"/>
      <c r="X1005" s="90"/>
      <c r="Y1005" s="90"/>
      <c r="Z1005" s="90"/>
      <c r="AA1005" s="90"/>
      <c r="AB1005" s="90"/>
    </row>
    <row r="1006" spans="1:28" ht="24.75" hidden="1">
      <c r="A1006" s="1"/>
      <c r="B1006" s="61" t="str">
        <f t="shared" si="258"/>
        <v>481550005200521</v>
      </c>
      <c r="C1006" s="119">
        <v>2023</v>
      </c>
      <c r="D1006" s="119">
        <v>20</v>
      </c>
      <c r="E1006" s="119">
        <v>4</v>
      </c>
      <c r="F1006" s="119">
        <v>8</v>
      </c>
      <c r="G1006" s="119">
        <v>15</v>
      </c>
      <c r="H1006" s="119">
        <v>5000</v>
      </c>
      <c r="I1006" s="119">
        <v>5200</v>
      </c>
      <c r="J1006" s="119">
        <v>521</v>
      </c>
      <c r="K1006" s="119"/>
      <c r="L1006" s="119"/>
      <c r="M1006" s="189" t="s">
        <v>180</v>
      </c>
      <c r="N1006" s="190">
        <f>+N1007</f>
        <v>0</v>
      </c>
      <c r="O1006" s="153" t="s">
        <v>29</v>
      </c>
      <c r="P1006" s="206"/>
      <c r="Q1006" s="206"/>
      <c r="R1006" s="190">
        <f t="shared" ref="R1006:U1006" si="261">R1007</f>
        <v>0</v>
      </c>
      <c r="S1006" s="190">
        <f t="shared" si="261"/>
        <v>0</v>
      </c>
      <c r="T1006" s="190">
        <f t="shared" si="261"/>
        <v>0</v>
      </c>
      <c r="U1006" s="190">
        <f t="shared" si="261"/>
        <v>0</v>
      </c>
      <c r="V1006" s="190">
        <f>+V1007</f>
        <v>0</v>
      </c>
      <c r="W1006" s="190"/>
      <c r="X1006" s="190"/>
      <c r="Y1006" s="190"/>
      <c r="Z1006" s="190"/>
      <c r="AA1006" s="190"/>
      <c r="AB1006" s="190"/>
    </row>
    <row r="1007" spans="1:28" ht="24.75" hidden="1">
      <c r="A1007" s="1"/>
      <c r="B1007" s="61" t="str">
        <f t="shared" si="258"/>
        <v>4815500052005211</v>
      </c>
      <c r="C1007" s="25">
        <v>2023</v>
      </c>
      <c r="D1007" s="25">
        <v>20</v>
      </c>
      <c r="E1007" s="25">
        <v>4</v>
      </c>
      <c r="F1007" s="25">
        <v>8</v>
      </c>
      <c r="G1007" s="25">
        <v>15</v>
      </c>
      <c r="H1007" s="25">
        <v>5000</v>
      </c>
      <c r="I1007" s="25">
        <v>5200</v>
      </c>
      <c r="J1007" s="25">
        <v>521</v>
      </c>
      <c r="K1007" s="100">
        <v>1</v>
      </c>
      <c r="L1007" s="100"/>
      <c r="M1007" s="101" t="s">
        <v>186</v>
      </c>
      <c r="N1007" s="102">
        <v>0</v>
      </c>
      <c r="O1007" s="148" t="s">
        <v>43</v>
      </c>
      <c r="P1007" s="104">
        <v>0</v>
      </c>
      <c r="Q1007" s="104">
        <v>0</v>
      </c>
      <c r="R1007" s="102">
        <v>0</v>
      </c>
      <c r="S1007" s="102">
        <v>0</v>
      </c>
      <c r="T1007" s="102">
        <v>0</v>
      </c>
      <c r="U1007" s="102">
        <v>0</v>
      </c>
      <c r="V1007" s="102">
        <f>N1007-R1007-S1007-T1007-U1007</f>
        <v>0</v>
      </c>
      <c r="W1007" s="102">
        <v>0</v>
      </c>
      <c r="X1007" s="102">
        <v>0</v>
      </c>
      <c r="Y1007" s="102">
        <v>0</v>
      </c>
      <c r="Z1007" s="102">
        <v>0</v>
      </c>
      <c r="AA1007" s="102">
        <f>W1007-Y1007</f>
        <v>0</v>
      </c>
      <c r="AB1007" s="102">
        <f>X1007-Z1007</f>
        <v>0</v>
      </c>
    </row>
    <row r="1008" spans="1:28" ht="24.75" hidden="1">
      <c r="A1008" s="1"/>
      <c r="B1008" s="61" t="str">
        <f t="shared" si="258"/>
        <v>481550005200523</v>
      </c>
      <c r="C1008" s="119">
        <v>2023</v>
      </c>
      <c r="D1008" s="119">
        <v>20</v>
      </c>
      <c r="E1008" s="119">
        <v>4</v>
      </c>
      <c r="F1008" s="119">
        <v>8</v>
      </c>
      <c r="G1008" s="119">
        <v>15</v>
      </c>
      <c r="H1008" s="119">
        <v>5000</v>
      </c>
      <c r="I1008" s="119">
        <v>5200</v>
      </c>
      <c r="J1008" s="119">
        <v>523</v>
      </c>
      <c r="K1008" s="119"/>
      <c r="L1008" s="119"/>
      <c r="M1008" s="189" t="s">
        <v>119</v>
      </c>
      <c r="N1008" s="190">
        <f>+N1009+N1010</f>
        <v>0</v>
      </c>
      <c r="O1008" s="153" t="s">
        <v>29</v>
      </c>
      <c r="P1008" s="206"/>
      <c r="Q1008" s="206"/>
      <c r="R1008" s="190">
        <f t="shared" ref="R1008:U1008" si="262">SUM(R1009:R1010)</f>
        <v>0</v>
      </c>
      <c r="S1008" s="190">
        <f t="shared" si="262"/>
        <v>0</v>
      </c>
      <c r="T1008" s="190">
        <f t="shared" si="262"/>
        <v>0</v>
      </c>
      <c r="U1008" s="190">
        <f t="shared" si="262"/>
        <v>0</v>
      </c>
      <c r="V1008" s="190">
        <f>+SUM(V1009:V1010)</f>
        <v>0</v>
      </c>
      <c r="W1008" s="190"/>
      <c r="X1008" s="190"/>
      <c r="Y1008" s="190"/>
      <c r="Z1008" s="190"/>
      <c r="AA1008" s="190"/>
      <c r="AB1008" s="190"/>
    </row>
    <row r="1009" spans="1:28" ht="24.75" hidden="1">
      <c r="A1009" s="1"/>
      <c r="B1009" s="61" t="str">
        <f t="shared" si="258"/>
        <v>4815500052005231</v>
      </c>
      <c r="C1009" s="25">
        <v>2023</v>
      </c>
      <c r="D1009" s="25">
        <v>20</v>
      </c>
      <c r="E1009" s="25">
        <v>4</v>
      </c>
      <c r="F1009" s="25">
        <v>8</v>
      </c>
      <c r="G1009" s="25">
        <v>15</v>
      </c>
      <c r="H1009" s="25">
        <v>5000</v>
      </c>
      <c r="I1009" s="25">
        <v>5200</v>
      </c>
      <c r="J1009" s="25">
        <v>523</v>
      </c>
      <c r="K1009" s="100">
        <v>1</v>
      </c>
      <c r="L1009" s="100"/>
      <c r="M1009" s="101" t="s">
        <v>675</v>
      </c>
      <c r="N1009" s="102">
        <v>0</v>
      </c>
      <c r="O1009" s="148" t="s">
        <v>43</v>
      </c>
      <c r="P1009" s="104">
        <v>0</v>
      </c>
      <c r="Q1009" s="104">
        <v>0</v>
      </c>
      <c r="R1009" s="102">
        <v>0</v>
      </c>
      <c r="S1009" s="102">
        <v>0</v>
      </c>
      <c r="T1009" s="102">
        <v>0</v>
      </c>
      <c r="U1009" s="102">
        <v>0</v>
      </c>
      <c r="V1009" s="102">
        <f>N1009-R1009-S1009-T1009-U1009</f>
        <v>0</v>
      </c>
      <c r="W1009" s="102">
        <v>0</v>
      </c>
      <c r="X1009" s="102">
        <v>0</v>
      </c>
      <c r="Y1009" s="102">
        <v>0</v>
      </c>
      <c r="Z1009" s="102">
        <v>0</v>
      </c>
      <c r="AA1009" s="102">
        <f t="shared" ref="AA1009:AB1010" si="263">W1009-Y1009</f>
        <v>0</v>
      </c>
      <c r="AB1009" s="102">
        <f t="shared" si="263"/>
        <v>0</v>
      </c>
    </row>
    <row r="1010" spans="1:28" ht="24.75" hidden="1">
      <c r="A1010" s="1"/>
      <c r="B1010" s="61" t="str">
        <f t="shared" si="258"/>
        <v>4815500052005232</v>
      </c>
      <c r="C1010" s="25">
        <v>2023</v>
      </c>
      <c r="D1010" s="25">
        <v>20</v>
      </c>
      <c r="E1010" s="25">
        <v>4</v>
      </c>
      <c r="F1010" s="25">
        <v>8</v>
      </c>
      <c r="G1010" s="25">
        <v>15</v>
      </c>
      <c r="H1010" s="25">
        <v>5000</v>
      </c>
      <c r="I1010" s="25">
        <v>5200</v>
      </c>
      <c r="J1010" s="25">
        <v>523</v>
      </c>
      <c r="K1010" s="100">
        <v>2</v>
      </c>
      <c r="L1010" s="100"/>
      <c r="M1010" s="101" t="s">
        <v>676</v>
      </c>
      <c r="N1010" s="102">
        <v>0</v>
      </c>
      <c r="O1010" s="148" t="s">
        <v>43</v>
      </c>
      <c r="P1010" s="104">
        <v>0</v>
      </c>
      <c r="Q1010" s="104">
        <v>0</v>
      </c>
      <c r="R1010" s="102">
        <v>0</v>
      </c>
      <c r="S1010" s="102">
        <v>0</v>
      </c>
      <c r="T1010" s="102">
        <v>0</v>
      </c>
      <c r="U1010" s="102">
        <v>0</v>
      </c>
      <c r="V1010" s="102">
        <f>N1010-R1010-S1010-T1010-U1010</f>
        <v>0</v>
      </c>
      <c r="W1010" s="102">
        <v>0</v>
      </c>
      <c r="X1010" s="102">
        <v>0</v>
      </c>
      <c r="Y1010" s="102">
        <v>0</v>
      </c>
      <c r="Z1010" s="102">
        <v>0</v>
      </c>
      <c r="AA1010" s="102">
        <f t="shared" si="263"/>
        <v>0</v>
      </c>
      <c r="AB1010" s="102">
        <f t="shared" si="263"/>
        <v>0</v>
      </c>
    </row>
    <row r="1011" spans="1:28" ht="24.75" hidden="1">
      <c r="A1011" s="1"/>
      <c r="B1011" s="61" t="str">
        <f t="shared" si="258"/>
        <v>481550005500</v>
      </c>
      <c r="C1011" s="116">
        <v>2023</v>
      </c>
      <c r="D1011" s="116">
        <v>20</v>
      </c>
      <c r="E1011" s="116">
        <v>4</v>
      </c>
      <c r="F1011" s="116">
        <v>8</v>
      </c>
      <c r="G1011" s="116">
        <v>15</v>
      </c>
      <c r="H1011" s="116">
        <v>5000</v>
      </c>
      <c r="I1011" s="116">
        <v>5500</v>
      </c>
      <c r="J1011" s="116"/>
      <c r="K1011" s="116"/>
      <c r="L1011" s="116"/>
      <c r="M1011" s="89" t="s">
        <v>135</v>
      </c>
      <c r="N1011" s="90">
        <f>+N1012</f>
        <v>0</v>
      </c>
      <c r="O1011" s="151" t="s">
        <v>29</v>
      </c>
      <c r="P1011" s="205"/>
      <c r="Q1011" s="205"/>
      <c r="R1011" s="90">
        <f t="shared" ref="R1011:U1012" si="264">R1012</f>
        <v>0</v>
      </c>
      <c r="S1011" s="90">
        <f t="shared" si="264"/>
        <v>0</v>
      </c>
      <c r="T1011" s="90">
        <f t="shared" si="264"/>
        <v>0</v>
      </c>
      <c r="U1011" s="90">
        <f t="shared" si="264"/>
        <v>0</v>
      </c>
      <c r="V1011" s="90">
        <f>+V1012</f>
        <v>0</v>
      </c>
      <c r="W1011" s="90"/>
      <c r="X1011" s="90"/>
      <c r="Y1011" s="90"/>
      <c r="Z1011" s="90"/>
      <c r="AA1011" s="90"/>
      <c r="AB1011" s="90"/>
    </row>
    <row r="1012" spans="1:28" ht="24.75" hidden="1">
      <c r="A1012" s="1"/>
      <c r="B1012" s="61" t="str">
        <f t="shared" si="258"/>
        <v>481550005500551</v>
      </c>
      <c r="C1012" s="119">
        <v>2023</v>
      </c>
      <c r="D1012" s="119">
        <v>20</v>
      </c>
      <c r="E1012" s="119">
        <v>4</v>
      </c>
      <c r="F1012" s="119">
        <v>8</v>
      </c>
      <c r="G1012" s="119">
        <v>15</v>
      </c>
      <c r="H1012" s="119">
        <v>5000</v>
      </c>
      <c r="I1012" s="119">
        <v>5500</v>
      </c>
      <c r="J1012" s="119">
        <v>551</v>
      </c>
      <c r="K1012" s="119"/>
      <c r="L1012" s="119"/>
      <c r="M1012" s="189" t="s">
        <v>136</v>
      </c>
      <c r="N1012" s="190">
        <f>+N1013</f>
        <v>0</v>
      </c>
      <c r="O1012" s="153" t="s">
        <v>29</v>
      </c>
      <c r="P1012" s="206"/>
      <c r="Q1012" s="206"/>
      <c r="R1012" s="190">
        <f t="shared" si="264"/>
        <v>0</v>
      </c>
      <c r="S1012" s="190">
        <f t="shared" si="264"/>
        <v>0</v>
      </c>
      <c r="T1012" s="190">
        <f t="shared" si="264"/>
        <v>0</v>
      </c>
      <c r="U1012" s="190">
        <f t="shared" si="264"/>
        <v>0</v>
      </c>
      <c r="V1012" s="190">
        <f>+V1013</f>
        <v>0</v>
      </c>
      <c r="W1012" s="190"/>
      <c r="X1012" s="190"/>
      <c r="Y1012" s="190"/>
      <c r="Z1012" s="190"/>
      <c r="AA1012" s="190"/>
      <c r="AB1012" s="190"/>
    </row>
    <row r="1013" spans="1:28" ht="24.75" hidden="1">
      <c r="A1013" s="1"/>
      <c r="B1013" s="61" t="str">
        <f t="shared" si="258"/>
        <v>4815500055005511</v>
      </c>
      <c r="C1013" s="25">
        <v>2023</v>
      </c>
      <c r="D1013" s="25">
        <v>20</v>
      </c>
      <c r="E1013" s="25">
        <v>4</v>
      </c>
      <c r="F1013" s="25">
        <v>8</v>
      </c>
      <c r="G1013" s="25">
        <v>15</v>
      </c>
      <c r="H1013" s="25">
        <v>5000</v>
      </c>
      <c r="I1013" s="25">
        <v>5500</v>
      </c>
      <c r="J1013" s="25">
        <v>551</v>
      </c>
      <c r="K1013" s="100">
        <v>1</v>
      </c>
      <c r="L1013" s="100"/>
      <c r="M1013" s="101" t="s">
        <v>621</v>
      </c>
      <c r="N1013" s="102">
        <v>0</v>
      </c>
      <c r="O1013" s="148" t="s">
        <v>43</v>
      </c>
      <c r="P1013" s="104">
        <v>0</v>
      </c>
      <c r="Q1013" s="104">
        <v>0</v>
      </c>
      <c r="R1013" s="102">
        <v>0</v>
      </c>
      <c r="S1013" s="102">
        <v>0</v>
      </c>
      <c r="T1013" s="102">
        <v>0</v>
      </c>
      <c r="U1013" s="102">
        <v>0</v>
      </c>
      <c r="V1013" s="102">
        <f>N1013-R1013-S1013-T1013-U1013</f>
        <v>0</v>
      </c>
      <c r="W1013" s="102">
        <v>0</v>
      </c>
      <c r="X1013" s="102">
        <v>0</v>
      </c>
      <c r="Y1013" s="102">
        <v>0</v>
      </c>
      <c r="Z1013" s="102">
        <v>0</v>
      </c>
      <c r="AA1013" s="102">
        <f>W1013-Y1013</f>
        <v>0</v>
      </c>
      <c r="AB1013" s="102">
        <f>X1013-Z1013</f>
        <v>0</v>
      </c>
    </row>
    <row r="1014" spans="1:28" ht="24.75" hidden="1">
      <c r="A1014" s="1"/>
      <c r="B1014" s="61" t="str">
        <f t="shared" si="258"/>
        <v>481550005600</v>
      </c>
      <c r="C1014" s="116">
        <v>2023</v>
      </c>
      <c r="D1014" s="116">
        <v>20</v>
      </c>
      <c r="E1014" s="116">
        <v>4</v>
      </c>
      <c r="F1014" s="116">
        <v>8</v>
      </c>
      <c r="G1014" s="116">
        <v>15</v>
      </c>
      <c r="H1014" s="116">
        <v>5000</v>
      </c>
      <c r="I1014" s="116">
        <v>5600</v>
      </c>
      <c r="J1014" s="116"/>
      <c r="K1014" s="116"/>
      <c r="L1014" s="116"/>
      <c r="M1014" s="89" t="s">
        <v>500</v>
      </c>
      <c r="N1014" s="90">
        <f>+N1015+N1019</f>
        <v>0</v>
      </c>
      <c r="O1014" s="151" t="s">
        <v>29</v>
      </c>
      <c r="P1014" s="205"/>
      <c r="Q1014" s="205"/>
      <c r="R1014" s="90">
        <f t="shared" ref="R1014:U1014" si="265">R1015+R1019</f>
        <v>0</v>
      </c>
      <c r="S1014" s="90">
        <f t="shared" si="265"/>
        <v>0</v>
      </c>
      <c r="T1014" s="90">
        <f t="shared" si="265"/>
        <v>0</v>
      </c>
      <c r="U1014" s="90">
        <f t="shared" si="265"/>
        <v>0</v>
      </c>
      <c r="V1014" s="90">
        <f>+V1015+V1019</f>
        <v>0</v>
      </c>
      <c r="W1014" s="90"/>
      <c r="X1014" s="90"/>
      <c r="Y1014" s="90"/>
      <c r="Z1014" s="90"/>
      <c r="AA1014" s="90"/>
      <c r="AB1014" s="90"/>
    </row>
    <row r="1015" spans="1:28" ht="24.75" hidden="1">
      <c r="A1015" s="1"/>
      <c r="B1015" s="61" t="str">
        <f t="shared" si="258"/>
        <v>481550005600565</v>
      </c>
      <c r="C1015" s="119">
        <v>2023</v>
      </c>
      <c r="D1015" s="119">
        <v>20</v>
      </c>
      <c r="E1015" s="119">
        <v>4</v>
      </c>
      <c r="F1015" s="119">
        <v>8</v>
      </c>
      <c r="G1015" s="119">
        <v>15</v>
      </c>
      <c r="H1015" s="119">
        <v>5000</v>
      </c>
      <c r="I1015" s="119">
        <v>5600</v>
      </c>
      <c r="J1015" s="119">
        <v>565</v>
      </c>
      <c r="K1015" s="119"/>
      <c r="L1015" s="119"/>
      <c r="M1015" s="189" t="s">
        <v>200</v>
      </c>
      <c r="N1015" s="190">
        <f>SUM(N1016:N1018)</f>
        <v>0</v>
      </c>
      <c r="O1015" s="153" t="s">
        <v>29</v>
      </c>
      <c r="P1015" s="206"/>
      <c r="Q1015" s="206"/>
      <c r="R1015" s="190">
        <f t="shared" ref="R1015:U1015" si="266">SUM(R1016:R1018)</f>
        <v>0</v>
      </c>
      <c r="S1015" s="190">
        <f t="shared" si="266"/>
        <v>0</v>
      </c>
      <c r="T1015" s="190">
        <f t="shared" si="266"/>
        <v>0</v>
      </c>
      <c r="U1015" s="190">
        <f t="shared" si="266"/>
        <v>0</v>
      </c>
      <c r="V1015" s="190">
        <f>+SUM(V1016:V1018)</f>
        <v>0</v>
      </c>
      <c r="W1015" s="190"/>
      <c r="X1015" s="190"/>
      <c r="Y1015" s="190"/>
      <c r="Z1015" s="190"/>
      <c r="AA1015" s="190"/>
      <c r="AB1015" s="190"/>
    </row>
    <row r="1016" spans="1:28" ht="24.75" hidden="1">
      <c r="A1016" s="1"/>
      <c r="B1016" s="61" t="str">
        <f t="shared" si="258"/>
        <v>4815500056005651</v>
      </c>
      <c r="C1016" s="25">
        <v>2023</v>
      </c>
      <c r="D1016" s="25">
        <v>20</v>
      </c>
      <c r="E1016" s="25">
        <v>4</v>
      </c>
      <c r="F1016" s="25">
        <v>8</v>
      </c>
      <c r="G1016" s="25">
        <v>15</v>
      </c>
      <c r="H1016" s="25">
        <v>5000</v>
      </c>
      <c r="I1016" s="25">
        <v>5600</v>
      </c>
      <c r="J1016" s="25">
        <v>565</v>
      </c>
      <c r="K1016" s="100">
        <v>1</v>
      </c>
      <c r="L1016" s="100"/>
      <c r="M1016" s="101" t="s">
        <v>677</v>
      </c>
      <c r="N1016" s="102">
        <v>0</v>
      </c>
      <c r="O1016" s="148" t="s">
        <v>43</v>
      </c>
      <c r="P1016" s="104">
        <v>0</v>
      </c>
      <c r="Q1016" s="104">
        <v>0</v>
      </c>
      <c r="R1016" s="102">
        <v>0</v>
      </c>
      <c r="S1016" s="102">
        <v>0</v>
      </c>
      <c r="T1016" s="102">
        <v>0</v>
      </c>
      <c r="U1016" s="102">
        <v>0</v>
      </c>
      <c r="V1016" s="102">
        <f>N1016-R1016-S1016-T1016-U1016</f>
        <v>0</v>
      </c>
      <c r="W1016" s="102">
        <v>0</v>
      </c>
      <c r="X1016" s="102">
        <v>0</v>
      </c>
      <c r="Y1016" s="102">
        <v>0</v>
      </c>
      <c r="Z1016" s="102">
        <v>0</v>
      </c>
      <c r="AA1016" s="102">
        <f t="shared" ref="AA1016:AB1018" si="267">W1016-Y1016</f>
        <v>0</v>
      </c>
      <c r="AB1016" s="102">
        <f t="shared" si="267"/>
        <v>0</v>
      </c>
    </row>
    <row r="1017" spans="1:28" ht="46.5" hidden="1">
      <c r="A1017" s="1"/>
      <c r="B1017" s="61" t="str">
        <f t="shared" si="258"/>
        <v>4815500056005652</v>
      </c>
      <c r="C1017" s="25">
        <v>2023</v>
      </c>
      <c r="D1017" s="25">
        <v>20</v>
      </c>
      <c r="E1017" s="25">
        <v>4</v>
      </c>
      <c r="F1017" s="25">
        <v>8</v>
      </c>
      <c r="G1017" s="25">
        <v>15</v>
      </c>
      <c r="H1017" s="25">
        <v>5000</v>
      </c>
      <c r="I1017" s="25">
        <v>5600</v>
      </c>
      <c r="J1017" s="25">
        <v>565</v>
      </c>
      <c r="K1017" s="100">
        <v>2</v>
      </c>
      <c r="L1017" s="100"/>
      <c r="M1017" s="101" t="s">
        <v>678</v>
      </c>
      <c r="N1017" s="102">
        <v>0</v>
      </c>
      <c r="O1017" s="148" t="s">
        <v>43</v>
      </c>
      <c r="P1017" s="104">
        <v>0</v>
      </c>
      <c r="Q1017" s="104">
        <v>0</v>
      </c>
      <c r="R1017" s="102">
        <v>0</v>
      </c>
      <c r="S1017" s="102">
        <v>0</v>
      </c>
      <c r="T1017" s="102">
        <v>0</v>
      </c>
      <c r="U1017" s="102">
        <v>0</v>
      </c>
      <c r="V1017" s="102">
        <f>N1017-R1017-S1017-T1017-U1017</f>
        <v>0</v>
      </c>
      <c r="W1017" s="102">
        <v>0</v>
      </c>
      <c r="X1017" s="102">
        <v>0</v>
      </c>
      <c r="Y1017" s="102">
        <v>0</v>
      </c>
      <c r="Z1017" s="102">
        <v>0</v>
      </c>
      <c r="AA1017" s="102">
        <f t="shared" si="267"/>
        <v>0</v>
      </c>
      <c r="AB1017" s="102">
        <f t="shared" si="267"/>
        <v>0</v>
      </c>
    </row>
    <row r="1018" spans="1:28" ht="24.75" hidden="1">
      <c r="A1018" s="1"/>
      <c r="B1018" s="61" t="str">
        <f t="shared" si="258"/>
        <v>4815500056005653</v>
      </c>
      <c r="C1018" s="25">
        <v>2023</v>
      </c>
      <c r="D1018" s="25">
        <v>20</v>
      </c>
      <c r="E1018" s="25">
        <v>4</v>
      </c>
      <c r="F1018" s="25">
        <v>8</v>
      </c>
      <c r="G1018" s="25">
        <v>15</v>
      </c>
      <c r="H1018" s="25">
        <v>5000</v>
      </c>
      <c r="I1018" s="25">
        <v>5600</v>
      </c>
      <c r="J1018" s="25">
        <v>565</v>
      </c>
      <c r="K1018" s="100">
        <v>3</v>
      </c>
      <c r="L1018" s="100"/>
      <c r="M1018" s="101" t="s">
        <v>679</v>
      </c>
      <c r="N1018" s="102">
        <v>0</v>
      </c>
      <c r="O1018" s="148" t="s">
        <v>43</v>
      </c>
      <c r="P1018" s="104">
        <v>0</v>
      </c>
      <c r="Q1018" s="104">
        <v>0</v>
      </c>
      <c r="R1018" s="102">
        <v>0</v>
      </c>
      <c r="S1018" s="102">
        <v>0</v>
      </c>
      <c r="T1018" s="102">
        <v>0</v>
      </c>
      <c r="U1018" s="102">
        <v>0</v>
      </c>
      <c r="V1018" s="102">
        <f>N1018-R1018-S1018-T1018-U1018</f>
        <v>0</v>
      </c>
      <c r="W1018" s="102">
        <v>0</v>
      </c>
      <c r="X1018" s="102">
        <v>0</v>
      </c>
      <c r="Y1018" s="102">
        <v>0</v>
      </c>
      <c r="Z1018" s="102">
        <v>0</v>
      </c>
      <c r="AA1018" s="102">
        <f t="shared" si="267"/>
        <v>0</v>
      </c>
      <c r="AB1018" s="102">
        <f t="shared" si="267"/>
        <v>0</v>
      </c>
    </row>
    <row r="1019" spans="1:28" ht="48" hidden="1">
      <c r="A1019" s="1"/>
      <c r="B1019" s="61" t="str">
        <f t="shared" si="258"/>
        <v>481550005600566</v>
      </c>
      <c r="C1019" s="119">
        <v>2023</v>
      </c>
      <c r="D1019" s="119">
        <v>20</v>
      </c>
      <c r="E1019" s="119">
        <v>4</v>
      </c>
      <c r="F1019" s="119">
        <v>8</v>
      </c>
      <c r="G1019" s="119">
        <v>15</v>
      </c>
      <c r="H1019" s="119">
        <v>5000</v>
      </c>
      <c r="I1019" s="119">
        <v>5600</v>
      </c>
      <c r="J1019" s="119">
        <v>566</v>
      </c>
      <c r="K1019" s="119"/>
      <c r="L1019" s="119"/>
      <c r="M1019" s="189" t="s">
        <v>642</v>
      </c>
      <c r="N1019" s="190">
        <f>SUM(N1020:N1021)</f>
        <v>0</v>
      </c>
      <c r="O1019" s="153" t="s">
        <v>29</v>
      </c>
      <c r="P1019" s="206"/>
      <c r="Q1019" s="206"/>
      <c r="R1019" s="190">
        <f t="shared" ref="R1019:U1019" si="268">SUM(R1020:R1021)</f>
        <v>0</v>
      </c>
      <c r="S1019" s="190">
        <f t="shared" si="268"/>
        <v>0</v>
      </c>
      <c r="T1019" s="190">
        <f t="shared" si="268"/>
        <v>0</v>
      </c>
      <c r="U1019" s="190">
        <f t="shared" si="268"/>
        <v>0</v>
      </c>
      <c r="V1019" s="190">
        <f>+SUM(V1020:V1021)</f>
        <v>0</v>
      </c>
      <c r="W1019" s="190"/>
      <c r="X1019" s="190"/>
      <c r="Y1019" s="190"/>
      <c r="Z1019" s="190"/>
      <c r="AA1019" s="190"/>
      <c r="AB1019" s="190"/>
    </row>
    <row r="1020" spans="1:28" ht="46.5" hidden="1">
      <c r="A1020" s="1"/>
      <c r="B1020" s="61" t="str">
        <f t="shared" si="258"/>
        <v>4815500056005661</v>
      </c>
      <c r="C1020" s="25">
        <v>2023</v>
      </c>
      <c r="D1020" s="25">
        <v>20</v>
      </c>
      <c r="E1020" s="25">
        <v>4</v>
      </c>
      <c r="F1020" s="25">
        <v>8</v>
      </c>
      <c r="G1020" s="25">
        <v>15</v>
      </c>
      <c r="H1020" s="25">
        <v>5000</v>
      </c>
      <c r="I1020" s="25">
        <v>5600</v>
      </c>
      <c r="J1020" s="25">
        <v>566</v>
      </c>
      <c r="K1020" s="100">
        <v>1</v>
      </c>
      <c r="L1020" s="100"/>
      <c r="M1020" s="101" t="s">
        <v>680</v>
      </c>
      <c r="N1020" s="102">
        <v>0</v>
      </c>
      <c r="O1020" s="148" t="s">
        <v>43</v>
      </c>
      <c r="P1020" s="104">
        <v>0</v>
      </c>
      <c r="Q1020" s="104">
        <v>0</v>
      </c>
      <c r="R1020" s="102">
        <v>0</v>
      </c>
      <c r="S1020" s="102">
        <v>0</v>
      </c>
      <c r="T1020" s="102">
        <v>0</v>
      </c>
      <c r="U1020" s="102">
        <v>0</v>
      </c>
      <c r="V1020" s="102">
        <f>N1020-R1020-S1020-T1020-U1020</f>
        <v>0</v>
      </c>
      <c r="W1020" s="102">
        <v>0</v>
      </c>
      <c r="X1020" s="102">
        <v>0</v>
      </c>
      <c r="Y1020" s="102">
        <v>0</v>
      </c>
      <c r="Z1020" s="102">
        <v>0</v>
      </c>
      <c r="AA1020" s="102">
        <f t="shared" ref="AA1020:AB1021" si="269">W1020-Y1020</f>
        <v>0</v>
      </c>
      <c r="AB1020" s="102">
        <f t="shared" si="269"/>
        <v>0</v>
      </c>
    </row>
    <row r="1021" spans="1:28" ht="24.75" hidden="1">
      <c r="A1021" s="1"/>
      <c r="B1021" s="61" t="str">
        <f t="shared" si="258"/>
        <v>4815500056005662</v>
      </c>
      <c r="C1021" s="25">
        <v>2023</v>
      </c>
      <c r="D1021" s="25">
        <v>20</v>
      </c>
      <c r="E1021" s="25">
        <v>4</v>
      </c>
      <c r="F1021" s="25">
        <v>8</v>
      </c>
      <c r="G1021" s="25">
        <v>15</v>
      </c>
      <c r="H1021" s="25">
        <v>5000</v>
      </c>
      <c r="I1021" s="25">
        <v>5600</v>
      </c>
      <c r="J1021" s="25">
        <v>566</v>
      </c>
      <c r="K1021" s="100">
        <v>2</v>
      </c>
      <c r="L1021" s="100"/>
      <c r="M1021" s="101" t="s">
        <v>681</v>
      </c>
      <c r="N1021" s="102">
        <v>0</v>
      </c>
      <c r="O1021" s="148" t="s">
        <v>43</v>
      </c>
      <c r="P1021" s="104">
        <v>0</v>
      </c>
      <c r="Q1021" s="104">
        <v>0</v>
      </c>
      <c r="R1021" s="102">
        <v>0</v>
      </c>
      <c r="S1021" s="102">
        <v>0</v>
      </c>
      <c r="T1021" s="102">
        <v>0</v>
      </c>
      <c r="U1021" s="102">
        <v>0</v>
      </c>
      <c r="V1021" s="102">
        <f>N1021-R1021-S1021-T1021-U1021</f>
        <v>0</v>
      </c>
      <c r="W1021" s="102">
        <v>0</v>
      </c>
      <c r="X1021" s="102">
        <v>0</v>
      </c>
      <c r="Y1021" s="102">
        <v>0</v>
      </c>
      <c r="Z1021" s="102">
        <v>0</v>
      </c>
      <c r="AA1021" s="102">
        <f t="shared" si="269"/>
        <v>0</v>
      </c>
      <c r="AB1021" s="102">
        <f t="shared" si="269"/>
        <v>0</v>
      </c>
    </row>
    <row r="1022" spans="1:28" ht="48" hidden="1">
      <c r="A1022" s="1"/>
      <c r="B1022" s="61" t="str">
        <f t="shared" si="258"/>
        <v>4816</v>
      </c>
      <c r="C1022" s="125">
        <v>2023</v>
      </c>
      <c r="D1022" s="125">
        <v>20</v>
      </c>
      <c r="E1022" s="125">
        <v>4</v>
      </c>
      <c r="F1022" s="125">
        <v>8</v>
      </c>
      <c r="G1022" s="125">
        <v>16</v>
      </c>
      <c r="H1022" s="125"/>
      <c r="I1022" s="125"/>
      <c r="J1022" s="125"/>
      <c r="K1022" s="125"/>
      <c r="L1022" s="125"/>
      <c r="M1022" s="173" t="s">
        <v>682</v>
      </c>
      <c r="N1022" s="174">
        <f>+N1023+N1036</f>
        <v>0</v>
      </c>
      <c r="O1022" s="113"/>
      <c r="P1022" s="125"/>
      <c r="Q1022" s="125"/>
      <c r="R1022" s="174">
        <f t="shared" ref="R1022:U1022" si="270">+R1023+R1036</f>
        <v>0</v>
      </c>
      <c r="S1022" s="174">
        <f t="shared" si="270"/>
        <v>0</v>
      </c>
      <c r="T1022" s="174">
        <f t="shared" si="270"/>
        <v>0</v>
      </c>
      <c r="U1022" s="174">
        <f t="shared" si="270"/>
        <v>0</v>
      </c>
      <c r="V1022" s="174">
        <f>+V1023+V1036</f>
        <v>0</v>
      </c>
      <c r="W1022" s="174"/>
      <c r="X1022" s="174"/>
      <c r="Y1022" s="174"/>
      <c r="Z1022" s="174"/>
      <c r="AA1022" s="174"/>
      <c r="AB1022" s="174"/>
    </row>
    <row r="1023" spans="1:28" ht="24.75" hidden="1">
      <c r="A1023" s="1"/>
      <c r="B1023" s="61" t="str">
        <f t="shared" si="258"/>
        <v>48163000</v>
      </c>
      <c r="C1023" s="115">
        <v>2023</v>
      </c>
      <c r="D1023" s="115">
        <v>20</v>
      </c>
      <c r="E1023" s="115">
        <v>4</v>
      </c>
      <c r="F1023" s="115">
        <v>8</v>
      </c>
      <c r="G1023" s="115">
        <v>16</v>
      </c>
      <c r="H1023" s="115">
        <v>3000</v>
      </c>
      <c r="I1023" s="115"/>
      <c r="J1023" s="115"/>
      <c r="K1023" s="115"/>
      <c r="L1023" s="115"/>
      <c r="M1023" s="83" t="s">
        <v>55</v>
      </c>
      <c r="N1023" s="84">
        <f>+N1024+N1029+N1033</f>
        <v>0</v>
      </c>
      <c r="O1023" s="149"/>
      <c r="P1023" s="160"/>
      <c r="Q1023" s="160"/>
      <c r="R1023" s="84">
        <f t="shared" ref="R1023:U1023" si="271">+R1024+R1029+R1033</f>
        <v>0</v>
      </c>
      <c r="S1023" s="84">
        <f t="shared" si="271"/>
        <v>0</v>
      </c>
      <c r="T1023" s="84">
        <f t="shared" si="271"/>
        <v>0</v>
      </c>
      <c r="U1023" s="84">
        <f t="shared" si="271"/>
        <v>0</v>
      </c>
      <c r="V1023" s="84">
        <f>+V1024+V1029+V1033</f>
        <v>0</v>
      </c>
      <c r="W1023" s="84"/>
      <c r="X1023" s="84"/>
      <c r="Y1023" s="84"/>
      <c r="Z1023" s="84"/>
      <c r="AA1023" s="84"/>
      <c r="AB1023" s="84"/>
    </row>
    <row r="1024" spans="1:28" ht="24.75" hidden="1">
      <c r="A1024" s="1"/>
      <c r="B1024" s="61" t="str">
        <f t="shared" si="258"/>
        <v>481630003100</v>
      </c>
      <c r="C1024" s="116">
        <v>2023</v>
      </c>
      <c r="D1024" s="116">
        <v>20</v>
      </c>
      <c r="E1024" s="116">
        <v>4</v>
      </c>
      <c r="F1024" s="116">
        <v>8</v>
      </c>
      <c r="G1024" s="116">
        <v>16</v>
      </c>
      <c r="H1024" s="116">
        <v>3000</v>
      </c>
      <c r="I1024" s="116">
        <v>3100</v>
      </c>
      <c r="J1024" s="116"/>
      <c r="K1024" s="116" t="s">
        <v>29</v>
      </c>
      <c r="L1024" s="116"/>
      <c r="M1024" s="89" t="s">
        <v>151</v>
      </c>
      <c r="N1024" s="90">
        <f>+N1025+N1027</f>
        <v>0</v>
      </c>
      <c r="O1024" s="151" t="s">
        <v>29</v>
      </c>
      <c r="P1024" s="205"/>
      <c r="Q1024" s="205"/>
      <c r="R1024" s="90">
        <f t="shared" ref="R1024:U1024" si="272">R1025+R1027</f>
        <v>0</v>
      </c>
      <c r="S1024" s="90">
        <f t="shared" si="272"/>
        <v>0</v>
      </c>
      <c r="T1024" s="90">
        <f t="shared" si="272"/>
        <v>0</v>
      </c>
      <c r="U1024" s="90">
        <f t="shared" si="272"/>
        <v>0</v>
      </c>
      <c r="V1024" s="90">
        <f>+V1025+V1027</f>
        <v>0</v>
      </c>
      <c r="W1024" s="90"/>
      <c r="X1024" s="90"/>
      <c r="Y1024" s="90"/>
      <c r="Z1024" s="90"/>
      <c r="AA1024" s="90"/>
      <c r="AB1024" s="90"/>
    </row>
    <row r="1025" spans="1:28" ht="48" hidden="1">
      <c r="A1025" s="1"/>
      <c r="B1025" s="61" t="str">
        <f t="shared" si="258"/>
        <v>481630003100317</v>
      </c>
      <c r="C1025" s="119">
        <v>2023</v>
      </c>
      <c r="D1025" s="119">
        <v>20</v>
      </c>
      <c r="E1025" s="119">
        <v>4</v>
      </c>
      <c r="F1025" s="119">
        <v>8</v>
      </c>
      <c r="G1025" s="119">
        <v>16</v>
      </c>
      <c r="H1025" s="119">
        <v>3000</v>
      </c>
      <c r="I1025" s="119">
        <v>3100</v>
      </c>
      <c r="J1025" s="119">
        <v>317</v>
      </c>
      <c r="K1025" s="119"/>
      <c r="L1025" s="119"/>
      <c r="M1025" s="95" t="s">
        <v>317</v>
      </c>
      <c r="N1025" s="96">
        <f>+N1026</f>
        <v>0</v>
      </c>
      <c r="O1025" s="153" t="s">
        <v>29</v>
      </c>
      <c r="P1025" s="206"/>
      <c r="Q1025" s="206"/>
      <c r="R1025" s="96">
        <f>+R1026</f>
        <v>0</v>
      </c>
      <c r="S1025" s="96">
        <f>+S1026</f>
        <v>0</v>
      </c>
      <c r="T1025" s="96">
        <f>+T1026</f>
        <v>0</v>
      </c>
      <c r="U1025" s="96">
        <f>+U1026</f>
        <v>0</v>
      </c>
      <c r="V1025" s="96">
        <f>+V1026</f>
        <v>0</v>
      </c>
      <c r="W1025" s="96"/>
      <c r="X1025" s="96"/>
      <c r="Y1025" s="96"/>
      <c r="Z1025" s="96"/>
      <c r="AA1025" s="96"/>
      <c r="AB1025" s="96"/>
    </row>
    <row r="1026" spans="1:28" ht="24.75" hidden="1">
      <c r="A1026" s="1"/>
      <c r="B1026" s="61" t="str">
        <f t="shared" si="258"/>
        <v>4816300031003171</v>
      </c>
      <c r="C1026" s="25">
        <v>2023</v>
      </c>
      <c r="D1026" s="25">
        <v>20</v>
      </c>
      <c r="E1026" s="25">
        <v>4</v>
      </c>
      <c r="F1026" s="25">
        <v>8</v>
      </c>
      <c r="G1026" s="25">
        <v>16</v>
      </c>
      <c r="H1026" s="25">
        <v>3000</v>
      </c>
      <c r="I1026" s="25">
        <v>3100</v>
      </c>
      <c r="J1026" s="25">
        <v>317</v>
      </c>
      <c r="K1026" s="100">
        <v>1</v>
      </c>
      <c r="L1026" s="100"/>
      <c r="M1026" s="101" t="s">
        <v>153</v>
      </c>
      <c r="N1026" s="102">
        <v>0</v>
      </c>
      <c r="O1026" s="148" t="s">
        <v>64</v>
      </c>
      <c r="P1026" s="104">
        <v>0</v>
      </c>
      <c r="Q1026" s="104">
        <v>0</v>
      </c>
      <c r="R1026" s="102">
        <v>0</v>
      </c>
      <c r="S1026" s="102">
        <v>0</v>
      </c>
      <c r="T1026" s="102">
        <v>0</v>
      </c>
      <c r="U1026" s="102">
        <v>0</v>
      </c>
      <c r="V1026" s="102">
        <f>N1026-R1026-S1026-T1026-U1026</f>
        <v>0</v>
      </c>
      <c r="W1026" s="102">
        <v>0</v>
      </c>
      <c r="X1026" s="102">
        <v>0</v>
      </c>
      <c r="Y1026" s="102">
        <v>0</v>
      </c>
      <c r="Z1026" s="102">
        <v>0</v>
      </c>
      <c r="AA1026" s="102">
        <f>W1026-Y1026</f>
        <v>0</v>
      </c>
      <c r="AB1026" s="102">
        <f>X1026-Z1026</f>
        <v>0</v>
      </c>
    </row>
    <row r="1027" spans="1:28" ht="24.75" hidden="1">
      <c r="A1027" s="1"/>
      <c r="B1027" s="61" t="str">
        <f t="shared" si="258"/>
        <v>481630003100319</v>
      </c>
      <c r="C1027" s="119">
        <v>2023</v>
      </c>
      <c r="D1027" s="119">
        <v>20</v>
      </c>
      <c r="E1027" s="119">
        <v>4</v>
      </c>
      <c r="F1027" s="119">
        <v>8</v>
      </c>
      <c r="G1027" s="119">
        <v>16</v>
      </c>
      <c r="H1027" s="119">
        <v>3000</v>
      </c>
      <c r="I1027" s="119">
        <v>3100</v>
      </c>
      <c r="J1027" s="119">
        <v>319</v>
      </c>
      <c r="K1027" s="119"/>
      <c r="L1027" s="119"/>
      <c r="M1027" s="189" t="s">
        <v>510</v>
      </c>
      <c r="N1027" s="190">
        <f>+N1028</f>
        <v>0</v>
      </c>
      <c r="O1027" s="153" t="s">
        <v>29</v>
      </c>
      <c r="P1027" s="206"/>
      <c r="Q1027" s="206"/>
      <c r="R1027" s="190">
        <f>+R1028</f>
        <v>0</v>
      </c>
      <c r="S1027" s="190">
        <f>+S1028</f>
        <v>0</v>
      </c>
      <c r="T1027" s="190">
        <f>+T1028</f>
        <v>0</v>
      </c>
      <c r="U1027" s="190">
        <f>+U1028</f>
        <v>0</v>
      </c>
      <c r="V1027" s="190">
        <f>+V1028</f>
        <v>0</v>
      </c>
      <c r="W1027" s="190"/>
      <c r="X1027" s="190"/>
      <c r="Y1027" s="190"/>
      <c r="Z1027" s="190"/>
      <c r="AA1027" s="190"/>
      <c r="AB1027" s="190"/>
    </row>
    <row r="1028" spans="1:28" ht="24.75" hidden="1">
      <c r="A1028" s="1"/>
      <c r="B1028" s="61" t="str">
        <f t="shared" si="258"/>
        <v>4816300031003191</v>
      </c>
      <c r="C1028" s="25">
        <v>2023</v>
      </c>
      <c r="D1028" s="25">
        <v>20</v>
      </c>
      <c r="E1028" s="25">
        <v>4</v>
      </c>
      <c r="F1028" s="25">
        <v>8</v>
      </c>
      <c r="G1028" s="25">
        <v>16</v>
      </c>
      <c r="H1028" s="25">
        <v>3000</v>
      </c>
      <c r="I1028" s="25">
        <v>3100</v>
      </c>
      <c r="J1028" s="25">
        <v>319</v>
      </c>
      <c r="K1028" s="100">
        <v>1</v>
      </c>
      <c r="L1028" s="100"/>
      <c r="M1028" s="101" t="s">
        <v>155</v>
      </c>
      <c r="N1028" s="102">
        <v>0</v>
      </c>
      <c r="O1028" s="148" t="s">
        <v>64</v>
      </c>
      <c r="P1028" s="104">
        <v>0</v>
      </c>
      <c r="Q1028" s="104">
        <v>0</v>
      </c>
      <c r="R1028" s="102">
        <v>0</v>
      </c>
      <c r="S1028" s="102">
        <v>0</v>
      </c>
      <c r="T1028" s="102">
        <v>0</v>
      </c>
      <c r="U1028" s="102">
        <v>0</v>
      </c>
      <c r="V1028" s="102">
        <f>N1028-R1028-S1028-T1028-U1028</f>
        <v>0</v>
      </c>
      <c r="W1028" s="102">
        <v>0</v>
      </c>
      <c r="X1028" s="102">
        <v>0</v>
      </c>
      <c r="Y1028" s="102">
        <v>0</v>
      </c>
      <c r="Z1028" s="102">
        <v>0</v>
      </c>
      <c r="AA1028" s="102">
        <f>W1028-Y1028</f>
        <v>0</v>
      </c>
      <c r="AB1028" s="102">
        <f>X1028-Z1028</f>
        <v>0</v>
      </c>
    </row>
    <row r="1029" spans="1:28" ht="48" hidden="1">
      <c r="A1029" s="1"/>
      <c r="B1029" s="61" t="str">
        <f t="shared" si="258"/>
        <v>481630003300</v>
      </c>
      <c r="C1029" s="116">
        <v>2023</v>
      </c>
      <c r="D1029" s="116">
        <v>20</v>
      </c>
      <c r="E1029" s="116">
        <v>4</v>
      </c>
      <c r="F1029" s="116">
        <v>8</v>
      </c>
      <c r="G1029" s="116">
        <v>16</v>
      </c>
      <c r="H1029" s="116">
        <v>3000</v>
      </c>
      <c r="I1029" s="116">
        <v>3300</v>
      </c>
      <c r="J1029" s="116"/>
      <c r="K1029" s="116"/>
      <c r="L1029" s="116"/>
      <c r="M1029" s="89" t="s">
        <v>56</v>
      </c>
      <c r="N1029" s="90">
        <f>+N1030</f>
        <v>0</v>
      </c>
      <c r="O1029" s="151" t="s">
        <v>29</v>
      </c>
      <c r="P1029" s="205"/>
      <c r="Q1029" s="205"/>
      <c r="R1029" s="90">
        <f t="shared" ref="R1029:U1029" si="273">R1030</f>
        <v>0</v>
      </c>
      <c r="S1029" s="90">
        <f t="shared" si="273"/>
        <v>0</v>
      </c>
      <c r="T1029" s="90">
        <f t="shared" si="273"/>
        <v>0</v>
      </c>
      <c r="U1029" s="90">
        <f t="shared" si="273"/>
        <v>0</v>
      </c>
      <c r="V1029" s="90">
        <f>+V1030</f>
        <v>0</v>
      </c>
      <c r="W1029" s="90"/>
      <c r="X1029" s="90"/>
      <c r="Y1029" s="90"/>
      <c r="Z1029" s="90"/>
      <c r="AA1029" s="90"/>
      <c r="AB1029" s="90"/>
    </row>
    <row r="1030" spans="1:28" ht="48" hidden="1">
      <c r="A1030" s="1"/>
      <c r="B1030" s="61" t="str">
        <f t="shared" si="258"/>
        <v>481630003300333</v>
      </c>
      <c r="C1030" s="119">
        <v>2023</v>
      </c>
      <c r="D1030" s="119">
        <v>20</v>
      </c>
      <c r="E1030" s="119">
        <v>4</v>
      </c>
      <c r="F1030" s="119">
        <v>8</v>
      </c>
      <c r="G1030" s="119">
        <v>16</v>
      </c>
      <c r="H1030" s="119">
        <v>3000</v>
      </c>
      <c r="I1030" s="119">
        <v>3300</v>
      </c>
      <c r="J1030" s="119">
        <v>333</v>
      </c>
      <c r="K1030" s="119"/>
      <c r="L1030" s="119"/>
      <c r="M1030" s="95" t="s">
        <v>159</v>
      </c>
      <c r="N1030" s="96">
        <f>+N1031+N1032</f>
        <v>0</v>
      </c>
      <c r="O1030" s="153" t="s">
        <v>29</v>
      </c>
      <c r="P1030" s="206"/>
      <c r="Q1030" s="206"/>
      <c r="R1030" s="96">
        <f t="shared" ref="R1030:U1030" si="274">SUM(R1031:R1032)</f>
        <v>0</v>
      </c>
      <c r="S1030" s="96">
        <f t="shared" si="274"/>
        <v>0</v>
      </c>
      <c r="T1030" s="96">
        <f t="shared" si="274"/>
        <v>0</v>
      </c>
      <c r="U1030" s="96">
        <f t="shared" si="274"/>
        <v>0</v>
      </c>
      <c r="V1030" s="96">
        <f>+SUM(V1031:V1032)</f>
        <v>0</v>
      </c>
      <c r="W1030" s="96"/>
      <c r="X1030" s="96"/>
      <c r="Y1030" s="96"/>
      <c r="Z1030" s="96"/>
      <c r="AA1030" s="96"/>
      <c r="AB1030" s="96"/>
    </row>
    <row r="1031" spans="1:28" ht="46.5" hidden="1">
      <c r="A1031" s="1"/>
      <c r="B1031" s="61" t="str">
        <f t="shared" si="258"/>
        <v>4816300033003331</v>
      </c>
      <c r="C1031" s="25">
        <v>2023</v>
      </c>
      <c r="D1031" s="25">
        <v>20</v>
      </c>
      <c r="E1031" s="25">
        <v>4</v>
      </c>
      <c r="F1031" s="25">
        <v>8</v>
      </c>
      <c r="G1031" s="25">
        <v>16</v>
      </c>
      <c r="H1031" s="25">
        <v>3000</v>
      </c>
      <c r="I1031" s="25">
        <v>3300</v>
      </c>
      <c r="J1031" s="25">
        <v>333</v>
      </c>
      <c r="K1031" s="100">
        <v>1</v>
      </c>
      <c r="L1031" s="100"/>
      <c r="M1031" s="101" t="s">
        <v>667</v>
      </c>
      <c r="N1031" s="102">
        <v>0</v>
      </c>
      <c r="O1031" s="148" t="s">
        <v>64</v>
      </c>
      <c r="P1031" s="104">
        <v>0</v>
      </c>
      <c r="Q1031" s="104">
        <v>0</v>
      </c>
      <c r="R1031" s="102">
        <v>0</v>
      </c>
      <c r="S1031" s="102">
        <v>0</v>
      </c>
      <c r="T1031" s="102">
        <v>0</v>
      </c>
      <c r="U1031" s="102">
        <v>0</v>
      </c>
      <c r="V1031" s="102">
        <f>N1031-R1031-S1031-T1031-U1031</f>
        <v>0</v>
      </c>
      <c r="W1031" s="102">
        <v>0</v>
      </c>
      <c r="X1031" s="102">
        <v>0</v>
      </c>
      <c r="Y1031" s="102">
        <v>0</v>
      </c>
      <c r="Z1031" s="102">
        <v>0</v>
      </c>
      <c r="AA1031" s="102">
        <f t="shared" ref="AA1031:AB1032" si="275">W1031-Y1031</f>
        <v>0</v>
      </c>
      <c r="AB1031" s="102">
        <f t="shared" si="275"/>
        <v>0</v>
      </c>
    </row>
    <row r="1032" spans="1:28" ht="24.75" hidden="1">
      <c r="A1032" s="1"/>
      <c r="B1032" s="61" t="str">
        <f t="shared" si="258"/>
        <v>4816300033003332</v>
      </c>
      <c r="C1032" s="25">
        <v>2023</v>
      </c>
      <c r="D1032" s="25">
        <v>20</v>
      </c>
      <c r="E1032" s="25">
        <v>4</v>
      </c>
      <c r="F1032" s="25">
        <v>8</v>
      </c>
      <c r="G1032" s="25">
        <v>16</v>
      </c>
      <c r="H1032" s="25">
        <v>3000</v>
      </c>
      <c r="I1032" s="25">
        <v>3300</v>
      </c>
      <c r="J1032" s="25">
        <v>333</v>
      </c>
      <c r="K1032" s="100">
        <v>2</v>
      </c>
      <c r="L1032" s="100"/>
      <c r="M1032" s="101" t="s">
        <v>319</v>
      </c>
      <c r="N1032" s="102">
        <v>0</v>
      </c>
      <c r="O1032" s="148" t="s">
        <v>64</v>
      </c>
      <c r="P1032" s="104">
        <v>0</v>
      </c>
      <c r="Q1032" s="104">
        <v>0</v>
      </c>
      <c r="R1032" s="102">
        <v>0</v>
      </c>
      <c r="S1032" s="102">
        <v>0</v>
      </c>
      <c r="T1032" s="102">
        <v>0</v>
      </c>
      <c r="U1032" s="102">
        <v>0</v>
      </c>
      <c r="V1032" s="102">
        <f>N1032-R1032-S1032-T1032-U1032</f>
        <v>0</v>
      </c>
      <c r="W1032" s="102">
        <v>0</v>
      </c>
      <c r="X1032" s="102">
        <v>0</v>
      </c>
      <c r="Y1032" s="102">
        <v>0</v>
      </c>
      <c r="Z1032" s="102">
        <v>0</v>
      </c>
      <c r="AA1032" s="102">
        <f t="shared" si="275"/>
        <v>0</v>
      </c>
      <c r="AB1032" s="102">
        <f t="shared" si="275"/>
        <v>0</v>
      </c>
    </row>
    <row r="1033" spans="1:28" ht="24.75" hidden="1">
      <c r="A1033" s="1"/>
      <c r="B1033" s="61" t="str">
        <f t="shared" si="258"/>
        <v>481630003600</v>
      </c>
      <c r="C1033" s="116">
        <v>2023</v>
      </c>
      <c r="D1033" s="116">
        <v>20</v>
      </c>
      <c r="E1033" s="116">
        <v>4</v>
      </c>
      <c r="F1033" s="116">
        <v>8</v>
      </c>
      <c r="G1033" s="116">
        <v>16</v>
      </c>
      <c r="H1033" s="116">
        <v>3000</v>
      </c>
      <c r="I1033" s="116">
        <v>3600</v>
      </c>
      <c r="J1033" s="116"/>
      <c r="K1033" s="116"/>
      <c r="L1033" s="116"/>
      <c r="M1033" s="89" t="s">
        <v>269</v>
      </c>
      <c r="N1033" s="90">
        <f>+N1034</f>
        <v>0</v>
      </c>
      <c r="O1033" s="151" t="s">
        <v>29</v>
      </c>
      <c r="P1033" s="205"/>
      <c r="Q1033" s="205"/>
      <c r="R1033" s="90">
        <f t="shared" ref="R1033:U1034" si="276">R1034</f>
        <v>0</v>
      </c>
      <c r="S1033" s="90">
        <f t="shared" si="276"/>
        <v>0</v>
      </c>
      <c r="T1033" s="90">
        <f t="shared" si="276"/>
        <v>0</v>
      </c>
      <c r="U1033" s="90">
        <f t="shared" si="276"/>
        <v>0</v>
      </c>
      <c r="V1033" s="90">
        <f>+V1034</f>
        <v>0</v>
      </c>
      <c r="W1033" s="90"/>
      <c r="X1033" s="90"/>
      <c r="Y1033" s="90"/>
      <c r="Z1033" s="90"/>
      <c r="AA1033" s="90"/>
      <c r="AB1033" s="90"/>
    </row>
    <row r="1034" spans="1:28" ht="48" hidden="1">
      <c r="A1034" s="1"/>
      <c r="B1034" s="61" t="str">
        <f t="shared" si="258"/>
        <v>481630003600361</v>
      </c>
      <c r="C1034" s="119">
        <v>2023</v>
      </c>
      <c r="D1034" s="119">
        <v>20</v>
      </c>
      <c r="E1034" s="119">
        <v>4</v>
      </c>
      <c r="F1034" s="119">
        <v>8</v>
      </c>
      <c r="G1034" s="119">
        <v>16</v>
      </c>
      <c r="H1034" s="119">
        <v>3000</v>
      </c>
      <c r="I1034" s="119">
        <v>3600</v>
      </c>
      <c r="J1034" s="119">
        <v>361</v>
      </c>
      <c r="K1034" s="119"/>
      <c r="L1034" s="119"/>
      <c r="M1034" s="95" t="s">
        <v>270</v>
      </c>
      <c r="N1034" s="96">
        <f>+N1035</f>
        <v>0</v>
      </c>
      <c r="O1034" s="153" t="s">
        <v>29</v>
      </c>
      <c r="P1034" s="206"/>
      <c r="Q1034" s="206"/>
      <c r="R1034" s="96">
        <f t="shared" si="276"/>
        <v>0</v>
      </c>
      <c r="S1034" s="96">
        <f t="shared" si="276"/>
        <v>0</v>
      </c>
      <c r="T1034" s="96">
        <f t="shared" si="276"/>
        <v>0</v>
      </c>
      <c r="U1034" s="96">
        <f t="shared" si="276"/>
        <v>0</v>
      </c>
      <c r="V1034" s="96">
        <f>+V1035</f>
        <v>0</v>
      </c>
      <c r="W1034" s="96"/>
      <c r="X1034" s="96"/>
      <c r="Y1034" s="96"/>
      <c r="Z1034" s="96"/>
      <c r="AA1034" s="96"/>
      <c r="AB1034" s="96"/>
    </row>
    <row r="1035" spans="1:28" ht="46.5" hidden="1">
      <c r="A1035" s="1"/>
      <c r="B1035" s="61" t="str">
        <f t="shared" si="258"/>
        <v>4816300036003611</v>
      </c>
      <c r="C1035" s="25">
        <v>2023</v>
      </c>
      <c r="D1035" s="25">
        <v>20</v>
      </c>
      <c r="E1035" s="25">
        <v>4</v>
      </c>
      <c r="F1035" s="25">
        <v>8</v>
      </c>
      <c r="G1035" s="25">
        <v>16</v>
      </c>
      <c r="H1035" s="25">
        <v>3000</v>
      </c>
      <c r="I1035" s="25">
        <v>3600</v>
      </c>
      <c r="J1035" s="25">
        <v>361</v>
      </c>
      <c r="K1035" s="100">
        <v>1</v>
      </c>
      <c r="L1035" s="100"/>
      <c r="M1035" s="101" t="s">
        <v>271</v>
      </c>
      <c r="N1035" s="102">
        <v>0</v>
      </c>
      <c r="O1035" s="148" t="s">
        <v>64</v>
      </c>
      <c r="P1035" s="104">
        <v>0</v>
      </c>
      <c r="Q1035" s="104">
        <v>0</v>
      </c>
      <c r="R1035" s="102">
        <v>0</v>
      </c>
      <c r="S1035" s="102">
        <v>0</v>
      </c>
      <c r="T1035" s="102">
        <v>0</v>
      </c>
      <c r="U1035" s="102">
        <v>0</v>
      </c>
      <c r="V1035" s="102">
        <f>N1035-R1035-S1035-T1035-U1035</f>
        <v>0</v>
      </c>
      <c r="W1035" s="102">
        <v>0</v>
      </c>
      <c r="X1035" s="102">
        <v>0</v>
      </c>
      <c r="Y1035" s="102">
        <v>0</v>
      </c>
      <c r="Z1035" s="102">
        <v>0</v>
      </c>
      <c r="AA1035" s="102">
        <f>W1035-Y1035</f>
        <v>0</v>
      </c>
      <c r="AB1035" s="102">
        <f>X1035-Z1035</f>
        <v>0</v>
      </c>
    </row>
    <row r="1036" spans="1:28" ht="24.75" hidden="1">
      <c r="A1036" s="1"/>
      <c r="B1036" s="61" t="str">
        <f t="shared" si="258"/>
        <v>48165000</v>
      </c>
      <c r="C1036" s="115">
        <v>2023</v>
      </c>
      <c r="D1036" s="115">
        <v>20</v>
      </c>
      <c r="E1036" s="115">
        <v>4</v>
      </c>
      <c r="F1036" s="115">
        <v>8</v>
      </c>
      <c r="G1036" s="115">
        <v>16</v>
      </c>
      <c r="H1036" s="115">
        <v>5000</v>
      </c>
      <c r="I1036" s="115"/>
      <c r="J1036" s="115"/>
      <c r="K1036" s="115"/>
      <c r="L1036" s="115"/>
      <c r="M1036" s="83" t="s">
        <v>114</v>
      </c>
      <c r="N1036" s="84">
        <f>+N1037+N1045</f>
        <v>0</v>
      </c>
      <c r="O1036" s="149" t="s">
        <v>29</v>
      </c>
      <c r="P1036" s="160"/>
      <c r="Q1036" s="160"/>
      <c r="R1036" s="84">
        <f t="shared" ref="R1036:U1036" si="277">R1037+R1045</f>
        <v>0</v>
      </c>
      <c r="S1036" s="84">
        <f t="shared" si="277"/>
        <v>0</v>
      </c>
      <c r="T1036" s="84">
        <f t="shared" si="277"/>
        <v>0</v>
      </c>
      <c r="U1036" s="84">
        <f t="shared" si="277"/>
        <v>0</v>
      </c>
      <c r="V1036" s="84">
        <f>+V1037+V1045</f>
        <v>0</v>
      </c>
      <c r="W1036" s="84"/>
      <c r="X1036" s="84"/>
      <c r="Y1036" s="84"/>
      <c r="Z1036" s="84"/>
      <c r="AA1036" s="84"/>
      <c r="AB1036" s="84"/>
    </row>
    <row r="1037" spans="1:28" ht="24.75" hidden="1">
      <c r="A1037" s="1"/>
      <c r="B1037" s="61" t="str">
        <f t="shared" si="258"/>
        <v>481650005100</v>
      </c>
      <c r="C1037" s="116">
        <v>2023</v>
      </c>
      <c r="D1037" s="116">
        <v>20</v>
      </c>
      <c r="E1037" s="116">
        <v>4</v>
      </c>
      <c r="F1037" s="116">
        <v>8</v>
      </c>
      <c r="G1037" s="116">
        <v>16</v>
      </c>
      <c r="H1037" s="116">
        <v>5000</v>
      </c>
      <c r="I1037" s="116">
        <v>5100</v>
      </c>
      <c r="J1037" s="116"/>
      <c r="K1037" s="116"/>
      <c r="L1037" s="116"/>
      <c r="M1037" s="89" t="s">
        <v>115</v>
      </c>
      <c r="N1037" s="90">
        <f>+N1038</f>
        <v>0</v>
      </c>
      <c r="O1037" s="151"/>
      <c r="P1037" s="205"/>
      <c r="Q1037" s="205"/>
      <c r="R1037" s="90">
        <f t="shared" ref="R1037:U1037" si="278">R1038</f>
        <v>0</v>
      </c>
      <c r="S1037" s="90">
        <f t="shared" si="278"/>
        <v>0</v>
      </c>
      <c r="T1037" s="90">
        <f t="shared" si="278"/>
        <v>0</v>
      </c>
      <c r="U1037" s="90">
        <f t="shared" si="278"/>
        <v>0</v>
      </c>
      <c r="V1037" s="90">
        <f>+V1038</f>
        <v>0</v>
      </c>
      <c r="W1037" s="90"/>
      <c r="X1037" s="90"/>
      <c r="Y1037" s="90"/>
      <c r="Z1037" s="90"/>
      <c r="AA1037" s="90"/>
      <c r="AB1037" s="90"/>
    </row>
    <row r="1038" spans="1:28" ht="24.75" hidden="1">
      <c r="A1038" s="1"/>
      <c r="B1038" s="61" t="str">
        <f t="shared" si="258"/>
        <v>481650005100515</v>
      </c>
      <c r="C1038" s="119">
        <v>2023</v>
      </c>
      <c r="D1038" s="119">
        <v>20</v>
      </c>
      <c r="E1038" s="119">
        <v>4</v>
      </c>
      <c r="F1038" s="119">
        <v>8</v>
      </c>
      <c r="G1038" s="119">
        <v>16</v>
      </c>
      <c r="H1038" s="119">
        <v>5000</v>
      </c>
      <c r="I1038" s="119">
        <v>5100</v>
      </c>
      <c r="J1038" s="119">
        <v>515</v>
      </c>
      <c r="K1038" s="119"/>
      <c r="L1038" s="119"/>
      <c r="M1038" s="95" t="s">
        <v>116</v>
      </c>
      <c r="N1038" s="96">
        <f>SUM(N1039:N1044)</f>
        <v>0</v>
      </c>
      <c r="O1038" s="153" t="s">
        <v>29</v>
      </c>
      <c r="P1038" s="206"/>
      <c r="Q1038" s="206"/>
      <c r="R1038" s="96">
        <f t="shared" ref="R1038:U1038" si="279">SUM(R1039:R1044)</f>
        <v>0</v>
      </c>
      <c r="S1038" s="96">
        <f t="shared" si="279"/>
        <v>0</v>
      </c>
      <c r="T1038" s="96">
        <f t="shared" si="279"/>
        <v>0</v>
      </c>
      <c r="U1038" s="96">
        <f t="shared" si="279"/>
        <v>0</v>
      </c>
      <c r="V1038" s="96">
        <f>+SUM(V1039:V1044)</f>
        <v>0</v>
      </c>
      <c r="W1038" s="96"/>
      <c r="X1038" s="96"/>
      <c r="Y1038" s="96"/>
      <c r="Z1038" s="96"/>
      <c r="AA1038" s="96"/>
      <c r="AB1038" s="96"/>
    </row>
    <row r="1039" spans="1:28" ht="24.75" hidden="1">
      <c r="A1039" s="1"/>
      <c r="B1039" s="61" t="str">
        <f t="shared" si="258"/>
        <v>4816500051005151</v>
      </c>
      <c r="C1039" s="25">
        <v>2023</v>
      </c>
      <c r="D1039" s="25">
        <v>20</v>
      </c>
      <c r="E1039" s="25">
        <v>4</v>
      </c>
      <c r="F1039" s="25">
        <v>8</v>
      </c>
      <c r="G1039" s="25">
        <v>16</v>
      </c>
      <c r="H1039" s="25">
        <v>5000</v>
      </c>
      <c r="I1039" s="25">
        <v>5100</v>
      </c>
      <c r="J1039" s="25">
        <v>515</v>
      </c>
      <c r="K1039" s="100">
        <v>1</v>
      </c>
      <c r="L1039" s="100"/>
      <c r="M1039" s="101" t="s">
        <v>668</v>
      </c>
      <c r="N1039" s="102">
        <v>0</v>
      </c>
      <c r="O1039" s="148" t="s">
        <v>43</v>
      </c>
      <c r="P1039" s="104">
        <v>0</v>
      </c>
      <c r="Q1039" s="104">
        <v>0</v>
      </c>
      <c r="R1039" s="102">
        <v>0</v>
      </c>
      <c r="S1039" s="102">
        <v>0</v>
      </c>
      <c r="T1039" s="102">
        <v>0</v>
      </c>
      <c r="U1039" s="102">
        <v>0</v>
      </c>
      <c r="V1039" s="102">
        <f t="shared" ref="V1039:V1044" si="280">N1039-R1039-S1039-T1039-U1039</f>
        <v>0</v>
      </c>
      <c r="W1039" s="102">
        <v>0</v>
      </c>
      <c r="X1039" s="102">
        <v>0</v>
      </c>
      <c r="Y1039" s="102">
        <v>0</v>
      </c>
      <c r="Z1039" s="102">
        <v>0</v>
      </c>
      <c r="AA1039" s="102">
        <f t="shared" ref="AA1039:AB1044" si="281">W1039-Y1039</f>
        <v>0</v>
      </c>
      <c r="AB1039" s="102">
        <f t="shared" si="281"/>
        <v>0</v>
      </c>
    </row>
    <row r="1040" spans="1:28" ht="24.75" hidden="1">
      <c r="A1040" s="1"/>
      <c r="B1040" s="61" t="str">
        <f t="shared" si="258"/>
        <v>4816500051005152</v>
      </c>
      <c r="C1040" s="25">
        <v>2023</v>
      </c>
      <c r="D1040" s="25">
        <v>20</v>
      </c>
      <c r="E1040" s="25">
        <v>4</v>
      </c>
      <c r="F1040" s="25">
        <v>8</v>
      </c>
      <c r="G1040" s="25">
        <v>16</v>
      </c>
      <c r="H1040" s="25">
        <v>5000</v>
      </c>
      <c r="I1040" s="25">
        <v>5100</v>
      </c>
      <c r="J1040" s="25">
        <v>515</v>
      </c>
      <c r="K1040" s="100">
        <v>2</v>
      </c>
      <c r="L1040" s="100"/>
      <c r="M1040" s="101" t="s">
        <v>163</v>
      </c>
      <c r="N1040" s="102">
        <v>0</v>
      </c>
      <c r="O1040" s="148" t="s">
        <v>43</v>
      </c>
      <c r="P1040" s="104">
        <v>0</v>
      </c>
      <c r="Q1040" s="104">
        <v>0</v>
      </c>
      <c r="R1040" s="102">
        <v>0</v>
      </c>
      <c r="S1040" s="102">
        <v>0</v>
      </c>
      <c r="T1040" s="102">
        <v>0</v>
      </c>
      <c r="U1040" s="102">
        <v>0</v>
      </c>
      <c r="V1040" s="102">
        <f t="shared" si="280"/>
        <v>0</v>
      </c>
      <c r="W1040" s="102">
        <v>0</v>
      </c>
      <c r="X1040" s="102">
        <v>0</v>
      </c>
      <c r="Y1040" s="102">
        <v>0</v>
      </c>
      <c r="Z1040" s="102">
        <v>0</v>
      </c>
      <c r="AA1040" s="102">
        <f t="shared" si="281"/>
        <v>0</v>
      </c>
      <c r="AB1040" s="102">
        <f t="shared" si="281"/>
        <v>0</v>
      </c>
    </row>
    <row r="1041" spans="1:28" ht="24.75" hidden="1">
      <c r="A1041" s="1"/>
      <c r="B1041" s="61" t="str">
        <f t="shared" si="258"/>
        <v>4816500051005153</v>
      </c>
      <c r="C1041" s="25">
        <v>2023</v>
      </c>
      <c r="D1041" s="25">
        <v>20</v>
      </c>
      <c r="E1041" s="25">
        <v>4</v>
      </c>
      <c r="F1041" s="25">
        <v>8</v>
      </c>
      <c r="G1041" s="25">
        <v>16</v>
      </c>
      <c r="H1041" s="25">
        <v>5000</v>
      </c>
      <c r="I1041" s="25">
        <v>5100</v>
      </c>
      <c r="J1041" s="25">
        <v>515</v>
      </c>
      <c r="K1041" s="100">
        <v>3</v>
      </c>
      <c r="L1041" s="100"/>
      <c r="M1041" s="101" t="s">
        <v>241</v>
      </c>
      <c r="N1041" s="102">
        <v>0</v>
      </c>
      <c r="O1041" s="148" t="s">
        <v>43</v>
      </c>
      <c r="P1041" s="104">
        <v>0</v>
      </c>
      <c r="Q1041" s="104">
        <v>0</v>
      </c>
      <c r="R1041" s="102">
        <v>0</v>
      </c>
      <c r="S1041" s="102">
        <v>0</v>
      </c>
      <c r="T1041" s="102">
        <v>0</v>
      </c>
      <c r="U1041" s="102">
        <v>0</v>
      </c>
      <c r="V1041" s="102">
        <f t="shared" si="280"/>
        <v>0</v>
      </c>
      <c r="W1041" s="102">
        <v>0</v>
      </c>
      <c r="X1041" s="102">
        <v>0</v>
      </c>
      <c r="Y1041" s="102">
        <v>0</v>
      </c>
      <c r="Z1041" s="102">
        <v>0</v>
      </c>
      <c r="AA1041" s="102">
        <f t="shared" si="281"/>
        <v>0</v>
      </c>
      <c r="AB1041" s="102">
        <f t="shared" si="281"/>
        <v>0</v>
      </c>
    </row>
    <row r="1042" spans="1:28" ht="24.75" hidden="1">
      <c r="A1042" s="1"/>
      <c r="B1042" s="61" t="str">
        <f t="shared" si="258"/>
        <v>4816500051005154</v>
      </c>
      <c r="C1042" s="25">
        <v>2023</v>
      </c>
      <c r="D1042" s="25">
        <v>20</v>
      </c>
      <c r="E1042" s="25">
        <v>4</v>
      </c>
      <c r="F1042" s="25">
        <v>8</v>
      </c>
      <c r="G1042" s="25">
        <v>16</v>
      </c>
      <c r="H1042" s="25">
        <v>5000</v>
      </c>
      <c r="I1042" s="25">
        <v>5100</v>
      </c>
      <c r="J1042" s="25">
        <v>515</v>
      </c>
      <c r="K1042" s="100">
        <v>4</v>
      </c>
      <c r="L1042" s="100"/>
      <c r="M1042" s="101" t="s">
        <v>683</v>
      </c>
      <c r="N1042" s="102">
        <v>0</v>
      </c>
      <c r="O1042" s="148" t="s">
        <v>43</v>
      </c>
      <c r="P1042" s="104">
        <v>0</v>
      </c>
      <c r="Q1042" s="104">
        <v>0</v>
      </c>
      <c r="R1042" s="102">
        <v>0</v>
      </c>
      <c r="S1042" s="102">
        <v>0</v>
      </c>
      <c r="T1042" s="102">
        <v>0</v>
      </c>
      <c r="U1042" s="102">
        <v>0</v>
      </c>
      <c r="V1042" s="102">
        <f t="shared" si="280"/>
        <v>0</v>
      </c>
      <c r="W1042" s="102">
        <v>0</v>
      </c>
      <c r="X1042" s="102">
        <v>0</v>
      </c>
      <c r="Y1042" s="102">
        <v>0</v>
      </c>
      <c r="Z1042" s="102">
        <v>0</v>
      </c>
      <c r="AA1042" s="102">
        <f t="shared" si="281"/>
        <v>0</v>
      </c>
      <c r="AB1042" s="102">
        <f t="shared" si="281"/>
        <v>0</v>
      </c>
    </row>
    <row r="1043" spans="1:28" ht="24.75" hidden="1">
      <c r="A1043" s="1"/>
      <c r="B1043" s="61" t="str">
        <f t="shared" si="258"/>
        <v>4816500051005155</v>
      </c>
      <c r="C1043" s="25">
        <v>2023</v>
      </c>
      <c r="D1043" s="25">
        <v>20</v>
      </c>
      <c r="E1043" s="25">
        <v>4</v>
      </c>
      <c r="F1043" s="25">
        <v>8</v>
      </c>
      <c r="G1043" s="25">
        <v>16</v>
      </c>
      <c r="H1043" s="25">
        <v>5000</v>
      </c>
      <c r="I1043" s="25">
        <v>5100</v>
      </c>
      <c r="J1043" s="25">
        <v>515</v>
      </c>
      <c r="K1043" s="100">
        <v>5</v>
      </c>
      <c r="L1043" s="100"/>
      <c r="M1043" s="101" t="s">
        <v>176</v>
      </c>
      <c r="N1043" s="102">
        <v>0</v>
      </c>
      <c r="O1043" s="148" t="s">
        <v>43</v>
      </c>
      <c r="P1043" s="104">
        <v>0</v>
      </c>
      <c r="Q1043" s="104">
        <v>0</v>
      </c>
      <c r="R1043" s="102">
        <v>0</v>
      </c>
      <c r="S1043" s="102">
        <v>0</v>
      </c>
      <c r="T1043" s="102">
        <v>0</v>
      </c>
      <c r="U1043" s="102">
        <v>0</v>
      </c>
      <c r="V1043" s="102">
        <f t="shared" si="280"/>
        <v>0</v>
      </c>
      <c r="W1043" s="102">
        <v>0</v>
      </c>
      <c r="X1043" s="102">
        <v>0</v>
      </c>
      <c r="Y1043" s="102">
        <v>0</v>
      </c>
      <c r="Z1043" s="102">
        <v>0</v>
      </c>
      <c r="AA1043" s="102">
        <f t="shared" si="281"/>
        <v>0</v>
      </c>
      <c r="AB1043" s="102">
        <f t="shared" si="281"/>
        <v>0</v>
      </c>
    </row>
    <row r="1044" spans="1:28" ht="46.5" hidden="1">
      <c r="A1044" s="1"/>
      <c r="B1044" s="61" t="str">
        <f t="shared" si="258"/>
        <v>4816500051005156</v>
      </c>
      <c r="C1044" s="25">
        <v>2023</v>
      </c>
      <c r="D1044" s="25">
        <v>20</v>
      </c>
      <c r="E1044" s="25">
        <v>4</v>
      </c>
      <c r="F1044" s="25">
        <v>8</v>
      </c>
      <c r="G1044" s="25">
        <v>16</v>
      </c>
      <c r="H1044" s="25">
        <v>5000</v>
      </c>
      <c r="I1044" s="25">
        <v>5100</v>
      </c>
      <c r="J1044" s="25">
        <v>515</v>
      </c>
      <c r="K1044" s="100">
        <v>6</v>
      </c>
      <c r="L1044" s="100"/>
      <c r="M1044" s="101" t="s">
        <v>642</v>
      </c>
      <c r="N1044" s="102">
        <v>0</v>
      </c>
      <c r="O1044" s="103" t="s">
        <v>43</v>
      </c>
      <c r="P1044" s="104">
        <v>0</v>
      </c>
      <c r="Q1044" s="104">
        <v>0</v>
      </c>
      <c r="R1044" s="102">
        <v>0</v>
      </c>
      <c r="S1044" s="102">
        <v>0</v>
      </c>
      <c r="T1044" s="102">
        <v>0</v>
      </c>
      <c r="U1044" s="102">
        <v>0</v>
      </c>
      <c r="V1044" s="102">
        <f t="shared" si="280"/>
        <v>0</v>
      </c>
      <c r="W1044" s="102">
        <v>0</v>
      </c>
      <c r="X1044" s="102">
        <v>0</v>
      </c>
      <c r="Y1044" s="102">
        <v>0</v>
      </c>
      <c r="Z1044" s="102">
        <v>0</v>
      </c>
      <c r="AA1044" s="102">
        <f t="shared" si="281"/>
        <v>0</v>
      </c>
      <c r="AB1044" s="102">
        <f t="shared" si="281"/>
        <v>0</v>
      </c>
    </row>
    <row r="1045" spans="1:28" ht="24.75" hidden="1">
      <c r="A1045" s="1"/>
      <c r="B1045" s="61" t="str">
        <f t="shared" si="258"/>
        <v>481650005900</v>
      </c>
      <c r="C1045" s="116">
        <v>2023</v>
      </c>
      <c r="D1045" s="116">
        <v>20</v>
      </c>
      <c r="E1045" s="116">
        <v>4</v>
      </c>
      <c r="F1045" s="116">
        <v>8</v>
      </c>
      <c r="G1045" s="116">
        <v>16</v>
      </c>
      <c r="H1045" s="116">
        <v>5000</v>
      </c>
      <c r="I1045" s="116">
        <v>5900</v>
      </c>
      <c r="J1045" s="116"/>
      <c r="K1045" s="116"/>
      <c r="L1045" s="116"/>
      <c r="M1045" s="89" t="s">
        <v>225</v>
      </c>
      <c r="N1045" s="90">
        <f>+N1046</f>
        <v>0</v>
      </c>
      <c r="O1045" s="151"/>
      <c r="P1045" s="205"/>
      <c r="Q1045" s="205"/>
      <c r="R1045" s="90">
        <f t="shared" ref="R1045:U1046" si="282">R1046</f>
        <v>0</v>
      </c>
      <c r="S1045" s="90">
        <f t="shared" si="282"/>
        <v>0</v>
      </c>
      <c r="T1045" s="90">
        <f t="shared" si="282"/>
        <v>0</v>
      </c>
      <c r="U1045" s="90">
        <f t="shared" si="282"/>
        <v>0</v>
      </c>
      <c r="V1045" s="90">
        <f>+V1046</f>
        <v>0</v>
      </c>
      <c r="W1045" s="90"/>
      <c r="X1045" s="90"/>
      <c r="Y1045" s="90"/>
      <c r="Z1045" s="90"/>
      <c r="AA1045" s="90"/>
      <c r="AB1045" s="90"/>
    </row>
    <row r="1046" spans="1:28" ht="24.75" hidden="1">
      <c r="A1046" s="1"/>
      <c r="B1046" s="61" t="str">
        <f t="shared" si="258"/>
        <v>481650005900591</v>
      </c>
      <c r="C1046" s="119">
        <v>2023</v>
      </c>
      <c r="D1046" s="119">
        <v>20</v>
      </c>
      <c r="E1046" s="119">
        <v>4</v>
      </c>
      <c r="F1046" s="119">
        <v>8</v>
      </c>
      <c r="G1046" s="119">
        <v>16</v>
      </c>
      <c r="H1046" s="119">
        <v>5000</v>
      </c>
      <c r="I1046" s="119">
        <v>5900</v>
      </c>
      <c r="J1046" s="119">
        <v>591</v>
      </c>
      <c r="K1046" s="119"/>
      <c r="L1046" s="119"/>
      <c r="M1046" s="95" t="s">
        <v>226</v>
      </c>
      <c r="N1046" s="96">
        <f>+N1047</f>
        <v>0</v>
      </c>
      <c r="O1046" s="153"/>
      <c r="P1046" s="206"/>
      <c r="Q1046" s="206"/>
      <c r="R1046" s="96">
        <f t="shared" si="282"/>
        <v>0</v>
      </c>
      <c r="S1046" s="96">
        <f t="shared" si="282"/>
        <v>0</v>
      </c>
      <c r="T1046" s="96">
        <f t="shared" si="282"/>
        <v>0</v>
      </c>
      <c r="U1046" s="96">
        <f t="shared" si="282"/>
        <v>0</v>
      </c>
      <c r="V1046" s="96">
        <f>+V1047</f>
        <v>0</v>
      </c>
      <c r="W1046" s="96"/>
      <c r="X1046" s="96"/>
      <c r="Y1046" s="96"/>
      <c r="Z1046" s="96"/>
      <c r="AA1046" s="96"/>
      <c r="AB1046" s="96"/>
    </row>
    <row r="1047" spans="1:28" ht="24.75" hidden="1">
      <c r="A1047" s="1"/>
      <c r="B1047" s="61" t="str">
        <f t="shared" si="258"/>
        <v>4816500059005911</v>
      </c>
      <c r="C1047" s="25">
        <v>2023</v>
      </c>
      <c r="D1047" s="25">
        <v>20</v>
      </c>
      <c r="E1047" s="25">
        <v>4</v>
      </c>
      <c r="F1047" s="25">
        <v>8</v>
      </c>
      <c r="G1047" s="25">
        <v>16</v>
      </c>
      <c r="H1047" s="25">
        <v>5000</v>
      </c>
      <c r="I1047" s="25">
        <v>5900</v>
      </c>
      <c r="J1047" s="25">
        <v>591</v>
      </c>
      <c r="K1047" s="100">
        <v>1</v>
      </c>
      <c r="L1047" s="100"/>
      <c r="M1047" s="101" t="s">
        <v>226</v>
      </c>
      <c r="N1047" s="102">
        <v>0</v>
      </c>
      <c r="O1047" s="148" t="s">
        <v>228</v>
      </c>
      <c r="P1047" s="104">
        <v>0</v>
      </c>
      <c r="Q1047" s="104">
        <v>0</v>
      </c>
      <c r="R1047" s="102">
        <v>0</v>
      </c>
      <c r="S1047" s="102">
        <v>0</v>
      </c>
      <c r="T1047" s="102">
        <v>0</v>
      </c>
      <c r="U1047" s="102">
        <v>0</v>
      </c>
      <c r="V1047" s="102">
        <f>N1047-R1047-S1047-T1047-U1047</f>
        <v>0</v>
      </c>
      <c r="W1047" s="102">
        <v>0</v>
      </c>
      <c r="X1047" s="102">
        <v>0</v>
      </c>
      <c r="Y1047" s="102">
        <v>0</v>
      </c>
      <c r="Z1047" s="102">
        <v>0</v>
      </c>
      <c r="AA1047" s="102">
        <f>W1047-Y1047</f>
        <v>0</v>
      </c>
      <c r="AB1047" s="102">
        <f>X1047-Z1047</f>
        <v>0</v>
      </c>
    </row>
    <row r="1048" spans="1:28" ht="48" hidden="1">
      <c r="A1048" s="1"/>
      <c r="B1048" s="61" t="str">
        <f t="shared" si="258"/>
        <v>4817</v>
      </c>
      <c r="C1048" s="125">
        <v>2023</v>
      </c>
      <c r="D1048" s="125">
        <v>20</v>
      </c>
      <c r="E1048" s="125">
        <v>4</v>
      </c>
      <c r="F1048" s="125">
        <v>8</v>
      </c>
      <c r="G1048" s="125">
        <v>17</v>
      </c>
      <c r="H1048" s="125"/>
      <c r="I1048" s="125"/>
      <c r="J1048" s="125"/>
      <c r="K1048" s="125"/>
      <c r="L1048" s="125"/>
      <c r="M1048" s="173" t="s">
        <v>684</v>
      </c>
      <c r="N1048" s="174">
        <f>+N1049+N1056</f>
        <v>0</v>
      </c>
      <c r="O1048" s="113"/>
      <c r="P1048" s="125"/>
      <c r="Q1048" s="125"/>
      <c r="R1048" s="174">
        <f t="shared" ref="R1048:U1048" si="283">+R1049+R1056</f>
        <v>0</v>
      </c>
      <c r="S1048" s="174">
        <f t="shared" si="283"/>
        <v>0</v>
      </c>
      <c r="T1048" s="174">
        <f t="shared" si="283"/>
        <v>0</v>
      </c>
      <c r="U1048" s="174">
        <f t="shared" si="283"/>
        <v>0</v>
      </c>
      <c r="V1048" s="174">
        <f>+V1049+V1056</f>
        <v>0</v>
      </c>
      <c r="W1048" s="174"/>
      <c r="X1048" s="174"/>
      <c r="Y1048" s="174"/>
      <c r="Z1048" s="174"/>
      <c r="AA1048" s="174"/>
      <c r="AB1048" s="174"/>
    </row>
    <row r="1049" spans="1:28" ht="24.75" hidden="1">
      <c r="A1049" s="1"/>
      <c r="B1049" s="61" t="str">
        <f t="shared" si="258"/>
        <v>48173000</v>
      </c>
      <c r="C1049" s="115">
        <v>2023</v>
      </c>
      <c r="D1049" s="115">
        <v>20</v>
      </c>
      <c r="E1049" s="115">
        <v>4</v>
      </c>
      <c r="F1049" s="115">
        <v>8</v>
      </c>
      <c r="G1049" s="115">
        <v>17</v>
      </c>
      <c r="H1049" s="115">
        <v>3000</v>
      </c>
      <c r="I1049" s="115"/>
      <c r="J1049" s="115"/>
      <c r="K1049" s="115"/>
      <c r="L1049" s="115"/>
      <c r="M1049" s="83" t="s">
        <v>55</v>
      </c>
      <c r="N1049" s="84">
        <f>+N1050</f>
        <v>0</v>
      </c>
      <c r="O1049" s="149" t="s">
        <v>29</v>
      </c>
      <c r="P1049" s="160"/>
      <c r="Q1049" s="160"/>
      <c r="R1049" s="84">
        <f t="shared" ref="R1049:U1049" si="284">R1050</f>
        <v>0</v>
      </c>
      <c r="S1049" s="84">
        <f t="shared" si="284"/>
        <v>0</v>
      </c>
      <c r="T1049" s="84">
        <f t="shared" si="284"/>
        <v>0</v>
      </c>
      <c r="U1049" s="84">
        <f t="shared" si="284"/>
        <v>0</v>
      </c>
      <c r="V1049" s="84">
        <f>+V1050</f>
        <v>0</v>
      </c>
      <c r="W1049" s="84"/>
      <c r="X1049" s="84"/>
      <c r="Y1049" s="84"/>
      <c r="Z1049" s="84"/>
      <c r="AA1049" s="84"/>
      <c r="AB1049" s="84"/>
    </row>
    <row r="1050" spans="1:28" ht="24.75" hidden="1">
      <c r="A1050" s="1"/>
      <c r="B1050" s="61" t="str">
        <f t="shared" si="258"/>
        <v>481730003100</v>
      </c>
      <c r="C1050" s="116">
        <v>2023</v>
      </c>
      <c r="D1050" s="116">
        <v>20</v>
      </c>
      <c r="E1050" s="116">
        <v>4</v>
      </c>
      <c r="F1050" s="116">
        <v>8</v>
      </c>
      <c r="G1050" s="116">
        <v>17</v>
      </c>
      <c r="H1050" s="116">
        <v>3000</v>
      </c>
      <c r="I1050" s="116">
        <v>3100</v>
      </c>
      <c r="J1050" s="116"/>
      <c r="K1050" s="116" t="s">
        <v>29</v>
      </c>
      <c r="L1050" s="116"/>
      <c r="M1050" s="89" t="s">
        <v>151</v>
      </c>
      <c r="N1050" s="90">
        <f>+N1051+N1054</f>
        <v>0</v>
      </c>
      <c r="O1050" s="151" t="s">
        <v>29</v>
      </c>
      <c r="P1050" s="205"/>
      <c r="Q1050" s="205"/>
      <c r="R1050" s="90">
        <f t="shared" ref="R1050:U1050" si="285">R1051+R1054</f>
        <v>0</v>
      </c>
      <c r="S1050" s="90">
        <f t="shared" si="285"/>
        <v>0</v>
      </c>
      <c r="T1050" s="90">
        <f t="shared" si="285"/>
        <v>0</v>
      </c>
      <c r="U1050" s="90">
        <f t="shared" si="285"/>
        <v>0</v>
      </c>
      <c r="V1050" s="90">
        <f>+V1051+V1054</f>
        <v>0</v>
      </c>
      <c r="W1050" s="90"/>
      <c r="X1050" s="90"/>
      <c r="Y1050" s="90"/>
      <c r="Z1050" s="90"/>
      <c r="AA1050" s="90"/>
      <c r="AB1050" s="90"/>
    </row>
    <row r="1051" spans="1:28" ht="48" hidden="1">
      <c r="A1051" s="1"/>
      <c r="B1051" s="61" t="str">
        <f t="shared" si="258"/>
        <v>481730003100317</v>
      </c>
      <c r="C1051" s="119">
        <v>2023</v>
      </c>
      <c r="D1051" s="119">
        <v>20</v>
      </c>
      <c r="E1051" s="119">
        <v>4</v>
      </c>
      <c r="F1051" s="119">
        <v>8</v>
      </c>
      <c r="G1051" s="119">
        <v>17</v>
      </c>
      <c r="H1051" s="119">
        <v>3000</v>
      </c>
      <c r="I1051" s="119">
        <v>3100</v>
      </c>
      <c r="J1051" s="119">
        <v>317</v>
      </c>
      <c r="K1051" s="119"/>
      <c r="L1051" s="119"/>
      <c r="M1051" s="95" t="s">
        <v>317</v>
      </c>
      <c r="N1051" s="96">
        <f>+N1052+N1053</f>
        <v>0</v>
      </c>
      <c r="O1051" s="153" t="s">
        <v>29</v>
      </c>
      <c r="P1051" s="206"/>
      <c r="Q1051" s="206"/>
      <c r="R1051" s="96">
        <f>+SUM(R1052:R1053)</f>
        <v>0</v>
      </c>
      <c r="S1051" s="96">
        <f>+SUM(S1052:S1053)</f>
        <v>0</v>
      </c>
      <c r="T1051" s="96">
        <f>+SUM(T1052:T1053)</f>
        <v>0</v>
      </c>
      <c r="U1051" s="96">
        <f>+SUM(U1052:U1053)</f>
        <v>0</v>
      </c>
      <c r="V1051" s="96">
        <f>+SUM(V1052:V1053)</f>
        <v>0</v>
      </c>
      <c r="W1051" s="96"/>
      <c r="X1051" s="96"/>
      <c r="Y1051" s="96"/>
      <c r="Z1051" s="96"/>
      <c r="AA1051" s="96"/>
      <c r="AB1051" s="96"/>
    </row>
    <row r="1052" spans="1:28" ht="24.75" hidden="1">
      <c r="A1052" s="1"/>
      <c r="B1052" s="61" t="str">
        <f t="shared" si="258"/>
        <v>4817300031003171</v>
      </c>
      <c r="C1052" s="25">
        <v>2023</v>
      </c>
      <c r="D1052" s="25">
        <v>20</v>
      </c>
      <c r="E1052" s="25">
        <v>4</v>
      </c>
      <c r="F1052" s="25">
        <v>8</v>
      </c>
      <c r="G1052" s="25">
        <v>17</v>
      </c>
      <c r="H1052" s="25">
        <v>3000</v>
      </c>
      <c r="I1052" s="25">
        <v>3100</v>
      </c>
      <c r="J1052" s="25">
        <v>317</v>
      </c>
      <c r="K1052" s="100">
        <v>1</v>
      </c>
      <c r="L1052" s="100"/>
      <c r="M1052" s="101" t="s">
        <v>153</v>
      </c>
      <c r="N1052" s="102">
        <v>0</v>
      </c>
      <c r="O1052" s="148" t="s">
        <v>64</v>
      </c>
      <c r="P1052" s="104">
        <v>0</v>
      </c>
      <c r="Q1052" s="104">
        <v>0</v>
      </c>
      <c r="R1052" s="102">
        <v>0</v>
      </c>
      <c r="S1052" s="102">
        <v>0</v>
      </c>
      <c r="T1052" s="102">
        <v>0</v>
      </c>
      <c r="U1052" s="102">
        <v>0</v>
      </c>
      <c r="V1052" s="102">
        <f>N1052-R1052-S1052-T1052-U1052</f>
        <v>0</v>
      </c>
      <c r="W1052" s="102">
        <v>0</v>
      </c>
      <c r="X1052" s="102">
        <v>0</v>
      </c>
      <c r="Y1052" s="102">
        <v>0</v>
      </c>
      <c r="Z1052" s="102">
        <v>0</v>
      </c>
      <c r="AA1052" s="102">
        <f t="shared" ref="AA1052:AB1053" si="286">W1052-Y1052</f>
        <v>0</v>
      </c>
      <c r="AB1052" s="102">
        <f t="shared" si="286"/>
        <v>0</v>
      </c>
    </row>
    <row r="1053" spans="1:28" ht="24.75" hidden="1">
      <c r="A1053" s="1"/>
      <c r="B1053" s="61" t="str">
        <f t="shared" si="258"/>
        <v>4817300031003172</v>
      </c>
      <c r="C1053" s="25">
        <v>2023</v>
      </c>
      <c r="D1053" s="25">
        <v>20</v>
      </c>
      <c r="E1053" s="25">
        <v>4</v>
      </c>
      <c r="F1053" s="25">
        <v>8</v>
      </c>
      <c r="G1053" s="25">
        <v>17</v>
      </c>
      <c r="H1053" s="25">
        <v>3000</v>
      </c>
      <c r="I1053" s="25">
        <v>3100</v>
      </c>
      <c r="J1053" s="25">
        <v>317</v>
      </c>
      <c r="K1053" s="100">
        <v>2</v>
      </c>
      <c r="L1053" s="100"/>
      <c r="M1053" s="101" t="s">
        <v>268</v>
      </c>
      <c r="N1053" s="102">
        <v>0</v>
      </c>
      <c r="O1053" s="148" t="s">
        <v>64</v>
      </c>
      <c r="P1053" s="104">
        <v>0</v>
      </c>
      <c r="Q1053" s="104">
        <v>0</v>
      </c>
      <c r="R1053" s="102">
        <v>0</v>
      </c>
      <c r="S1053" s="102">
        <v>0</v>
      </c>
      <c r="T1053" s="102">
        <v>0</v>
      </c>
      <c r="U1053" s="102">
        <v>0</v>
      </c>
      <c r="V1053" s="102">
        <f>N1053-R1053-S1053-T1053-U1053</f>
        <v>0</v>
      </c>
      <c r="W1053" s="102">
        <v>0</v>
      </c>
      <c r="X1053" s="102">
        <v>0</v>
      </c>
      <c r="Y1053" s="102">
        <v>0</v>
      </c>
      <c r="Z1053" s="102">
        <v>0</v>
      </c>
      <c r="AA1053" s="102">
        <f t="shared" si="286"/>
        <v>0</v>
      </c>
      <c r="AB1053" s="102">
        <f t="shared" si="286"/>
        <v>0</v>
      </c>
    </row>
    <row r="1054" spans="1:28" ht="24.75" hidden="1">
      <c r="A1054" s="1"/>
      <c r="B1054" s="61" t="str">
        <f t="shared" si="258"/>
        <v>481730003100319</v>
      </c>
      <c r="C1054" s="119">
        <v>2023</v>
      </c>
      <c r="D1054" s="119">
        <v>20</v>
      </c>
      <c r="E1054" s="119">
        <v>4</v>
      </c>
      <c r="F1054" s="119">
        <v>8</v>
      </c>
      <c r="G1054" s="119">
        <v>17</v>
      </c>
      <c r="H1054" s="119">
        <v>3000</v>
      </c>
      <c r="I1054" s="119">
        <v>3100</v>
      </c>
      <c r="J1054" s="119">
        <v>319</v>
      </c>
      <c r="K1054" s="119"/>
      <c r="L1054" s="119"/>
      <c r="M1054" s="95" t="s">
        <v>510</v>
      </c>
      <c r="N1054" s="96">
        <f>+N1055</f>
        <v>0</v>
      </c>
      <c r="O1054" s="153" t="s">
        <v>29</v>
      </c>
      <c r="P1054" s="206"/>
      <c r="Q1054" s="206"/>
      <c r="R1054" s="96">
        <f t="shared" ref="R1054:U1054" si="287">R1055</f>
        <v>0</v>
      </c>
      <c r="S1054" s="96">
        <f t="shared" si="287"/>
        <v>0</v>
      </c>
      <c r="T1054" s="96">
        <f t="shared" si="287"/>
        <v>0</v>
      </c>
      <c r="U1054" s="96">
        <f t="shared" si="287"/>
        <v>0</v>
      </c>
      <c r="V1054" s="96">
        <f>+V1055</f>
        <v>0</v>
      </c>
      <c r="W1054" s="96"/>
      <c r="X1054" s="96"/>
      <c r="Y1054" s="96"/>
      <c r="Z1054" s="96"/>
      <c r="AA1054" s="96"/>
      <c r="AB1054" s="96"/>
    </row>
    <row r="1055" spans="1:28" ht="24.75" hidden="1">
      <c r="A1055" s="1"/>
      <c r="B1055" s="61" t="str">
        <f t="shared" si="258"/>
        <v>4817300031003191</v>
      </c>
      <c r="C1055" s="25">
        <v>2023</v>
      </c>
      <c r="D1055" s="25">
        <v>20</v>
      </c>
      <c r="E1055" s="25">
        <v>4</v>
      </c>
      <c r="F1055" s="25">
        <v>8</v>
      </c>
      <c r="G1055" s="25">
        <v>17</v>
      </c>
      <c r="H1055" s="25">
        <v>3000</v>
      </c>
      <c r="I1055" s="25">
        <v>3100</v>
      </c>
      <c r="J1055" s="25">
        <v>319</v>
      </c>
      <c r="K1055" s="100">
        <v>1</v>
      </c>
      <c r="L1055" s="100"/>
      <c r="M1055" s="101" t="s">
        <v>685</v>
      </c>
      <c r="N1055" s="102">
        <v>0</v>
      </c>
      <c r="O1055" s="148" t="s">
        <v>64</v>
      </c>
      <c r="P1055" s="104">
        <v>0</v>
      </c>
      <c r="Q1055" s="104">
        <v>0</v>
      </c>
      <c r="R1055" s="102">
        <v>0</v>
      </c>
      <c r="S1055" s="102">
        <v>0</v>
      </c>
      <c r="T1055" s="102">
        <v>0</v>
      </c>
      <c r="U1055" s="102">
        <v>0</v>
      </c>
      <c r="V1055" s="102">
        <f>N1055-R1055-S1055-T1055-U1055</f>
        <v>0</v>
      </c>
      <c r="W1055" s="102">
        <v>0</v>
      </c>
      <c r="X1055" s="102">
        <v>0</v>
      </c>
      <c r="Y1055" s="102">
        <v>0</v>
      </c>
      <c r="Z1055" s="102">
        <v>0</v>
      </c>
      <c r="AA1055" s="102">
        <f>W1055-Y1055</f>
        <v>0</v>
      </c>
      <c r="AB1055" s="102">
        <f>X1055-Z1055</f>
        <v>0</v>
      </c>
    </row>
    <row r="1056" spans="1:28" ht="24.75" hidden="1">
      <c r="A1056" s="1"/>
      <c r="B1056" s="61" t="str">
        <f t="shared" si="258"/>
        <v>48175000</v>
      </c>
      <c r="C1056" s="115">
        <v>2023</v>
      </c>
      <c r="D1056" s="115">
        <v>20</v>
      </c>
      <c r="E1056" s="115">
        <v>4</v>
      </c>
      <c r="F1056" s="115">
        <v>8</v>
      </c>
      <c r="G1056" s="115">
        <v>17</v>
      </c>
      <c r="H1056" s="115">
        <v>5000</v>
      </c>
      <c r="I1056" s="115"/>
      <c r="J1056" s="115"/>
      <c r="K1056" s="115"/>
      <c r="L1056" s="115"/>
      <c r="M1056" s="83" t="s">
        <v>114</v>
      </c>
      <c r="N1056" s="84">
        <f>+N1057+N1067</f>
        <v>0</v>
      </c>
      <c r="O1056" s="149" t="s">
        <v>29</v>
      </c>
      <c r="P1056" s="160"/>
      <c r="Q1056" s="160"/>
      <c r="R1056" s="84">
        <f t="shared" ref="R1056:U1056" si="288">R1057+R1067</f>
        <v>0</v>
      </c>
      <c r="S1056" s="84">
        <f t="shared" si="288"/>
        <v>0</v>
      </c>
      <c r="T1056" s="84">
        <f t="shared" si="288"/>
        <v>0</v>
      </c>
      <c r="U1056" s="84">
        <f t="shared" si="288"/>
        <v>0</v>
      </c>
      <c r="V1056" s="84">
        <f>+V1057+V1067</f>
        <v>0</v>
      </c>
      <c r="W1056" s="84"/>
      <c r="X1056" s="84"/>
      <c r="Y1056" s="84"/>
      <c r="Z1056" s="84"/>
      <c r="AA1056" s="84"/>
      <c r="AB1056" s="84"/>
    </row>
    <row r="1057" spans="1:28" ht="24.75" hidden="1">
      <c r="A1057" s="1"/>
      <c r="B1057" s="61" t="str">
        <f t="shared" si="258"/>
        <v>481750005100</v>
      </c>
      <c r="C1057" s="116">
        <v>2023</v>
      </c>
      <c r="D1057" s="116">
        <v>20</v>
      </c>
      <c r="E1057" s="116">
        <v>4</v>
      </c>
      <c r="F1057" s="116">
        <v>8</v>
      </c>
      <c r="G1057" s="116">
        <v>17</v>
      </c>
      <c r="H1057" s="116">
        <v>5000</v>
      </c>
      <c r="I1057" s="116">
        <v>5100</v>
      </c>
      <c r="J1057" s="116"/>
      <c r="K1057" s="116"/>
      <c r="L1057" s="116"/>
      <c r="M1057" s="89" t="s">
        <v>115</v>
      </c>
      <c r="N1057" s="90">
        <f>+N1058+N1065</f>
        <v>0</v>
      </c>
      <c r="O1057" s="151" t="s">
        <v>29</v>
      </c>
      <c r="P1057" s="205"/>
      <c r="Q1057" s="205"/>
      <c r="R1057" s="90">
        <f t="shared" ref="R1057:U1057" si="289">R1058+R1065</f>
        <v>0</v>
      </c>
      <c r="S1057" s="90">
        <f t="shared" si="289"/>
        <v>0</v>
      </c>
      <c r="T1057" s="90">
        <f t="shared" si="289"/>
        <v>0</v>
      </c>
      <c r="U1057" s="90">
        <f t="shared" si="289"/>
        <v>0</v>
      </c>
      <c r="V1057" s="90">
        <f>+V1058+V1065</f>
        <v>0</v>
      </c>
      <c r="W1057" s="90"/>
      <c r="X1057" s="90"/>
      <c r="Y1057" s="90"/>
      <c r="Z1057" s="90"/>
      <c r="AA1057" s="90"/>
      <c r="AB1057" s="90"/>
    </row>
    <row r="1058" spans="1:28" ht="24.75" hidden="1">
      <c r="A1058" s="1"/>
      <c r="B1058" s="61" t="str">
        <f t="shared" ref="B1058:B1107" si="290">+CONCATENATE(E1058,F1058,G1058,H1058,I1058,J1058,K1058,L1058)</f>
        <v>481750005100515</v>
      </c>
      <c r="C1058" s="119">
        <v>2023</v>
      </c>
      <c r="D1058" s="119">
        <v>20</v>
      </c>
      <c r="E1058" s="119">
        <v>4</v>
      </c>
      <c r="F1058" s="119">
        <v>8</v>
      </c>
      <c r="G1058" s="119">
        <v>17</v>
      </c>
      <c r="H1058" s="119">
        <v>5000</v>
      </c>
      <c r="I1058" s="119">
        <v>5100</v>
      </c>
      <c r="J1058" s="119">
        <v>515</v>
      </c>
      <c r="K1058" s="119"/>
      <c r="L1058" s="119"/>
      <c r="M1058" s="95" t="s">
        <v>116</v>
      </c>
      <c r="N1058" s="96">
        <f>SUM(N1059:N1064)</f>
        <v>0</v>
      </c>
      <c r="O1058" s="153" t="s">
        <v>29</v>
      </c>
      <c r="P1058" s="206"/>
      <c r="Q1058" s="206"/>
      <c r="R1058" s="96">
        <f>+SUM(R1059:R1064)</f>
        <v>0</v>
      </c>
      <c r="S1058" s="96">
        <f>+SUM(S1059:S1064)</f>
        <v>0</v>
      </c>
      <c r="T1058" s="96">
        <f>+SUM(T1059:T1064)</f>
        <v>0</v>
      </c>
      <c r="U1058" s="96">
        <f>+SUM(U1059:U1064)</f>
        <v>0</v>
      </c>
      <c r="V1058" s="96">
        <f>+SUM(V1059:V1064)</f>
        <v>0</v>
      </c>
      <c r="W1058" s="96"/>
      <c r="X1058" s="96"/>
      <c r="Y1058" s="96"/>
      <c r="Z1058" s="96"/>
      <c r="AA1058" s="96"/>
      <c r="AB1058" s="96"/>
    </row>
    <row r="1059" spans="1:28" ht="24.75" hidden="1">
      <c r="A1059" s="1"/>
      <c r="B1059" s="61" t="str">
        <f t="shared" si="290"/>
        <v>4817500051005151</v>
      </c>
      <c r="C1059" s="25">
        <v>2023</v>
      </c>
      <c r="D1059" s="25">
        <v>20</v>
      </c>
      <c r="E1059" s="25">
        <v>4</v>
      </c>
      <c r="F1059" s="25">
        <v>8</v>
      </c>
      <c r="G1059" s="25">
        <v>17</v>
      </c>
      <c r="H1059" s="25">
        <v>5000</v>
      </c>
      <c r="I1059" s="25">
        <v>5100</v>
      </c>
      <c r="J1059" s="25">
        <v>515</v>
      </c>
      <c r="K1059" s="100">
        <v>1</v>
      </c>
      <c r="L1059" s="100"/>
      <c r="M1059" s="101" t="s">
        <v>163</v>
      </c>
      <c r="N1059" s="102">
        <v>0</v>
      </c>
      <c r="O1059" s="148" t="s">
        <v>43</v>
      </c>
      <c r="P1059" s="104">
        <v>0</v>
      </c>
      <c r="Q1059" s="104">
        <v>0</v>
      </c>
      <c r="R1059" s="102">
        <v>0</v>
      </c>
      <c r="S1059" s="102">
        <v>0</v>
      </c>
      <c r="T1059" s="102">
        <v>0</v>
      </c>
      <c r="U1059" s="102">
        <v>0</v>
      </c>
      <c r="V1059" s="102">
        <f t="shared" ref="V1059:V1064" si="291">N1059-R1059-S1059-T1059-U1059</f>
        <v>0</v>
      </c>
      <c r="W1059" s="102">
        <v>0</v>
      </c>
      <c r="X1059" s="102">
        <v>0</v>
      </c>
      <c r="Y1059" s="102">
        <v>0</v>
      </c>
      <c r="Z1059" s="102">
        <v>0</v>
      </c>
      <c r="AA1059" s="102">
        <f t="shared" ref="AA1059:AB1064" si="292">W1059-Y1059</f>
        <v>0</v>
      </c>
      <c r="AB1059" s="102">
        <f t="shared" si="292"/>
        <v>0</v>
      </c>
    </row>
    <row r="1060" spans="1:28" ht="24.75" hidden="1">
      <c r="A1060" s="1"/>
      <c r="B1060" s="61" t="str">
        <f t="shared" si="290"/>
        <v>4817500051005152</v>
      </c>
      <c r="C1060" s="25">
        <v>2023</v>
      </c>
      <c r="D1060" s="25">
        <v>20</v>
      </c>
      <c r="E1060" s="25">
        <v>4</v>
      </c>
      <c r="F1060" s="25">
        <v>8</v>
      </c>
      <c r="G1060" s="25">
        <v>17</v>
      </c>
      <c r="H1060" s="25">
        <v>5000</v>
      </c>
      <c r="I1060" s="25">
        <v>5100</v>
      </c>
      <c r="J1060" s="25">
        <v>515</v>
      </c>
      <c r="K1060" s="100">
        <v>2</v>
      </c>
      <c r="L1060" s="100"/>
      <c r="M1060" s="101" t="s">
        <v>273</v>
      </c>
      <c r="N1060" s="102">
        <v>0</v>
      </c>
      <c r="O1060" s="148" t="s">
        <v>43</v>
      </c>
      <c r="P1060" s="104">
        <v>0</v>
      </c>
      <c r="Q1060" s="104">
        <v>0</v>
      </c>
      <c r="R1060" s="102">
        <v>0</v>
      </c>
      <c r="S1060" s="102">
        <v>0</v>
      </c>
      <c r="T1060" s="102">
        <v>0</v>
      </c>
      <c r="U1060" s="102">
        <v>0</v>
      </c>
      <c r="V1060" s="102">
        <f t="shared" si="291"/>
        <v>0</v>
      </c>
      <c r="W1060" s="102">
        <v>0</v>
      </c>
      <c r="X1060" s="102">
        <v>0</v>
      </c>
      <c r="Y1060" s="102">
        <v>0</v>
      </c>
      <c r="Z1060" s="102">
        <v>0</v>
      </c>
      <c r="AA1060" s="102">
        <f t="shared" si="292"/>
        <v>0</v>
      </c>
      <c r="AB1060" s="102">
        <f t="shared" si="292"/>
        <v>0</v>
      </c>
    </row>
    <row r="1061" spans="1:28" ht="24.75" hidden="1">
      <c r="A1061" s="1"/>
      <c r="B1061" s="61" t="str">
        <f t="shared" si="290"/>
        <v>4817500051005153</v>
      </c>
      <c r="C1061" s="25">
        <v>2023</v>
      </c>
      <c r="D1061" s="25">
        <v>20</v>
      </c>
      <c r="E1061" s="25">
        <v>4</v>
      </c>
      <c r="F1061" s="25">
        <v>8</v>
      </c>
      <c r="G1061" s="25">
        <v>17</v>
      </c>
      <c r="H1061" s="25">
        <v>5000</v>
      </c>
      <c r="I1061" s="25">
        <v>5100</v>
      </c>
      <c r="J1061" s="25">
        <v>515</v>
      </c>
      <c r="K1061" s="100">
        <v>3</v>
      </c>
      <c r="L1061" s="100"/>
      <c r="M1061" s="101" t="s">
        <v>241</v>
      </c>
      <c r="N1061" s="102">
        <v>0</v>
      </c>
      <c r="O1061" s="148" t="s">
        <v>43</v>
      </c>
      <c r="P1061" s="104">
        <v>0</v>
      </c>
      <c r="Q1061" s="104">
        <v>0</v>
      </c>
      <c r="R1061" s="102">
        <v>0</v>
      </c>
      <c r="S1061" s="102">
        <v>0</v>
      </c>
      <c r="T1061" s="102">
        <v>0</v>
      </c>
      <c r="U1061" s="102">
        <v>0</v>
      </c>
      <c r="V1061" s="102">
        <f t="shared" si="291"/>
        <v>0</v>
      </c>
      <c r="W1061" s="102">
        <v>0</v>
      </c>
      <c r="X1061" s="102">
        <v>0</v>
      </c>
      <c r="Y1061" s="102">
        <v>0</v>
      </c>
      <c r="Z1061" s="102">
        <v>0</v>
      </c>
      <c r="AA1061" s="102">
        <f t="shared" si="292"/>
        <v>0</v>
      </c>
      <c r="AB1061" s="102">
        <f t="shared" si="292"/>
        <v>0</v>
      </c>
    </row>
    <row r="1062" spans="1:28" ht="24.75" hidden="1">
      <c r="A1062" s="1"/>
      <c r="B1062" s="61" t="str">
        <f t="shared" si="290"/>
        <v>4817500051005154</v>
      </c>
      <c r="C1062" s="25">
        <v>2023</v>
      </c>
      <c r="D1062" s="25">
        <v>20</v>
      </c>
      <c r="E1062" s="25">
        <v>4</v>
      </c>
      <c r="F1062" s="25">
        <v>8</v>
      </c>
      <c r="G1062" s="25">
        <v>17</v>
      </c>
      <c r="H1062" s="25">
        <v>5000</v>
      </c>
      <c r="I1062" s="25">
        <v>5100</v>
      </c>
      <c r="J1062" s="25">
        <v>515</v>
      </c>
      <c r="K1062" s="100">
        <v>4</v>
      </c>
      <c r="L1062" s="100"/>
      <c r="M1062" s="101" t="s">
        <v>592</v>
      </c>
      <c r="N1062" s="102">
        <v>0</v>
      </c>
      <c r="O1062" s="148" t="s">
        <v>43</v>
      </c>
      <c r="P1062" s="104">
        <v>0</v>
      </c>
      <c r="Q1062" s="104">
        <v>0</v>
      </c>
      <c r="R1062" s="102">
        <v>0</v>
      </c>
      <c r="S1062" s="102">
        <v>0</v>
      </c>
      <c r="T1062" s="102">
        <v>0</v>
      </c>
      <c r="U1062" s="102">
        <v>0</v>
      </c>
      <c r="V1062" s="102">
        <f t="shared" si="291"/>
        <v>0</v>
      </c>
      <c r="W1062" s="102">
        <v>0</v>
      </c>
      <c r="X1062" s="102">
        <v>0</v>
      </c>
      <c r="Y1062" s="102">
        <v>0</v>
      </c>
      <c r="Z1062" s="102">
        <v>0</v>
      </c>
      <c r="AA1062" s="102">
        <f t="shared" si="292"/>
        <v>0</v>
      </c>
      <c r="AB1062" s="102">
        <f t="shared" si="292"/>
        <v>0</v>
      </c>
    </row>
    <row r="1063" spans="1:28" ht="24.75" hidden="1">
      <c r="A1063" s="1"/>
      <c r="B1063" s="61" t="str">
        <f>+CONCATENATE(E1063,F1063,G1063,H1063,I1063,J1063,K1063,L1063)</f>
        <v>4817500051005155</v>
      </c>
      <c r="C1063" s="25">
        <v>2023</v>
      </c>
      <c r="D1063" s="25">
        <v>20</v>
      </c>
      <c r="E1063" s="25">
        <v>4</v>
      </c>
      <c r="F1063" s="25">
        <v>8</v>
      </c>
      <c r="G1063" s="25">
        <v>17</v>
      </c>
      <c r="H1063" s="25">
        <v>5000</v>
      </c>
      <c r="I1063" s="25">
        <v>5100</v>
      </c>
      <c r="J1063" s="25">
        <v>515</v>
      </c>
      <c r="K1063" s="100">
        <v>5</v>
      </c>
      <c r="L1063" s="100"/>
      <c r="M1063" s="101" t="s">
        <v>176</v>
      </c>
      <c r="N1063" s="102">
        <v>0</v>
      </c>
      <c r="O1063" s="148" t="s">
        <v>43</v>
      </c>
      <c r="P1063" s="104">
        <v>0</v>
      </c>
      <c r="Q1063" s="104">
        <v>0</v>
      </c>
      <c r="R1063" s="102">
        <v>0</v>
      </c>
      <c r="S1063" s="102">
        <v>0</v>
      </c>
      <c r="T1063" s="102">
        <v>0</v>
      </c>
      <c r="U1063" s="102">
        <v>0</v>
      </c>
      <c r="V1063" s="102">
        <f t="shared" si="291"/>
        <v>0</v>
      </c>
      <c r="W1063" s="102">
        <v>0</v>
      </c>
      <c r="X1063" s="102">
        <v>0</v>
      </c>
      <c r="Y1063" s="102">
        <v>0</v>
      </c>
      <c r="Z1063" s="102">
        <v>0</v>
      </c>
      <c r="AA1063" s="102">
        <f t="shared" si="292"/>
        <v>0</v>
      </c>
      <c r="AB1063" s="102">
        <f t="shared" si="292"/>
        <v>0</v>
      </c>
    </row>
    <row r="1064" spans="1:28" ht="24.75" hidden="1">
      <c r="A1064" s="105"/>
      <c r="B1064" s="61" t="str">
        <f t="shared" si="290"/>
        <v>4817500051005156</v>
      </c>
      <c r="C1064" s="25">
        <v>2023</v>
      </c>
      <c r="D1064" s="25">
        <v>20</v>
      </c>
      <c r="E1064" s="25">
        <v>4</v>
      </c>
      <c r="F1064" s="25">
        <v>8</v>
      </c>
      <c r="G1064" s="25">
        <v>17</v>
      </c>
      <c r="H1064" s="25">
        <v>5000</v>
      </c>
      <c r="I1064" s="25">
        <v>5100</v>
      </c>
      <c r="J1064" s="25">
        <v>515</v>
      </c>
      <c r="K1064" s="100">
        <v>6</v>
      </c>
      <c r="L1064" s="100"/>
      <c r="M1064" s="101" t="s">
        <v>686</v>
      </c>
      <c r="N1064" s="102">
        <v>0</v>
      </c>
      <c r="O1064" s="148" t="s">
        <v>43</v>
      </c>
      <c r="P1064" s="104">
        <v>0</v>
      </c>
      <c r="Q1064" s="104">
        <v>0</v>
      </c>
      <c r="R1064" s="102">
        <v>0</v>
      </c>
      <c r="S1064" s="102">
        <v>0</v>
      </c>
      <c r="T1064" s="102">
        <v>0</v>
      </c>
      <c r="U1064" s="102">
        <v>0</v>
      </c>
      <c r="V1064" s="102">
        <f t="shared" si="291"/>
        <v>0</v>
      </c>
      <c r="W1064" s="102">
        <v>0</v>
      </c>
      <c r="X1064" s="102">
        <v>0</v>
      </c>
      <c r="Y1064" s="102">
        <v>0</v>
      </c>
      <c r="Z1064" s="102">
        <v>0</v>
      </c>
      <c r="AA1064" s="102">
        <f t="shared" si="292"/>
        <v>0</v>
      </c>
      <c r="AB1064" s="102">
        <f t="shared" si="292"/>
        <v>0</v>
      </c>
    </row>
    <row r="1065" spans="1:28" ht="24.75" hidden="1">
      <c r="A1065" s="1"/>
      <c r="B1065" s="61" t="str">
        <f t="shared" si="290"/>
        <v>481750005100519</v>
      </c>
      <c r="C1065" s="119">
        <v>2023</v>
      </c>
      <c r="D1065" s="119">
        <v>20</v>
      </c>
      <c r="E1065" s="119">
        <v>4</v>
      </c>
      <c r="F1065" s="119">
        <v>8</v>
      </c>
      <c r="G1065" s="119">
        <v>17</v>
      </c>
      <c r="H1065" s="119">
        <v>5000</v>
      </c>
      <c r="I1065" s="119">
        <v>5100</v>
      </c>
      <c r="J1065" s="119">
        <v>519</v>
      </c>
      <c r="K1065" s="119"/>
      <c r="L1065" s="119"/>
      <c r="M1065" s="95" t="s">
        <v>177</v>
      </c>
      <c r="N1065" s="96">
        <f>SUM(N1066:N1066)</f>
        <v>0</v>
      </c>
      <c r="O1065" s="153" t="s">
        <v>29</v>
      </c>
      <c r="P1065" s="206"/>
      <c r="Q1065" s="206"/>
      <c r="R1065" s="96">
        <f t="shared" ref="R1065:U1065" si="293">+R1066</f>
        <v>0</v>
      </c>
      <c r="S1065" s="96">
        <f t="shared" si="293"/>
        <v>0</v>
      </c>
      <c r="T1065" s="96">
        <f t="shared" si="293"/>
        <v>0</v>
      </c>
      <c r="U1065" s="96">
        <f t="shared" si="293"/>
        <v>0</v>
      </c>
      <c r="V1065" s="96">
        <f>+V1066</f>
        <v>0</v>
      </c>
      <c r="W1065" s="96"/>
      <c r="X1065" s="96"/>
      <c r="Y1065" s="96"/>
      <c r="Z1065" s="96"/>
      <c r="AA1065" s="96"/>
      <c r="AB1065" s="96"/>
    </row>
    <row r="1066" spans="1:28" ht="24.75" hidden="1">
      <c r="A1066" s="1"/>
      <c r="B1066" s="61" t="str">
        <f t="shared" si="290"/>
        <v>4817500051005191</v>
      </c>
      <c r="C1066" s="25">
        <v>2023</v>
      </c>
      <c r="D1066" s="25">
        <v>20</v>
      </c>
      <c r="E1066" s="25">
        <v>4</v>
      </c>
      <c r="F1066" s="25">
        <v>8</v>
      </c>
      <c r="G1066" s="25">
        <v>17</v>
      </c>
      <c r="H1066" s="25">
        <v>5000</v>
      </c>
      <c r="I1066" s="25">
        <v>5100</v>
      </c>
      <c r="J1066" s="25">
        <v>519</v>
      </c>
      <c r="K1066" s="100">
        <v>1</v>
      </c>
      <c r="L1066" s="100"/>
      <c r="M1066" s="101" t="s">
        <v>245</v>
      </c>
      <c r="N1066" s="102">
        <v>0</v>
      </c>
      <c r="O1066" s="148" t="s">
        <v>43</v>
      </c>
      <c r="P1066" s="104">
        <v>0</v>
      </c>
      <c r="Q1066" s="104">
        <v>0</v>
      </c>
      <c r="R1066" s="102">
        <v>0</v>
      </c>
      <c r="S1066" s="102">
        <v>0</v>
      </c>
      <c r="T1066" s="102">
        <v>0</v>
      </c>
      <c r="U1066" s="102">
        <v>0</v>
      </c>
      <c r="V1066" s="102">
        <f>N1066-R1066-S1066-T1066-U1066</f>
        <v>0</v>
      </c>
      <c r="W1066" s="102">
        <v>0</v>
      </c>
      <c r="X1066" s="102">
        <v>0</v>
      </c>
      <c r="Y1066" s="102">
        <v>0</v>
      </c>
      <c r="Z1066" s="102">
        <v>0</v>
      </c>
      <c r="AA1066" s="102">
        <f>W1066-Y1066</f>
        <v>0</v>
      </c>
      <c r="AB1066" s="102">
        <f>X1066-Z1066</f>
        <v>0</v>
      </c>
    </row>
    <row r="1067" spans="1:28" ht="24.75" hidden="1">
      <c r="A1067" s="1"/>
      <c r="B1067" s="61" t="str">
        <f t="shared" si="290"/>
        <v>481750005600</v>
      </c>
      <c r="C1067" s="116">
        <v>2023</v>
      </c>
      <c r="D1067" s="116">
        <v>20</v>
      </c>
      <c r="E1067" s="116">
        <v>4</v>
      </c>
      <c r="F1067" s="116">
        <v>8</v>
      </c>
      <c r="G1067" s="116">
        <v>17</v>
      </c>
      <c r="H1067" s="116">
        <v>5000</v>
      </c>
      <c r="I1067" s="116">
        <v>5600</v>
      </c>
      <c r="J1067" s="116"/>
      <c r="K1067" s="116"/>
      <c r="L1067" s="116"/>
      <c r="M1067" s="89" t="s">
        <v>500</v>
      </c>
      <c r="N1067" s="90">
        <f>+N1070+N1072+N1068</f>
        <v>0</v>
      </c>
      <c r="O1067" s="151" t="s">
        <v>29</v>
      </c>
      <c r="P1067" s="205"/>
      <c r="Q1067" s="205"/>
      <c r="R1067" s="90">
        <f t="shared" ref="R1067:U1067" si="294">R1070+R1072+R1068</f>
        <v>0</v>
      </c>
      <c r="S1067" s="90">
        <f t="shared" si="294"/>
        <v>0</v>
      </c>
      <c r="T1067" s="90">
        <f t="shared" si="294"/>
        <v>0</v>
      </c>
      <c r="U1067" s="90">
        <f t="shared" si="294"/>
        <v>0</v>
      </c>
      <c r="V1067" s="90">
        <f>V1070+V1072+V1068</f>
        <v>0</v>
      </c>
      <c r="W1067" s="90"/>
      <c r="X1067" s="90"/>
      <c r="Y1067" s="90"/>
      <c r="Z1067" s="90"/>
      <c r="AA1067" s="90"/>
      <c r="AB1067" s="90"/>
    </row>
    <row r="1068" spans="1:28" ht="48" hidden="1">
      <c r="A1068" s="1"/>
      <c r="B1068" s="61" t="str">
        <f t="shared" si="290"/>
        <v>481750005600564</v>
      </c>
      <c r="C1068" s="119">
        <v>2023</v>
      </c>
      <c r="D1068" s="119">
        <v>20</v>
      </c>
      <c r="E1068" s="119">
        <v>4</v>
      </c>
      <c r="F1068" s="119">
        <v>8</v>
      </c>
      <c r="G1068" s="119">
        <v>17</v>
      </c>
      <c r="H1068" s="119">
        <v>5000</v>
      </c>
      <c r="I1068" s="119">
        <v>5600</v>
      </c>
      <c r="J1068" s="119">
        <v>564</v>
      </c>
      <c r="K1068" s="119"/>
      <c r="L1068" s="119"/>
      <c r="M1068" s="95" t="s">
        <v>629</v>
      </c>
      <c r="N1068" s="96">
        <f>+N1069</f>
        <v>0</v>
      </c>
      <c r="O1068" s="153" t="s">
        <v>29</v>
      </c>
      <c r="P1068" s="206"/>
      <c r="Q1068" s="206"/>
      <c r="R1068" s="96">
        <f t="shared" ref="R1068:U1070" si="295">R1069</f>
        <v>0</v>
      </c>
      <c r="S1068" s="96">
        <f t="shared" si="295"/>
        <v>0</v>
      </c>
      <c r="T1068" s="96">
        <f t="shared" si="295"/>
        <v>0</v>
      </c>
      <c r="U1068" s="96">
        <f t="shared" si="295"/>
        <v>0</v>
      </c>
      <c r="V1068" s="96">
        <f>+V1069</f>
        <v>0</v>
      </c>
      <c r="W1068" s="96"/>
      <c r="X1068" s="96"/>
      <c r="Y1068" s="96"/>
      <c r="Z1068" s="96"/>
      <c r="AA1068" s="96"/>
      <c r="AB1068" s="96"/>
    </row>
    <row r="1069" spans="1:28" ht="24.75" hidden="1">
      <c r="A1069" s="1"/>
      <c r="B1069" s="61" t="str">
        <f t="shared" si="290"/>
        <v>4817500056005641</v>
      </c>
      <c r="C1069" s="25">
        <v>2023</v>
      </c>
      <c r="D1069" s="25">
        <v>20</v>
      </c>
      <c r="E1069" s="25">
        <v>4</v>
      </c>
      <c r="F1069" s="25">
        <v>8</v>
      </c>
      <c r="G1069" s="25">
        <v>17</v>
      </c>
      <c r="H1069" s="25">
        <v>5000</v>
      </c>
      <c r="I1069" s="25">
        <v>5600</v>
      </c>
      <c r="J1069" s="25">
        <v>564</v>
      </c>
      <c r="K1069" s="100">
        <v>1</v>
      </c>
      <c r="L1069" s="100"/>
      <c r="M1069" s="101" t="s">
        <v>686</v>
      </c>
      <c r="N1069" s="102">
        <v>0</v>
      </c>
      <c r="O1069" s="148" t="s">
        <v>43</v>
      </c>
      <c r="P1069" s="104">
        <v>0</v>
      </c>
      <c r="Q1069" s="104">
        <v>0</v>
      </c>
      <c r="R1069" s="102">
        <v>0</v>
      </c>
      <c r="S1069" s="102">
        <v>0</v>
      </c>
      <c r="T1069" s="102">
        <v>0</v>
      </c>
      <c r="U1069" s="102">
        <v>0</v>
      </c>
      <c r="V1069" s="102">
        <f>N1069-R1069-S1069-T1069-U1069</f>
        <v>0</v>
      </c>
      <c r="W1069" s="102">
        <v>0</v>
      </c>
      <c r="X1069" s="102">
        <v>0</v>
      </c>
      <c r="Y1069" s="102">
        <v>0</v>
      </c>
      <c r="Z1069" s="102">
        <v>0</v>
      </c>
      <c r="AA1069" s="102">
        <f>W1069-Y1069</f>
        <v>0</v>
      </c>
      <c r="AB1069" s="102">
        <f>X1069-Z1069</f>
        <v>0</v>
      </c>
    </row>
    <row r="1070" spans="1:28" ht="24.75" hidden="1">
      <c r="A1070" s="1"/>
      <c r="B1070" s="61" t="str">
        <f t="shared" si="290"/>
        <v>481750005600565</v>
      </c>
      <c r="C1070" s="119">
        <v>2023</v>
      </c>
      <c r="D1070" s="119">
        <v>20</v>
      </c>
      <c r="E1070" s="119">
        <v>4</v>
      </c>
      <c r="F1070" s="119">
        <v>8</v>
      </c>
      <c r="G1070" s="119">
        <v>17</v>
      </c>
      <c r="H1070" s="119">
        <v>5000</v>
      </c>
      <c r="I1070" s="119">
        <v>5600</v>
      </c>
      <c r="J1070" s="119">
        <v>565</v>
      </c>
      <c r="K1070" s="119"/>
      <c r="L1070" s="119"/>
      <c r="M1070" s="95" t="s">
        <v>200</v>
      </c>
      <c r="N1070" s="96">
        <f>+N1071</f>
        <v>0</v>
      </c>
      <c r="O1070" s="153" t="s">
        <v>29</v>
      </c>
      <c r="P1070" s="206"/>
      <c r="Q1070" s="206"/>
      <c r="R1070" s="96">
        <f t="shared" si="295"/>
        <v>0</v>
      </c>
      <c r="S1070" s="96">
        <f t="shared" si="295"/>
        <v>0</v>
      </c>
      <c r="T1070" s="96">
        <f t="shared" si="295"/>
        <v>0</v>
      </c>
      <c r="U1070" s="96">
        <f t="shared" si="295"/>
        <v>0</v>
      </c>
      <c r="V1070" s="96">
        <f>+V1071</f>
        <v>0</v>
      </c>
      <c r="W1070" s="96"/>
      <c r="X1070" s="96"/>
      <c r="Y1070" s="96"/>
      <c r="Z1070" s="96"/>
      <c r="AA1070" s="96"/>
      <c r="AB1070" s="96"/>
    </row>
    <row r="1071" spans="1:28" ht="24.75" hidden="1">
      <c r="A1071" s="1"/>
      <c r="B1071" s="61" t="str">
        <f t="shared" si="290"/>
        <v>4817500056005651</v>
      </c>
      <c r="C1071" s="25">
        <v>2023</v>
      </c>
      <c r="D1071" s="25">
        <v>20</v>
      </c>
      <c r="E1071" s="25">
        <v>4</v>
      </c>
      <c r="F1071" s="25">
        <v>8</v>
      </c>
      <c r="G1071" s="25">
        <v>17</v>
      </c>
      <c r="H1071" s="25">
        <v>5000</v>
      </c>
      <c r="I1071" s="25">
        <v>5600</v>
      </c>
      <c r="J1071" s="25">
        <v>565</v>
      </c>
      <c r="K1071" s="100">
        <v>1</v>
      </c>
      <c r="L1071" s="100"/>
      <c r="M1071" s="101" t="s">
        <v>553</v>
      </c>
      <c r="N1071" s="102">
        <v>0</v>
      </c>
      <c r="O1071" s="148" t="s">
        <v>43</v>
      </c>
      <c r="P1071" s="104">
        <v>0</v>
      </c>
      <c r="Q1071" s="104">
        <v>0</v>
      </c>
      <c r="R1071" s="102">
        <v>0</v>
      </c>
      <c r="S1071" s="102">
        <v>0</v>
      </c>
      <c r="T1071" s="102">
        <v>0</v>
      </c>
      <c r="U1071" s="102">
        <v>0</v>
      </c>
      <c r="V1071" s="102">
        <f>N1071-R1071-S1071-T1071-U1071</f>
        <v>0</v>
      </c>
      <c r="W1071" s="102">
        <v>0</v>
      </c>
      <c r="X1071" s="102">
        <v>0</v>
      </c>
      <c r="Y1071" s="102">
        <v>0</v>
      </c>
      <c r="Z1071" s="102">
        <v>0</v>
      </c>
      <c r="AA1071" s="102">
        <f>W1071-Y1071</f>
        <v>0</v>
      </c>
      <c r="AB1071" s="102">
        <f>X1071-Z1071</f>
        <v>0</v>
      </c>
    </row>
    <row r="1072" spans="1:28" ht="48" hidden="1">
      <c r="A1072" s="1"/>
      <c r="B1072" s="61" t="str">
        <f t="shared" si="290"/>
        <v>481750005600566</v>
      </c>
      <c r="C1072" s="119">
        <v>2023</v>
      </c>
      <c r="D1072" s="119">
        <v>20</v>
      </c>
      <c r="E1072" s="119">
        <v>4</v>
      </c>
      <c r="F1072" s="119">
        <v>8</v>
      </c>
      <c r="G1072" s="119">
        <v>17</v>
      </c>
      <c r="H1072" s="119">
        <v>5000</v>
      </c>
      <c r="I1072" s="119">
        <v>5600</v>
      </c>
      <c r="J1072" s="119">
        <v>566</v>
      </c>
      <c r="K1072" s="119"/>
      <c r="L1072" s="119"/>
      <c r="M1072" s="95" t="s">
        <v>642</v>
      </c>
      <c r="N1072" s="96">
        <f>+N1073</f>
        <v>0</v>
      </c>
      <c r="O1072" s="153" t="s">
        <v>29</v>
      </c>
      <c r="P1072" s="206"/>
      <c r="Q1072" s="206"/>
      <c r="R1072" s="96">
        <f t="shared" ref="R1072:U1072" si="296">+R1073</f>
        <v>0</v>
      </c>
      <c r="S1072" s="96">
        <f t="shared" si="296"/>
        <v>0</v>
      </c>
      <c r="T1072" s="96">
        <f t="shared" si="296"/>
        <v>0</v>
      </c>
      <c r="U1072" s="96">
        <f t="shared" si="296"/>
        <v>0</v>
      </c>
      <c r="V1072" s="96">
        <f>+V1073</f>
        <v>0</v>
      </c>
      <c r="W1072" s="96"/>
      <c r="X1072" s="96"/>
      <c r="Y1072" s="96"/>
      <c r="Z1072" s="96"/>
      <c r="AA1072" s="96"/>
      <c r="AB1072" s="96"/>
    </row>
    <row r="1073" spans="1:28" ht="46.5" hidden="1">
      <c r="A1073" s="1"/>
      <c r="B1073" s="61" t="str">
        <f t="shared" si="290"/>
        <v>4817500056005661</v>
      </c>
      <c r="C1073" s="25">
        <v>2023</v>
      </c>
      <c r="D1073" s="25">
        <v>20</v>
      </c>
      <c r="E1073" s="25">
        <v>4</v>
      </c>
      <c r="F1073" s="25">
        <v>8</v>
      </c>
      <c r="G1073" s="25">
        <v>17</v>
      </c>
      <c r="H1073" s="25">
        <v>5000</v>
      </c>
      <c r="I1073" s="25">
        <v>5600</v>
      </c>
      <c r="J1073" s="25">
        <v>566</v>
      </c>
      <c r="K1073" s="100">
        <v>1</v>
      </c>
      <c r="L1073" s="100"/>
      <c r="M1073" s="101" t="s">
        <v>680</v>
      </c>
      <c r="N1073" s="102">
        <v>0</v>
      </c>
      <c r="O1073" s="148" t="s">
        <v>43</v>
      </c>
      <c r="P1073" s="104">
        <v>0</v>
      </c>
      <c r="Q1073" s="104">
        <v>0</v>
      </c>
      <c r="R1073" s="102">
        <v>0</v>
      </c>
      <c r="S1073" s="102">
        <v>0</v>
      </c>
      <c r="T1073" s="102">
        <v>0</v>
      </c>
      <c r="U1073" s="102">
        <v>0</v>
      </c>
      <c r="V1073" s="102">
        <f>N1073-R1073-S1073-T1073-U1073</f>
        <v>0</v>
      </c>
      <c r="W1073" s="102">
        <v>0</v>
      </c>
      <c r="X1073" s="102">
        <v>0</v>
      </c>
      <c r="Y1073" s="102">
        <v>0</v>
      </c>
      <c r="Z1073" s="102">
        <v>0</v>
      </c>
      <c r="AA1073" s="102">
        <f>W1073-Y1073</f>
        <v>0</v>
      </c>
      <c r="AB1073" s="102">
        <f>X1073-Z1073</f>
        <v>0</v>
      </c>
    </row>
    <row r="1074" spans="1:28" ht="24.75" hidden="1">
      <c r="A1074" s="1"/>
      <c r="B1074" s="61" t="str">
        <f t="shared" si="290"/>
        <v>4818</v>
      </c>
      <c r="C1074" s="74">
        <v>2023</v>
      </c>
      <c r="D1074" s="74">
        <v>20</v>
      </c>
      <c r="E1074" s="74">
        <v>4</v>
      </c>
      <c r="F1074" s="74">
        <v>8</v>
      </c>
      <c r="G1074" s="74">
        <v>18</v>
      </c>
      <c r="H1074" s="74"/>
      <c r="I1074" s="74"/>
      <c r="J1074" s="74"/>
      <c r="K1074" s="74"/>
      <c r="L1074" s="74"/>
      <c r="M1074" s="173" t="s">
        <v>687</v>
      </c>
      <c r="N1074" s="188">
        <f>+N1075+N1079+N1089</f>
        <v>0</v>
      </c>
      <c r="O1074" s="113"/>
      <c r="P1074" s="74"/>
      <c r="Q1074" s="74"/>
      <c r="R1074" s="188">
        <f t="shared" ref="R1074:U1074" si="297">+R1075+R1079+R1089</f>
        <v>0</v>
      </c>
      <c r="S1074" s="188">
        <f t="shared" si="297"/>
        <v>0</v>
      </c>
      <c r="T1074" s="188">
        <f t="shared" si="297"/>
        <v>0</v>
      </c>
      <c r="U1074" s="188">
        <f t="shared" si="297"/>
        <v>0</v>
      </c>
      <c r="V1074" s="188">
        <f>+V1075+V1079+V1089</f>
        <v>0</v>
      </c>
      <c r="W1074" s="188"/>
      <c r="X1074" s="188"/>
      <c r="Y1074" s="188"/>
      <c r="Z1074" s="188"/>
      <c r="AA1074" s="188"/>
      <c r="AB1074" s="188"/>
    </row>
    <row r="1075" spans="1:28" ht="24.75" hidden="1">
      <c r="A1075" s="1"/>
      <c r="B1075" s="61" t="str">
        <f t="shared" si="290"/>
        <v>48182000</v>
      </c>
      <c r="C1075" s="115">
        <v>2023</v>
      </c>
      <c r="D1075" s="115">
        <v>20</v>
      </c>
      <c r="E1075" s="115">
        <v>4</v>
      </c>
      <c r="F1075" s="115">
        <v>8</v>
      </c>
      <c r="G1075" s="115">
        <v>18</v>
      </c>
      <c r="H1075" s="115">
        <v>2000</v>
      </c>
      <c r="I1075" s="115"/>
      <c r="J1075" s="115"/>
      <c r="K1075" s="115"/>
      <c r="L1075" s="115"/>
      <c r="M1075" s="83" t="s">
        <v>39</v>
      </c>
      <c r="N1075" s="84">
        <f t="shared" ref="N1075:N1077" si="298">+N1076</f>
        <v>0</v>
      </c>
      <c r="O1075" s="149" t="s">
        <v>29</v>
      </c>
      <c r="P1075" s="160"/>
      <c r="Q1075" s="160"/>
      <c r="R1075" s="84">
        <f t="shared" ref="R1075:U1077" si="299">R1076</f>
        <v>0</v>
      </c>
      <c r="S1075" s="84">
        <f t="shared" si="299"/>
        <v>0</v>
      </c>
      <c r="T1075" s="84">
        <f t="shared" si="299"/>
        <v>0</v>
      </c>
      <c r="U1075" s="84">
        <f t="shared" si="299"/>
        <v>0</v>
      </c>
      <c r="V1075" s="84">
        <f t="shared" ref="V1075:V1077" si="300">+V1076</f>
        <v>0</v>
      </c>
      <c r="W1075" s="84"/>
      <c r="X1075" s="84"/>
      <c r="Y1075" s="84"/>
      <c r="Z1075" s="84"/>
      <c r="AA1075" s="84"/>
      <c r="AB1075" s="84"/>
    </row>
    <row r="1076" spans="1:28" ht="48" hidden="1">
      <c r="A1076" s="1"/>
      <c r="B1076" s="61" t="str">
        <f t="shared" si="290"/>
        <v>481820002100</v>
      </c>
      <c r="C1076" s="116">
        <v>2023</v>
      </c>
      <c r="D1076" s="116">
        <v>20</v>
      </c>
      <c r="E1076" s="116">
        <v>4</v>
      </c>
      <c r="F1076" s="116">
        <v>8</v>
      </c>
      <c r="G1076" s="116">
        <v>18</v>
      </c>
      <c r="H1076" s="116">
        <v>2000</v>
      </c>
      <c r="I1076" s="116">
        <v>2100</v>
      </c>
      <c r="J1076" s="116"/>
      <c r="K1076" s="116"/>
      <c r="L1076" s="116"/>
      <c r="M1076" s="89" t="s">
        <v>90</v>
      </c>
      <c r="N1076" s="90">
        <f t="shared" si="298"/>
        <v>0</v>
      </c>
      <c r="O1076" s="151" t="s">
        <v>29</v>
      </c>
      <c r="P1076" s="205"/>
      <c r="Q1076" s="205"/>
      <c r="R1076" s="90">
        <f t="shared" si="299"/>
        <v>0</v>
      </c>
      <c r="S1076" s="90">
        <f t="shared" si="299"/>
        <v>0</v>
      </c>
      <c r="T1076" s="90">
        <f t="shared" si="299"/>
        <v>0</v>
      </c>
      <c r="U1076" s="90">
        <f t="shared" si="299"/>
        <v>0</v>
      </c>
      <c r="V1076" s="90">
        <f t="shared" si="300"/>
        <v>0</v>
      </c>
      <c r="W1076" s="90"/>
      <c r="X1076" s="90"/>
      <c r="Y1076" s="90"/>
      <c r="Z1076" s="90"/>
      <c r="AA1076" s="90"/>
      <c r="AB1076" s="90"/>
    </row>
    <row r="1077" spans="1:28" ht="48" hidden="1">
      <c r="A1077" s="1"/>
      <c r="B1077" s="61" t="str">
        <f t="shared" si="290"/>
        <v>481820002100214</v>
      </c>
      <c r="C1077" s="119">
        <v>2023</v>
      </c>
      <c r="D1077" s="119">
        <v>20</v>
      </c>
      <c r="E1077" s="119">
        <v>4</v>
      </c>
      <c r="F1077" s="119">
        <v>8</v>
      </c>
      <c r="G1077" s="119">
        <v>18</v>
      </c>
      <c r="H1077" s="119">
        <v>2000</v>
      </c>
      <c r="I1077" s="119">
        <v>2100</v>
      </c>
      <c r="J1077" s="119">
        <v>214</v>
      </c>
      <c r="K1077" s="119"/>
      <c r="L1077" s="119"/>
      <c r="M1077" s="95" t="s">
        <v>141</v>
      </c>
      <c r="N1077" s="96">
        <f t="shared" si="298"/>
        <v>0</v>
      </c>
      <c r="O1077" s="153" t="s">
        <v>29</v>
      </c>
      <c r="P1077" s="206"/>
      <c r="Q1077" s="206"/>
      <c r="R1077" s="96">
        <f t="shared" si="299"/>
        <v>0</v>
      </c>
      <c r="S1077" s="96">
        <f t="shared" si="299"/>
        <v>0</v>
      </c>
      <c r="T1077" s="96">
        <f t="shared" si="299"/>
        <v>0</v>
      </c>
      <c r="U1077" s="96">
        <f t="shared" si="299"/>
        <v>0</v>
      </c>
      <c r="V1077" s="96">
        <f t="shared" si="300"/>
        <v>0</v>
      </c>
      <c r="W1077" s="96"/>
      <c r="X1077" s="96"/>
      <c r="Y1077" s="96"/>
      <c r="Z1077" s="96"/>
      <c r="AA1077" s="96"/>
      <c r="AB1077" s="96"/>
    </row>
    <row r="1078" spans="1:28" ht="46.5" hidden="1">
      <c r="A1078" s="1"/>
      <c r="B1078" s="61" t="str">
        <f t="shared" si="290"/>
        <v>4818200021002141</v>
      </c>
      <c r="C1078" s="25">
        <v>2023</v>
      </c>
      <c r="D1078" s="25">
        <v>20</v>
      </c>
      <c r="E1078" s="25">
        <v>4</v>
      </c>
      <c r="F1078" s="25">
        <v>8</v>
      </c>
      <c r="G1078" s="25">
        <v>18</v>
      </c>
      <c r="H1078" s="25">
        <v>2000</v>
      </c>
      <c r="I1078" s="25">
        <v>2100</v>
      </c>
      <c r="J1078" s="25">
        <v>214</v>
      </c>
      <c r="K1078" s="100">
        <v>1</v>
      </c>
      <c r="L1078" s="100"/>
      <c r="M1078" s="101" t="s">
        <v>528</v>
      </c>
      <c r="N1078" s="102">
        <v>0</v>
      </c>
      <c r="O1078" s="148" t="s">
        <v>143</v>
      </c>
      <c r="P1078" s="104">
        <v>0</v>
      </c>
      <c r="Q1078" s="104">
        <v>0</v>
      </c>
      <c r="R1078" s="102">
        <v>0</v>
      </c>
      <c r="S1078" s="102">
        <v>0</v>
      </c>
      <c r="T1078" s="102">
        <v>0</v>
      </c>
      <c r="U1078" s="102">
        <v>0</v>
      </c>
      <c r="V1078" s="102">
        <f>N1078-R1078-S1078-T1078-U1078</f>
        <v>0</v>
      </c>
      <c r="W1078" s="102">
        <v>0</v>
      </c>
      <c r="X1078" s="102">
        <v>0</v>
      </c>
      <c r="Y1078" s="102">
        <v>0</v>
      </c>
      <c r="Z1078" s="102">
        <v>0</v>
      </c>
      <c r="AA1078" s="102">
        <f>W1078-Y1078</f>
        <v>0</v>
      </c>
      <c r="AB1078" s="102">
        <f>X1078-Z1078</f>
        <v>0</v>
      </c>
    </row>
    <row r="1079" spans="1:28" ht="24.75" hidden="1">
      <c r="A1079" s="1"/>
      <c r="B1079" s="61" t="str">
        <f t="shared" si="290"/>
        <v>48183000</v>
      </c>
      <c r="C1079" s="115">
        <v>2023</v>
      </c>
      <c r="D1079" s="115">
        <v>20</v>
      </c>
      <c r="E1079" s="115">
        <v>4</v>
      </c>
      <c r="F1079" s="115">
        <v>8</v>
      </c>
      <c r="G1079" s="115">
        <v>18</v>
      </c>
      <c r="H1079" s="115">
        <v>3000</v>
      </c>
      <c r="I1079" s="115"/>
      <c r="J1079" s="115"/>
      <c r="K1079" s="115"/>
      <c r="L1079" s="115"/>
      <c r="M1079" s="83" t="s">
        <v>55</v>
      </c>
      <c r="N1079" s="84">
        <f>+N1080+N1083+N1086</f>
        <v>0</v>
      </c>
      <c r="O1079" s="149" t="s">
        <v>29</v>
      </c>
      <c r="P1079" s="160"/>
      <c r="Q1079" s="160"/>
      <c r="R1079" s="84">
        <f t="shared" ref="R1079:U1079" si="301">R1080+R1083+R1086</f>
        <v>0</v>
      </c>
      <c r="S1079" s="84">
        <f t="shared" si="301"/>
        <v>0</v>
      </c>
      <c r="T1079" s="84">
        <f t="shared" si="301"/>
        <v>0</v>
      </c>
      <c r="U1079" s="84">
        <f t="shared" si="301"/>
        <v>0</v>
      </c>
      <c r="V1079" s="84">
        <f>+V1080+V1083+V1086</f>
        <v>0</v>
      </c>
      <c r="W1079" s="84"/>
      <c r="X1079" s="84"/>
      <c r="Y1079" s="84"/>
      <c r="Z1079" s="84"/>
      <c r="AA1079" s="84"/>
      <c r="AB1079" s="84"/>
    </row>
    <row r="1080" spans="1:28" ht="24.75" hidden="1">
      <c r="A1080" s="1"/>
      <c r="B1080" s="61" t="str">
        <f t="shared" si="290"/>
        <v>481830003100</v>
      </c>
      <c r="C1080" s="116">
        <v>2023</v>
      </c>
      <c r="D1080" s="116">
        <v>20</v>
      </c>
      <c r="E1080" s="116">
        <v>4</v>
      </c>
      <c r="F1080" s="116">
        <v>8</v>
      </c>
      <c r="G1080" s="116">
        <v>18</v>
      </c>
      <c r="H1080" s="116">
        <v>3000</v>
      </c>
      <c r="I1080" s="116">
        <v>3100</v>
      </c>
      <c r="J1080" s="116"/>
      <c r="K1080" s="116"/>
      <c r="L1080" s="116"/>
      <c r="M1080" s="89" t="s">
        <v>151</v>
      </c>
      <c r="N1080" s="90">
        <f>+N1081</f>
        <v>0</v>
      </c>
      <c r="O1080" s="151" t="s">
        <v>29</v>
      </c>
      <c r="P1080" s="205"/>
      <c r="Q1080" s="205"/>
      <c r="R1080" s="90">
        <f t="shared" ref="R1080:V1081" si="302">+R1081</f>
        <v>0</v>
      </c>
      <c r="S1080" s="90">
        <f t="shared" si="302"/>
        <v>0</v>
      </c>
      <c r="T1080" s="90">
        <f t="shared" si="302"/>
        <v>0</v>
      </c>
      <c r="U1080" s="90">
        <f t="shared" si="302"/>
        <v>0</v>
      </c>
      <c r="V1080" s="90">
        <f t="shared" si="302"/>
        <v>0</v>
      </c>
      <c r="W1080" s="90"/>
      <c r="X1080" s="90"/>
      <c r="Y1080" s="90"/>
      <c r="Z1080" s="90"/>
      <c r="AA1080" s="90"/>
      <c r="AB1080" s="90"/>
    </row>
    <row r="1081" spans="1:28" ht="48" hidden="1">
      <c r="A1081" s="1"/>
      <c r="B1081" s="61" t="str">
        <f t="shared" si="290"/>
        <v>481830003100317</v>
      </c>
      <c r="C1081" s="119">
        <v>2023</v>
      </c>
      <c r="D1081" s="119">
        <v>20</v>
      </c>
      <c r="E1081" s="119">
        <v>4</v>
      </c>
      <c r="F1081" s="119">
        <v>8</v>
      </c>
      <c r="G1081" s="119">
        <v>18</v>
      </c>
      <c r="H1081" s="119">
        <v>3000</v>
      </c>
      <c r="I1081" s="119">
        <v>3100</v>
      </c>
      <c r="J1081" s="119">
        <v>317</v>
      </c>
      <c r="K1081" s="119"/>
      <c r="L1081" s="119"/>
      <c r="M1081" s="95" t="s">
        <v>317</v>
      </c>
      <c r="N1081" s="96">
        <f>+N1082</f>
        <v>0</v>
      </c>
      <c r="O1081" s="153" t="s">
        <v>29</v>
      </c>
      <c r="P1081" s="206"/>
      <c r="Q1081" s="206"/>
      <c r="R1081" s="96">
        <f t="shared" si="302"/>
        <v>0</v>
      </c>
      <c r="S1081" s="96">
        <f t="shared" si="302"/>
        <v>0</v>
      </c>
      <c r="T1081" s="96">
        <f t="shared" si="302"/>
        <v>0</v>
      </c>
      <c r="U1081" s="96">
        <f t="shared" si="302"/>
        <v>0</v>
      </c>
      <c r="V1081" s="96">
        <f t="shared" si="302"/>
        <v>0</v>
      </c>
      <c r="W1081" s="96"/>
      <c r="X1081" s="96"/>
      <c r="Y1081" s="96"/>
      <c r="Z1081" s="96"/>
      <c r="AA1081" s="96"/>
      <c r="AB1081" s="96"/>
    </row>
    <row r="1082" spans="1:28" ht="24.75" hidden="1">
      <c r="A1082" s="1"/>
      <c r="B1082" s="61" t="str">
        <f t="shared" si="290"/>
        <v>4818300031003171</v>
      </c>
      <c r="C1082" s="25">
        <v>2023</v>
      </c>
      <c r="D1082" s="25">
        <v>20</v>
      </c>
      <c r="E1082" s="25">
        <v>4</v>
      </c>
      <c r="F1082" s="25">
        <v>8</v>
      </c>
      <c r="G1082" s="25">
        <v>18</v>
      </c>
      <c r="H1082" s="25">
        <v>3000</v>
      </c>
      <c r="I1082" s="25">
        <v>3100</v>
      </c>
      <c r="J1082" s="25">
        <v>317</v>
      </c>
      <c r="K1082" s="100">
        <v>1</v>
      </c>
      <c r="L1082" s="100"/>
      <c r="M1082" s="101" t="s">
        <v>153</v>
      </c>
      <c r="N1082" s="102">
        <v>0</v>
      </c>
      <c r="O1082" s="148" t="s">
        <v>64</v>
      </c>
      <c r="P1082" s="104">
        <v>0</v>
      </c>
      <c r="Q1082" s="104">
        <v>0</v>
      </c>
      <c r="R1082" s="102">
        <v>0</v>
      </c>
      <c r="S1082" s="102">
        <v>0</v>
      </c>
      <c r="T1082" s="102">
        <v>0</v>
      </c>
      <c r="U1082" s="102">
        <v>0</v>
      </c>
      <c r="V1082" s="102">
        <f>N1082-R1082-S1082-T1082-U1082</f>
        <v>0</v>
      </c>
      <c r="W1082" s="102">
        <v>0</v>
      </c>
      <c r="X1082" s="102">
        <v>0</v>
      </c>
      <c r="Y1082" s="102">
        <v>0</v>
      </c>
      <c r="Z1082" s="102">
        <v>0</v>
      </c>
      <c r="AA1082" s="102">
        <f>W1082-Y1082</f>
        <v>0</v>
      </c>
      <c r="AB1082" s="102">
        <f>X1082-Z1082</f>
        <v>0</v>
      </c>
    </row>
    <row r="1083" spans="1:28" ht="48" hidden="1">
      <c r="A1083" s="1"/>
      <c r="B1083" s="61" t="str">
        <f t="shared" si="290"/>
        <v>481830003300</v>
      </c>
      <c r="C1083" s="116">
        <v>2023</v>
      </c>
      <c r="D1083" s="116">
        <v>20</v>
      </c>
      <c r="E1083" s="116">
        <v>4</v>
      </c>
      <c r="F1083" s="116">
        <v>8</v>
      </c>
      <c r="G1083" s="116">
        <v>18</v>
      </c>
      <c r="H1083" s="116">
        <v>3000</v>
      </c>
      <c r="I1083" s="116">
        <v>3300</v>
      </c>
      <c r="J1083" s="116"/>
      <c r="K1083" s="116"/>
      <c r="L1083" s="116"/>
      <c r="M1083" s="89" t="s">
        <v>56</v>
      </c>
      <c r="N1083" s="90">
        <f>+N1084</f>
        <v>0</v>
      </c>
      <c r="O1083" s="151" t="s">
        <v>29</v>
      </c>
      <c r="P1083" s="205"/>
      <c r="Q1083" s="205"/>
      <c r="R1083" s="90">
        <f t="shared" ref="R1083:U1084" si="303">+R1084</f>
        <v>0</v>
      </c>
      <c r="S1083" s="90">
        <f t="shared" si="303"/>
        <v>0</v>
      </c>
      <c r="T1083" s="90">
        <f t="shared" si="303"/>
        <v>0</v>
      </c>
      <c r="U1083" s="90">
        <f t="shared" si="303"/>
        <v>0</v>
      </c>
      <c r="V1083" s="90">
        <f>+V1084</f>
        <v>0</v>
      </c>
      <c r="W1083" s="90"/>
      <c r="X1083" s="90"/>
      <c r="Y1083" s="90"/>
      <c r="Z1083" s="90"/>
      <c r="AA1083" s="90"/>
      <c r="AB1083" s="90"/>
    </row>
    <row r="1084" spans="1:28" ht="48" hidden="1">
      <c r="A1084" s="1"/>
      <c r="B1084" s="61" t="str">
        <f t="shared" si="290"/>
        <v>481830003300333</v>
      </c>
      <c r="C1084" s="119">
        <v>2023</v>
      </c>
      <c r="D1084" s="119">
        <v>20</v>
      </c>
      <c r="E1084" s="119">
        <v>4</v>
      </c>
      <c r="F1084" s="119">
        <v>8</v>
      </c>
      <c r="G1084" s="119">
        <v>18</v>
      </c>
      <c r="H1084" s="119">
        <v>3000</v>
      </c>
      <c r="I1084" s="119">
        <v>3300</v>
      </c>
      <c r="J1084" s="119">
        <v>333</v>
      </c>
      <c r="K1084" s="119"/>
      <c r="L1084" s="119"/>
      <c r="M1084" s="95" t="s">
        <v>159</v>
      </c>
      <c r="N1084" s="96">
        <f>+N1085</f>
        <v>0</v>
      </c>
      <c r="O1084" s="153" t="s">
        <v>29</v>
      </c>
      <c r="P1084" s="206"/>
      <c r="Q1084" s="206"/>
      <c r="R1084" s="96">
        <f t="shared" si="303"/>
        <v>0</v>
      </c>
      <c r="S1084" s="96">
        <f t="shared" si="303"/>
        <v>0</v>
      </c>
      <c r="T1084" s="96">
        <f t="shared" si="303"/>
        <v>0</v>
      </c>
      <c r="U1084" s="96">
        <f t="shared" si="303"/>
        <v>0</v>
      </c>
      <c r="V1084" s="96">
        <f>+V1085</f>
        <v>0</v>
      </c>
      <c r="W1084" s="96"/>
      <c r="X1084" s="96"/>
      <c r="Y1084" s="96"/>
      <c r="Z1084" s="96"/>
      <c r="AA1084" s="96"/>
      <c r="AB1084" s="96"/>
    </row>
    <row r="1085" spans="1:28" ht="46.5" hidden="1">
      <c r="A1085" s="1"/>
      <c r="B1085" s="61" t="str">
        <f t="shared" si="290"/>
        <v>4818300033003331</v>
      </c>
      <c r="C1085" s="25">
        <v>2023</v>
      </c>
      <c r="D1085" s="25">
        <v>20</v>
      </c>
      <c r="E1085" s="25">
        <v>4</v>
      </c>
      <c r="F1085" s="25">
        <v>8</v>
      </c>
      <c r="G1085" s="25">
        <v>18</v>
      </c>
      <c r="H1085" s="25">
        <v>3000</v>
      </c>
      <c r="I1085" s="25">
        <v>3300</v>
      </c>
      <c r="J1085" s="25">
        <v>333</v>
      </c>
      <c r="K1085" s="100">
        <v>1</v>
      </c>
      <c r="L1085" s="100"/>
      <c r="M1085" s="101" t="s">
        <v>667</v>
      </c>
      <c r="N1085" s="102">
        <v>0</v>
      </c>
      <c r="O1085" s="148" t="s">
        <v>64</v>
      </c>
      <c r="P1085" s="104">
        <v>0</v>
      </c>
      <c r="Q1085" s="104">
        <v>0</v>
      </c>
      <c r="R1085" s="102">
        <v>0</v>
      </c>
      <c r="S1085" s="102">
        <v>0</v>
      </c>
      <c r="T1085" s="102">
        <v>0</v>
      </c>
      <c r="U1085" s="102">
        <v>0</v>
      </c>
      <c r="V1085" s="102">
        <f>N1085-R1085-S1085-T1085-U1085</f>
        <v>0</v>
      </c>
      <c r="W1085" s="102">
        <v>0</v>
      </c>
      <c r="X1085" s="102">
        <v>0</v>
      </c>
      <c r="Y1085" s="102">
        <v>0</v>
      </c>
      <c r="Z1085" s="102">
        <v>0</v>
      </c>
      <c r="AA1085" s="102">
        <f>W1085-Y1085</f>
        <v>0</v>
      </c>
      <c r="AB1085" s="102">
        <f>X1085-Z1085</f>
        <v>0</v>
      </c>
    </row>
    <row r="1086" spans="1:28" ht="48" hidden="1">
      <c r="A1086" s="1"/>
      <c r="B1086" s="61" t="str">
        <f t="shared" si="290"/>
        <v>481830003500</v>
      </c>
      <c r="C1086" s="116">
        <v>2023</v>
      </c>
      <c r="D1086" s="116">
        <v>20</v>
      </c>
      <c r="E1086" s="116">
        <v>4</v>
      </c>
      <c r="F1086" s="116">
        <v>8</v>
      </c>
      <c r="G1086" s="116">
        <v>18</v>
      </c>
      <c r="H1086" s="116">
        <v>3000</v>
      </c>
      <c r="I1086" s="116">
        <v>3500</v>
      </c>
      <c r="J1086" s="116"/>
      <c r="K1086" s="116"/>
      <c r="L1086" s="116"/>
      <c r="M1086" s="89" t="s">
        <v>533</v>
      </c>
      <c r="N1086" s="90">
        <f>+N1087</f>
        <v>0</v>
      </c>
      <c r="O1086" s="151" t="s">
        <v>29</v>
      </c>
      <c r="P1086" s="205"/>
      <c r="Q1086" s="205"/>
      <c r="R1086" s="90">
        <f t="shared" ref="R1086:U1087" si="304">+R1087</f>
        <v>0</v>
      </c>
      <c r="S1086" s="90">
        <f t="shared" si="304"/>
        <v>0</v>
      </c>
      <c r="T1086" s="90">
        <f t="shared" si="304"/>
        <v>0</v>
      </c>
      <c r="U1086" s="90">
        <f t="shared" si="304"/>
        <v>0</v>
      </c>
      <c r="V1086" s="90">
        <f>+V1087</f>
        <v>0</v>
      </c>
      <c r="W1086" s="90"/>
      <c r="X1086" s="90"/>
      <c r="Y1086" s="90"/>
      <c r="Z1086" s="90"/>
      <c r="AA1086" s="90"/>
      <c r="AB1086" s="90"/>
    </row>
    <row r="1087" spans="1:28" ht="48" hidden="1">
      <c r="A1087" s="1"/>
      <c r="B1087" s="61" t="str">
        <f t="shared" si="290"/>
        <v>481830003500357</v>
      </c>
      <c r="C1087" s="119">
        <v>2023</v>
      </c>
      <c r="D1087" s="119">
        <v>20</v>
      </c>
      <c r="E1087" s="119">
        <v>4</v>
      </c>
      <c r="F1087" s="119">
        <v>8</v>
      </c>
      <c r="G1087" s="119">
        <v>18</v>
      </c>
      <c r="H1087" s="119">
        <v>3000</v>
      </c>
      <c r="I1087" s="119">
        <v>3500</v>
      </c>
      <c r="J1087" s="119">
        <v>357</v>
      </c>
      <c r="K1087" s="119"/>
      <c r="L1087" s="119"/>
      <c r="M1087" s="95" t="s">
        <v>688</v>
      </c>
      <c r="N1087" s="96">
        <f>+N1088</f>
        <v>0</v>
      </c>
      <c r="O1087" s="153" t="s">
        <v>29</v>
      </c>
      <c r="P1087" s="206"/>
      <c r="Q1087" s="206"/>
      <c r="R1087" s="96">
        <f t="shared" si="304"/>
        <v>0</v>
      </c>
      <c r="S1087" s="96">
        <f t="shared" si="304"/>
        <v>0</v>
      </c>
      <c r="T1087" s="96">
        <f t="shared" si="304"/>
        <v>0</v>
      </c>
      <c r="U1087" s="96">
        <f t="shared" si="304"/>
        <v>0</v>
      </c>
      <c r="V1087" s="96">
        <f>+V1088</f>
        <v>0</v>
      </c>
      <c r="W1087" s="96"/>
      <c r="X1087" s="96"/>
      <c r="Y1087" s="96"/>
      <c r="Z1087" s="96"/>
      <c r="AA1087" s="96"/>
      <c r="AB1087" s="96"/>
    </row>
    <row r="1088" spans="1:28" ht="24.75" hidden="1">
      <c r="A1088" s="1"/>
      <c r="B1088" s="61" t="str">
        <f t="shared" si="290"/>
        <v>4818300035003571</v>
      </c>
      <c r="C1088" s="25">
        <v>2023</v>
      </c>
      <c r="D1088" s="25">
        <v>20</v>
      </c>
      <c r="E1088" s="25">
        <v>4</v>
      </c>
      <c r="F1088" s="25">
        <v>8</v>
      </c>
      <c r="G1088" s="25">
        <v>18</v>
      </c>
      <c r="H1088" s="25">
        <v>3000</v>
      </c>
      <c r="I1088" s="25">
        <v>3500</v>
      </c>
      <c r="J1088" s="25">
        <v>357</v>
      </c>
      <c r="K1088" s="100">
        <v>1</v>
      </c>
      <c r="L1088" s="100"/>
      <c r="M1088" s="101" t="s">
        <v>689</v>
      </c>
      <c r="N1088" s="102">
        <v>0</v>
      </c>
      <c r="O1088" s="148" t="s">
        <v>64</v>
      </c>
      <c r="P1088" s="104">
        <v>0</v>
      </c>
      <c r="Q1088" s="104">
        <v>0</v>
      </c>
      <c r="R1088" s="102">
        <v>0</v>
      </c>
      <c r="S1088" s="102">
        <v>0</v>
      </c>
      <c r="T1088" s="102">
        <v>0</v>
      </c>
      <c r="U1088" s="102">
        <v>0</v>
      </c>
      <c r="V1088" s="102">
        <f>N1088-R1088-S1088-T1088-U1088</f>
        <v>0</v>
      </c>
      <c r="W1088" s="102">
        <v>0</v>
      </c>
      <c r="X1088" s="102">
        <v>0</v>
      </c>
      <c r="Y1088" s="102">
        <v>0</v>
      </c>
      <c r="Z1088" s="102">
        <v>0</v>
      </c>
      <c r="AA1088" s="102">
        <f>W1088-Y1088</f>
        <v>0</v>
      </c>
      <c r="AB1088" s="102">
        <f>X1088-Z1088</f>
        <v>0</v>
      </c>
    </row>
    <row r="1089" spans="1:28" ht="24.75" hidden="1">
      <c r="A1089" s="1"/>
      <c r="B1089" s="61" t="str">
        <f t="shared" si="290"/>
        <v>48185000</v>
      </c>
      <c r="C1089" s="115">
        <v>2023</v>
      </c>
      <c r="D1089" s="115">
        <v>20</v>
      </c>
      <c r="E1089" s="115">
        <v>4</v>
      </c>
      <c r="F1089" s="115">
        <v>8</v>
      </c>
      <c r="G1089" s="115">
        <v>18</v>
      </c>
      <c r="H1089" s="115">
        <v>5000</v>
      </c>
      <c r="I1089" s="115"/>
      <c r="J1089" s="115"/>
      <c r="K1089" s="115"/>
      <c r="L1089" s="115"/>
      <c r="M1089" s="83" t="s">
        <v>114</v>
      </c>
      <c r="N1089" s="84">
        <f>+N1090+N1095</f>
        <v>0</v>
      </c>
      <c r="O1089" s="149" t="s">
        <v>29</v>
      </c>
      <c r="P1089" s="160"/>
      <c r="Q1089" s="160"/>
      <c r="R1089" s="84">
        <f t="shared" ref="R1089:U1089" si="305">R1090+R1095</f>
        <v>0</v>
      </c>
      <c r="S1089" s="84">
        <f t="shared" si="305"/>
        <v>0</v>
      </c>
      <c r="T1089" s="84">
        <f t="shared" si="305"/>
        <v>0</v>
      </c>
      <c r="U1089" s="84">
        <f t="shared" si="305"/>
        <v>0</v>
      </c>
      <c r="V1089" s="84">
        <f>+V1090+V1095</f>
        <v>0</v>
      </c>
      <c r="W1089" s="84"/>
      <c r="X1089" s="84"/>
      <c r="Y1089" s="84"/>
      <c r="Z1089" s="84"/>
      <c r="AA1089" s="84"/>
      <c r="AB1089" s="84"/>
    </row>
    <row r="1090" spans="1:28" ht="24.75" hidden="1">
      <c r="A1090" s="1"/>
      <c r="B1090" s="61" t="str">
        <f t="shared" si="290"/>
        <v>481850005100</v>
      </c>
      <c r="C1090" s="116">
        <v>2023</v>
      </c>
      <c r="D1090" s="116">
        <v>20</v>
      </c>
      <c r="E1090" s="116">
        <v>4</v>
      </c>
      <c r="F1090" s="116">
        <v>8</v>
      </c>
      <c r="G1090" s="116">
        <v>18</v>
      </c>
      <c r="H1090" s="116">
        <v>5000</v>
      </c>
      <c r="I1090" s="116">
        <v>5100</v>
      </c>
      <c r="J1090" s="116"/>
      <c r="K1090" s="116"/>
      <c r="L1090" s="116"/>
      <c r="M1090" s="89" t="s">
        <v>115</v>
      </c>
      <c r="N1090" s="90">
        <f>+N1091</f>
        <v>0</v>
      </c>
      <c r="O1090" s="151" t="s">
        <v>29</v>
      </c>
      <c r="P1090" s="205"/>
      <c r="Q1090" s="205"/>
      <c r="R1090" s="90">
        <f t="shared" ref="R1090:U1090" si="306">+R1091</f>
        <v>0</v>
      </c>
      <c r="S1090" s="90">
        <f t="shared" si="306"/>
        <v>0</v>
      </c>
      <c r="T1090" s="90">
        <f t="shared" si="306"/>
        <v>0</v>
      </c>
      <c r="U1090" s="90">
        <f t="shared" si="306"/>
        <v>0</v>
      </c>
      <c r="V1090" s="90">
        <f>+V1091</f>
        <v>0</v>
      </c>
      <c r="W1090" s="90"/>
      <c r="X1090" s="90"/>
      <c r="Y1090" s="90"/>
      <c r="Z1090" s="90"/>
      <c r="AA1090" s="90"/>
      <c r="AB1090" s="90"/>
    </row>
    <row r="1091" spans="1:28" ht="24.75" hidden="1">
      <c r="A1091" s="1"/>
      <c r="B1091" s="61" t="str">
        <f t="shared" si="290"/>
        <v>481850005100515</v>
      </c>
      <c r="C1091" s="119">
        <v>2023</v>
      </c>
      <c r="D1091" s="119">
        <v>20</v>
      </c>
      <c r="E1091" s="119">
        <v>4</v>
      </c>
      <c r="F1091" s="119">
        <v>8</v>
      </c>
      <c r="G1091" s="119">
        <v>18</v>
      </c>
      <c r="H1091" s="119">
        <v>5000</v>
      </c>
      <c r="I1091" s="119">
        <v>5100</v>
      </c>
      <c r="J1091" s="119">
        <v>515</v>
      </c>
      <c r="K1091" s="119"/>
      <c r="L1091" s="119"/>
      <c r="M1091" s="95" t="s">
        <v>116</v>
      </c>
      <c r="N1091" s="96">
        <f>SUM(N1092:N1094)</f>
        <v>0</v>
      </c>
      <c r="O1091" s="153" t="s">
        <v>29</v>
      </c>
      <c r="P1091" s="206"/>
      <c r="Q1091" s="206"/>
      <c r="R1091" s="96">
        <f t="shared" ref="R1091:U1091" si="307">SUM(R1092:R1094)</f>
        <v>0</v>
      </c>
      <c r="S1091" s="96">
        <f t="shared" si="307"/>
        <v>0</v>
      </c>
      <c r="T1091" s="96">
        <f t="shared" si="307"/>
        <v>0</v>
      </c>
      <c r="U1091" s="96">
        <f t="shared" si="307"/>
        <v>0</v>
      </c>
      <c r="V1091" s="96">
        <f>+SUM(V1092:V1094)</f>
        <v>0</v>
      </c>
      <c r="W1091" s="96"/>
      <c r="X1091" s="96"/>
      <c r="Y1091" s="96"/>
      <c r="Z1091" s="96"/>
      <c r="AA1091" s="96"/>
      <c r="AB1091" s="96"/>
    </row>
    <row r="1092" spans="1:28" ht="24.75" hidden="1">
      <c r="A1092" s="1"/>
      <c r="B1092" s="61" t="str">
        <f t="shared" si="290"/>
        <v>4818500051005151</v>
      </c>
      <c r="C1092" s="25">
        <v>2023</v>
      </c>
      <c r="D1092" s="25">
        <v>20</v>
      </c>
      <c r="E1092" s="25">
        <v>4</v>
      </c>
      <c r="F1092" s="25">
        <v>8</v>
      </c>
      <c r="G1092" s="25">
        <v>18</v>
      </c>
      <c r="H1092" s="25">
        <v>5000</v>
      </c>
      <c r="I1092" s="25">
        <v>5100</v>
      </c>
      <c r="J1092" s="25">
        <v>515</v>
      </c>
      <c r="K1092" s="100">
        <v>1</v>
      </c>
      <c r="L1092" s="100"/>
      <c r="M1092" s="101" t="s">
        <v>163</v>
      </c>
      <c r="N1092" s="102">
        <v>0</v>
      </c>
      <c r="O1092" s="148" t="s">
        <v>43</v>
      </c>
      <c r="P1092" s="104">
        <v>0</v>
      </c>
      <c r="Q1092" s="104">
        <v>0</v>
      </c>
      <c r="R1092" s="102">
        <v>0</v>
      </c>
      <c r="S1092" s="102">
        <v>0</v>
      </c>
      <c r="T1092" s="102">
        <v>0</v>
      </c>
      <c r="U1092" s="102">
        <v>0</v>
      </c>
      <c r="V1092" s="102">
        <f>N1092-R1092-S1092-T1092-U1092</f>
        <v>0</v>
      </c>
      <c r="W1092" s="102">
        <v>0</v>
      </c>
      <c r="X1092" s="102">
        <v>0</v>
      </c>
      <c r="Y1092" s="102">
        <v>0</v>
      </c>
      <c r="Z1092" s="102">
        <v>0</v>
      </c>
      <c r="AA1092" s="102">
        <f t="shared" ref="AA1092:AB1094" si="308">W1092-Y1092</f>
        <v>0</v>
      </c>
      <c r="AB1092" s="102">
        <f t="shared" si="308"/>
        <v>0</v>
      </c>
    </row>
    <row r="1093" spans="1:28" ht="24.75" hidden="1">
      <c r="A1093" s="1"/>
      <c r="B1093" s="61" t="str">
        <f t="shared" si="290"/>
        <v>4818500051005152</v>
      </c>
      <c r="C1093" s="25">
        <v>2023</v>
      </c>
      <c r="D1093" s="25">
        <v>20</v>
      </c>
      <c r="E1093" s="25">
        <v>4</v>
      </c>
      <c r="F1093" s="25">
        <v>8</v>
      </c>
      <c r="G1093" s="25">
        <v>18</v>
      </c>
      <c r="H1093" s="25">
        <v>5000</v>
      </c>
      <c r="I1093" s="25">
        <v>5100</v>
      </c>
      <c r="J1093" s="25">
        <v>515</v>
      </c>
      <c r="K1093" s="100">
        <v>2</v>
      </c>
      <c r="L1093" s="100"/>
      <c r="M1093" s="101" t="s">
        <v>273</v>
      </c>
      <c r="N1093" s="102">
        <v>0</v>
      </c>
      <c r="O1093" s="148" t="s">
        <v>43</v>
      </c>
      <c r="P1093" s="104">
        <v>0</v>
      </c>
      <c r="Q1093" s="104">
        <v>0</v>
      </c>
      <c r="R1093" s="102">
        <v>0</v>
      </c>
      <c r="S1093" s="102">
        <v>0</v>
      </c>
      <c r="T1093" s="102">
        <v>0</v>
      </c>
      <c r="U1093" s="102">
        <v>0</v>
      </c>
      <c r="V1093" s="102">
        <f>N1093-R1093-S1093-T1093-U1093</f>
        <v>0</v>
      </c>
      <c r="W1093" s="102">
        <v>0</v>
      </c>
      <c r="X1093" s="102">
        <v>0</v>
      </c>
      <c r="Y1093" s="102">
        <v>0</v>
      </c>
      <c r="Z1093" s="102">
        <v>0</v>
      </c>
      <c r="AA1093" s="102">
        <f t="shared" si="308"/>
        <v>0</v>
      </c>
      <c r="AB1093" s="102">
        <f t="shared" si="308"/>
        <v>0</v>
      </c>
    </row>
    <row r="1094" spans="1:28" ht="24.75" hidden="1">
      <c r="A1094" s="1"/>
      <c r="B1094" s="61" t="str">
        <f t="shared" si="290"/>
        <v>4818500051005153</v>
      </c>
      <c r="C1094" s="25">
        <v>2023</v>
      </c>
      <c r="D1094" s="25">
        <v>20</v>
      </c>
      <c r="E1094" s="25">
        <v>4</v>
      </c>
      <c r="F1094" s="25">
        <v>8</v>
      </c>
      <c r="G1094" s="25">
        <v>18</v>
      </c>
      <c r="H1094" s="25">
        <v>5000</v>
      </c>
      <c r="I1094" s="25">
        <v>5100</v>
      </c>
      <c r="J1094" s="25">
        <v>515</v>
      </c>
      <c r="K1094" s="100">
        <v>3</v>
      </c>
      <c r="L1094" s="100"/>
      <c r="M1094" s="101" t="s">
        <v>241</v>
      </c>
      <c r="N1094" s="102">
        <v>0</v>
      </c>
      <c r="O1094" s="148" t="s">
        <v>43</v>
      </c>
      <c r="P1094" s="104">
        <v>0</v>
      </c>
      <c r="Q1094" s="104">
        <v>0</v>
      </c>
      <c r="R1094" s="102">
        <v>0</v>
      </c>
      <c r="S1094" s="102">
        <v>0</v>
      </c>
      <c r="T1094" s="102">
        <v>0</v>
      </c>
      <c r="U1094" s="102">
        <v>0</v>
      </c>
      <c r="V1094" s="102">
        <f>N1094-R1094-S1094-T1094-U1094</f>
        <v>0</v>
      </c>
      <c r="W1094" s="102">
        <v>0</v>
      </c>
      <c r="X1094" s="102">
        <v>0</v>
      </c>
      <c r="Y1094" s="102">
        <v>0</v>
      </c>
      <c r="Z1094" s="102">
        <v>0</v>
      </c>
      <c r="AA1094" s="102">
        <f t="shared" si="308"/>
        <v>0</v>
      </c>
      <c r="AB1094" s="102">
        <f t="shared" si="308"/>
        <v>0</v>
      </c>
    </row>
    <row r="1095" spans="1:28" ht="24.75" hidden="1">
      <c r="A1095" s="1"/>
      <c r="B1095" s="61" t="str">
        <f t="shared" si="290"/>
        <v>481850005600</v>
      </c>
      <c r="C1095" s="116">
        <v>2023</v>
      </c>
      <c r="D1095" s="116">
        <v>20</v>
      </c>
      <c r="E1095" s="116">
        <v>4</v>
      </c>
      <c r="F1095" s="116">
        <v>8</v>
      </c>
      <c r="G1095" s="116">
        <v>18</v>
      </c>
      <c r="H1095" s="116">
        <v>5000</v>
      </c>
      <c r="I1095" s="116">
        <v>5600</v>
      </c>
      <c r="J1095" s="116"/>
      <c r="K1095" s="116"/>
      <c r="L1095" s="116"/>
      <c r="M1095" s="89" t="s">
        <v>500</v>
      </c>
      <c r="N1095" s="90">
        <f>+N1096+N1102</f>
        <v>0</v>
      </c>
      <c r="O1095" s="151" t="s">
        <v>29</v>
      </c>
      <c r="P1095" s="205"/>
      <c r="Q1095" s="205"/>
      <c r="R1095" s="90">
        <f t="shared" ref="R1095:U1095" si="309">R1096+R1102</f>
        <v>0</v>
      </c>
      <c r="S1095" s="90">
        <f t="shared" si="309"/>
        <v>0</v>
      </c>
      <c r="T1095" s="90">
        <f t="shared" si="309"/>
        <v>0</v>
      </c>
      <c r="U1095" s="90">
        <f t="shared" si="309"/>
        <v>0</v>
      </c>
      <c r="V1095" s="90">
        <f>+V1096+V1102</f>
        <v>0</v>
      </c>
      <c r="W1095" s="90"/>
      <c r="X1095" s="90"/>
      <c r="Y1095" s="90"/>
      <c r="Z1095" s="90"/>
      <c r="AA1095" s="90"/>
      <c r="AB1095" s="90"/>
    </row>
    <row r="1096" spans="1:28" ht="24.75" hidden="1">
      <c r="A1096" s="1"/>
      <c r="B1096" s="61" t="str">
        <f t="shared" si="290"/>
        <v>481850005600565</v>
      </c>
      <c r="C1096" s="119">
        <v>2023</v>
      </c>
      <c r="D1096" s="119">
        <v>20</v>
      </c>
      <c r="E1096" s="119">
        <v>4</v>
      </c>
      <c r="F1096" s="119">
        <v>8</v>
      </c>
      <c r="G1096" s="119">
        <v>18</v>
      </c>
      <c r="H1096" s="119">
        <v>5000</v>
      </c>
      <c r="I1096" s="119">
        <v>5600</v>
      </c>
      <c r="J1096" s="119">
        <v>565</v>
      </c>
      <c r="K1096" s="119"/>
      <c r="L1096" s="119"/>
      <c r="M1096" s="95" t="s">
        <v>200</v>
      </c>
      <c r="N1096" s="96">
        <f>SUM(N1097:N1101)</f>
        <v>0</v>
      </c>
      <c r="O1096" s="153" t="s">
        <v>29</v>
      </c>
      <c r="P1096" s="206"/>
      <c r="Q1096" s="206"/>
      <c r="R1096" s="96">
        <f t="shared" ref="R1096:U1096" si="310">SUM(R1097:R1101)</f>
        <v>0</v>
      </c>
      <c r="S1096" s="96">
        <f t="shared" si="310"/>
        <v>0</v>
      </c>
      <c r="T1096" s="96">
        <f t="shared" si="310"/>
        <v>0</v>
      </c>
      <c r="U1096" s="96">
        <f t="shared" si="310"/>
        <v>0</v>
      </c>
      <c r="V1096" s="96">
        <f>+SUM(V1097:V1101)</f>
        <v>0</v>
      </c>
      <c r="W1096" s="96"/>
      <c r="X1096" s="96"/>
      <c r="Y1096" s="96"/>
      <c r="Z1096" s="96"/>
      <c r="AA1096" s="96"/>
      <c r="AB1096" s="96"/>
    </row>
    <row r="1097" spans="1:28" ht="24.75" hidden="1">
      <c r="A1097" s="1"/>
      <c r="B1097" s="61" t="str">
        <f t="shared" si="290"/>
        <v>4818500056005651</v>
      </c>
      <c r="C1097" s="25">
        <v>2023</v>
      </c>
      <c r="D1097" s="25">
        <v>20</v>
      </c>
      <c r="E1097" s="25">
        <v>4</v>
      </c>
      <c r="F1097" s="25">
        <v>8</v>
      </c>
      <c r="G1097" s="25">
        <v>18</v>
      </c>
      <c r="H1097" s="25">
        <v>5000</v>
      </c>
      <c r="I1097" s="25">
        <v>5600</v>
      </c>
      <c r="J1097" s="25">
        <v>565</v>
      </c>
      <c r="K1097" s="100">
        <v>1</v>
      </c>
      <c r="L1097" s="100"/>
      <c r="M1097" s="101" t="s">
        <v>690</v>
      </c>
      <c r="N1097" s="102">
        <v>0</v>
      </c>
      <c r="O1097" s="148" t="s">
        <v>43</v>
      </c>
      <c r="P1097" s="104">
        <v>0</v>
      </c>
      <c r="Q1097" s="104">
        <v>0</v>
      </c>
      <c r="R1097" s="102">
        <v>0</v>
      </c>
      <c r="S1097" s="102">
        <v>0</v>
      </c>
      <c r="T1097" s="102">
        <v>0</v>
      </c>
      <c r="U1097" s="102">
        <v>0</v>
      </c>
      <c r="V1097" s="102">
        <f>N1097-R1097-S1097-T1097-U1097</f>
        <v>0</v>
      </c>
      <c r="W1097" s="102">
        <v>0</v>
      </c>
      <c r="X1097" s="102">
        <v>0</v>
      </c>
      <c r="Y1097" s="102">
        <v>0</v>
      </c>
      <c r="Z1097" s="102">
        <v>0</v>
      </c>
      <c r="AA1097" s="102">
        <f t="shared" ref="AA1097:AB1101" si="311">W1097-Y1097</f>
        <v>0</v>
      </c>
      <c r="AB1097" s="102">
        <f t="shared" si="311"/>
        <v>0</v>
      </c>
    </row>
    <row r="1098" spans="1:28" ht="24.75" hidden="1">
      <c r="A1098" s="105"/>
      <c r="B1098" s="61" t="str">
        <f t="shared" si="290"/>
        <v>4818500056005652</v>
      </c>
      <c r="C1098" s="25">
        <v>2023</v>
      </c>
      <c r="D1098" s="25">
        <v>20</v>
      </c>
      <c r="E1098" s="25">
        <v>4</v>
      </c>
      <c r="F1098" s="25">
        <v>8</v>
      </c>
      <c r="G1098" s="25">
        <v>18</v>
      </c>
      <c r="H1098" s="25">
        <v>5000</v>
      </c>
      <c r="I1098" s="25">
        <v>5600</v>
      </c>
      <c r="J1098" s="25">
        <v>565</v>
      </c>
      <c r="K1098" s="100">
        <v>2</v>
      </c>
      <c r="L1098" s="100"/>
      <c r="M1098" s="101" t="s">
        <v>691</v>
      </c>
      <c r="N1098" s="102">
        <v>0</v>
      </c>
      <c r="O1098" s="148" t="s">
        <v>43</v>
      </c>
      <c r="P1098" s="104">
        <v>0</v>
      </c>
      <c r="Q1098" s="104">
        <v>0</v>
      </c>
      <c r="R1098" s="102">
        <v>0</v>
      </c>
      <c r="S1098" s="102">
        <v>0</v>
      </c>
      <c r="T1098" s="102">
        <v>0</v>
      </c>
      <c r="U1098" s="102">
        <v>0</v>
      </c>
      <c r="V1098" s="102">
        <f>N1098-R1098-S1098-T1098-U1098</f>
        <v>0</v>
      </c>
      <c r="W1098" s="102">
        <v>0</v>
      </c>
      <c r="X1098" s="102">
        <v>0</v>
      </c>
      <c r="Y1098" s="102">
        <v>0</v>
      </c>
      <c r="Z1098" s="102">
        <v>0</v>
      </c>
      <c r="AA1098" s="102">
        <f t="shared" si="311"/>
        <v>0</v>
      </c>
      <c r="AB1098" s="102">
        <f t="shared" si="311"/>
        <v>0</v>
      </c>
    </row>
    <row r="1099" spans="1:28" ht="24.75" hidden="1">
      <c r="A1099" s="105"/>
      <c r="B1099" s="61" t="str">
        <f t="shared" si="290"/>
        <v>4818500056005653</v>
      </c>
      <c r="C1099" s="25">
        <v>2023</v>
      </c>
      <c r="D1099" s="25">
        <v>20</v>
      </c>
      <c r="E1099" s="25">
        <v>4</v>
      </c>
      <c r="F1099" s="25">
        <v>8</v>
      </c>
      <c r="G1099" s="25">
        <v>18</v>
      </c>
      <c r="H1099" s="25">
        <v>5000</v>
      </c>
      <c r="I1099" s="25">
        <v>5600</v>
      </c>
      <c r="J1099" s="25">
        <v>565</v>
      </c>
      <c r="K1099" s="100">
        <v>3</v>
      </c>
      <c r="L1099" s="100"/>
      <c r="M1099" s="101" t="s">
        <v>692</v>
      </c>
      <c r="N1099" s="102">
        <v>0</v>
      </c>
      <c r="O1099" s="148" t="s">
        <v>43</v>
      </c>
      <c r="P1099" s="104">
        <v>0</v>
      </c>
      <c r="Q1099" s="104">
        <v>0</v>
      </c>
      <c r="R1099" s="102">
        <v>0</v>
      </c>
      <c r="S1099" s="102">
        <v>0</v>
      </c>
      <c r="T1099" s="102">
        <v>0</v>
      </c>
      <c r="U1099" s="102">
        <v>0</v>
      </c>
      <c r="V1099" s="102">
        <f>N1099-R1099-S1099-T1099-U1099</f>
        <v>0</v>
      </c>
      <c r="W1099" s="102">
        <v>0</v>
      </c>
      <c r="X1099" s="102">
        <v>0</v>
      </c>
      <c r="Y1099" s="102">
        <v>0</v>
      </c>
      <c r="Z1099" s="102">
        <v>0</v>
      </c>
      <c r="AA1099" s="102">
        <f t="shared" si="311"/>
        <v>0</v>
      </c>
      <c r="AB1099" s="102">
        <f t="shared" si="311"/>
        <v>0</v>
      </c>
    </row>
    <row r="1100" spans="1:28" ht="24.75" hidden="1">
      <c r="A1100" s="105"/>
      <c r="B1100" s="61" t="str">
        <f t="shared" si="290"/>
        <v>4818500056005654</v>
      </c>
      <c r="C1100" s="25">
        <v>2023</v>
      </c>
      <c r="D1100" s="25">
        <v>20</v>
      </c>
      <c r="E1100" s="25">
        <v>4</v>
      </c>
      <c r="F1100" s="25">
        <v>8</v>
      </c>
      <c r="G1100" s="25">
        <v>18</v>
      </c>
      <c r="H1100" s="25">
        <v>5000</v>
      </c>
      <c r="I1100" s="25">
        <v>5600</v>
      </c>
      <c r="J1100" s="25">
        <v>565</v>
      </c>
      <c r="K1100" s="100">
        <v>4</v>
      </c>
      <c r="L1100" s="100"/>
      <c r="M1100" s="101" t="s">
        <v>691</v>
      </c>
      <c r="N1100" s="102">
        <v>0</v>
      </c>
      <c r="O1100" s="148" t="s">
        <v>43</v>
      </c>
      <c r="P1100" s="104">
        <v>0</v>
      </c>
      <c r="Q1100" s="104">
        <v>0</v>
      </c>
      <c r="R1100" s="102">
        <v>0</v>
      </c>
      <c r="S1100" s="102">
        <v>0</v>
      </c>
      <c r="T1100" s="102">
        <v>0</v>
      </c>
      <c r="U1100" s="102">
        <v>0</v>
      </c>
      <c r="V1100" s="102">
        <f>N1100-R1100-S1100-T1100-U1100</f>
        <v>0</v>
      </c>
      <c r="W1100" s="102">
        <v>0</v>
      </c>
      <c r="X1100" s="102">
        <v>0</v>
      </c>
      <c r="Y1100" s="102">
        <v>0</v>
      </c>
      <c r="Z1100" s="102">
        <v>0</v>
      </c>
      <c r="AA1100" s="102">
        <f t="shared" si="311"/>
        <v>0</v>
      </c>
      <c r="AB1100" s="102">
        <f t="shared" si="311"/>
        <v>0</v>
      </c>
    </row>
    <row r="1101" spans="1:28" ht="24.75" hidden="1">
      <c r="A1101" s="105"/>
      <c r="B1101" s="61" t="str">
        <f t="shared" si="290"/>
        <v>4818500056005655</v>
      </c>
      <c r="C1101" s="25">
        <v>2023</v>
      </c>
      <c r="D1101" s="25">
        <v>20</v>
      </c>
      <c r="E1101" s="25">
        <v>4</v>
      </c>
      <c r="F1101" s="25">
        <v>8</v>
      </c>
      <c r="G1101" s="25">
        <v>18</v>
      </c>
      <c r="H1101" s="25">
        <v>5000</v>
      </c>
      <c r="I1101" s="25">
        <v>5600</v>
      </c>
      <c r="J1101" s="25">
        <v>565</v>
      </c>
      <c r="K1101" s="100">
        <v>5</v>
      </c>
      <c r="L1101" s="100"/>
      <c r="M1101" s="101" t="s">
        <v>693</v>
      </c>
      <c r="N1101" s="102">
        <v>0</v>
      </c>
      <c r="O1101" s="148" t="s">
        <v>43</v>
      </c>
      <c r="P1101" s="104">
        <v>0</v>
      </c>
      <c r="Q1101" s="104">
        <v>0</v>
      </c>
      <c r="R1101" s="102">
        <v>0</v>
      </c>
      <c r="S1101" s="102">
        <v>0</v>
      </c>
      <c r="T1101" s="102">
        <v>0</v>
      </c>
      <c r="U1101" s="102">
        <v>0</v>
      </c>
      <c r="V1101" s="102">
        <f>N1101-R1101-S1101-T1101-U1101</f>
        <v>0</v>
      </c>
      <c r="W1101" s="102">
        <v>0</v>
      </c>
      <c r="X1101" s="102">
        <v>0</v>
      </c>
      <c r="Y1101" s="102">
        <v>0</v>
      </c>
      <c r="Z1101" s="102">
        <v>0</v>
      </c>
      <c r="AA1101" s="102">
        <f t="shared" si="311"/>
        <v>0</v>
      </c>
      <c r="AB1101" s="102">
        <f t="shared" si="311"/>
        <v>0</v>
      </c>
    </row>
    <row r="1102" spans="1:28" ht="48" hidden="1">
      <c r="A1102" s="1"/>
      <c r="B1102" s="61" t="str">
        <f t="shared" si="290"/>
        <v>481850005600566</v>
      </c>
      <c r="C1102" s="119">
        <v>2023</v>
      </c>
      <c r="D1102" s="119">
        <v>20</v>
      </c>
      <c r="E1102" s="119">
        <v>4</v>
      </c>
      <c r="F1102" s="119">
        <v>8</v>
      </c>
      <c r="G1102" s="119">
        <v>18</v>
      </c>
      <c r="H1102" s="119">
        <v>5000</v>
      </c>
      <c r="I1102" s="119">
        <v>5600</v>
      </c>
      <c r="J1102" s="119">
        <v>566</v>
      </c>
      <c r="K1102" s="119"/>
      <c r="L1102" s="119"/>
      <c r="M1102" s="95" t="s">
        <v>642</v>
      </c>
      <c r="N1102" s="96">
        <f>SUM(N1103:N1107)</f>
        <v>0</v>
      </c>
      <c r="O1102" s="153"/>
      <c r="P1102" s="206"/>
      <c r="Q1102" s="206"/>
      <c r="R1102" s="96">
        <f t="shared" ref="R1102:U1102" si="312">SUM(R1103:R1107)</f>
        <v>0</v>
      </c>
      <c r="S1102" s="96">
        <f t="shared" si="312"/>
        <v>0</v>
      </c>
      <c r="T1102" s="96">
        <f t="shared" si="312"/>
        <v>0</v>
      </c>
      <c r="U1102" s="96">
        <f t="shared" si="312"/>
        <v>0</v>
      </c>
      <c r="V1102" s="96">
        <f>+SUM(V1103:V1107)</f>
        <v>0</v>
      </c>
      <c r="W1102" s="96"/>
      <c r="X1102" s="96"/>
      <c r="Y1102" s="96"/>
      <c r="Z1102" s="96"/>
      <c r="AA1102" s="96"/>
      <c r="AB1102" s="96"/>
    </row>
    <row r="1103" spans="1:28" ht="46.5" hidden="1">
      <c r="A1103" s="1"/>
      <c r="B1103" s="61" t="str">
        <f t="shared" si="290"/>
        <v>4818500056005661</v>
      </c>
      <c r="C1103" s="25">
        <v>2023</v>
      </c>
      <c r="D1103" s="25">
        <v>20</v>
      </c>
      <c r="E1103" s="25">
        <v>4</v>
      </c>
      <c r="F1103" s="25">
        <v>8</v>
      </c>
      <c r="G1103" s="25">
        <v>18</v>
      </c>
      <c r="H1103" s="25">
        <v>5000</v>
      </c>
      <c r="I1103" s="25">
        <v>5600</v>
      </c>
      <c r="J1103" s="25">
        <v>566</v>
      </c>
      <c r="K1103" s="100">
        <v>1</v>
      </c>
      <c r="L1103" s="100"/>
      <c r="M1103" s="101" t="s">
        <v>694</v>
      </c>
      <c r="N1103" s="102">
        <v>0</v>
      </c>
      <c r="O1103" s="148" t="s">
        <v>674</v>
      </c>
      <c r="P1103" s="104">
        <v>0</v>
      </c>
      <c r="Q1103" s="104">
        <v>0</v>
      </c>
      <c r="R1103" s="102">
        <v>0</v>
      </c>
      <c r="S1103" s="102">
        <v>0</v>
      </c>
      <c r="T1103" s="102">
        <v>0</v>
      </c>
      <c r="U1103" s="102">
        <v>0</v>
      </c>
      <c r="V1103" s="102">
        <f>N1103-R1103-S1103-T1103-U1103</f>
        <v>0</v>
      </c>
      <c r="W1103" s="102">
        <v>0</v>
      </c>
      <c r="X1103" s="102">
        <v>0</v>
      </c>
      <c r="Y1103" s="102">
        <v>0</v>
      </c>
      <c r="Z1103" s="102">
        <v>0</v>
      </c>
      <c r="AA1103" s="102">
        <f t="shared" ref="AA1103:AB1107" si="313">W1103-Y1103</f>
        <v>0</v>
      </c>
      <c r="AB1103" s="102">
        <f t="shared" si="313"/>
        <v>0</v>
      </c>
    </row>
    <row r="1104" spans="1:28" ht="46.5" hidden="1">
      <c r="A1104" s="1"/>
      <c r="B1104" s="61" t="str">
        <f t="shared" si="290"/>
        <v>4818500056005662</v>
      </c>
      <c r="C1104" s="25">
        <v>2023</v>
      </c>
      <c r="D1104" s="25">
        <v>20</v>
      </c>
      <c r="E1104" s="25">
        <v>4</v>
      </c>
      <c r="F1104" s="25">
        <v>8</v>
      </c>
      <c r="G1104" s="25">
        <v>18</v>
      </c>
      <c r="H1104" s="25">
        <v>5000</v>
      </c>
      <c r="I1104" s="25">
        <v>5600</v>
      </c>
      <c r="J1104" s="25">
        <v>566</v>
      </c>
      <c r="K1104" s="100">
        <v>2</v>
      </c>
      <c r="L1104" s="100"/>
      <c r="M1104" s="101" t="s">
        <v>695</v>
      </c>
      <c r="N1104" s="102">
        <v>0</v>
      </c>
      <c r="O1104" s="148" t="s">
        <v>674</v>
      </c>
      <c r="P1104" s="104">
        <v>0</v>
      </c>
      <c r="Q1104" s="104">
        <v>0</v>
      </c>
      <c r="R1104" s="102">
        <v>0</v>
      </c>
      <c r="S1104" s="102">
        <v>0</v>
      </c>
      <c r="T1104" s="102">
        <v>0</v>
      </c>
      <c r="U1104" s="102">
        <v>0</v>
      </c>
      <c r="V1104" s="102">
        <f>N1104-R1104-S1104-T1104-U1104</f>
        <v>0</v>
      </c>
      <c r="W1104" s="102">
        <v>0</v>
      </c>
      <c r="X1104" s="102">
        <v>0</v>
      </c>
      <c r="Y1104" s="102">
        <v>0</v>
      </c>
      <c r="Z1104" s="102">
        <v>0</v>
      </c>
      <c r="AA1104" s="102">
        <f t="shared" si="313"/>
        <v>0</v>
      </c>
      <c r="AB1104" s="102">
        <f t="shared" si="313"/>
        <v>0</v>
      </c>
    </row>
    <row r="1105" spans="1:28" ht="24.75" hidden="1">
      <c r="A1105" s="1"/>
      <c r="B1105" s="61" t="str">
        <f t="shared" si="290"/>
        <v>4818500056005663</v>
      </c>
      <c r="C1105" s="25">
        <v>2023</v>
      </c>
      <c r="D1105" s="25">
        <v>20</v>
      </c>
      <c r="E1105" s="25">
        <v>4</v>
      </c>
      <c r="F1105" s="25">
        <v>8</v>
      </c>
      <c r="G1105" s="25">
        <v>18</v>
      </c>
      <c r="H1105" s="25">
        <v>5000</v>
      </c>
      <c r="I1105" s="25">
        <v>5600</v>
      </c>
      <c r="J1105" s="25">
        <v>566</v>
      </c>
      <c r="K1105" s="100">
        <v>3</v>
      </c>
      <c r="L1105" s="100"/>
      <c r="M1105" s="101" t="s">
        <v>656</v>
      </c>
      <c r="N1105" s="102">
        <v>0</v>
      </c>
      <c r="O1105" s="148" t="s">
        <v>43</v>
      </c>
      <c r="P1105" s="104">
        <v>0</v>
      </c>
      <c r="Q1105" s="104">
        <v>0</v>
      </c>
      <c r="R1105" s="102">
        <v>0</v>
      </c>
      <c r="S1105" s="102">
        <v>0</v>
      </c>
      <c r="T1105" s="102">
        <v>0</v>
      </c>
      <c r="U1105" s="102">
        <v>0</v>
      </c>
      <c r="V1105" s="102">
        <f>N1105-R1105-S1105-T1105-U1105</f>
        <v>0</v>
      </c>
      <c r="W1105" s="102">
        <v>0</v>
      </c>
      <c r="X1105" s="102">
        <v>0</v>
      </c>
      <c r="Y1105" s="102">
        <v>0</v>
      </c>
      <c r="Z1105" s="102">
        <v>0</v>
      </c>
      <c r="AA1105" s="102">
        <f t="shared" si="313"/>
        <v>0</v>
      </c>
      <c r="AB1105" s="102">
        <f t="shared" si="313"/>
        <v>0</v>
      </c>
    </row>
    <row r="1106" spans="1:28" ht="24.75" hidden="1">
      <c r="A1106" s="1"/>
      <c r="B1106" s="61" t="str">
        <f t="shared" si="290"/>
        <v>4818500056005664</v>
      </c>
      <c r="C1106" s="25">
        <v>2023</v>
      </c>
      <c r="D1106" s="25">
        <v>20</v>
      </c>
      <c r="E1106" s="25">
        <v>4</v>
      </c>
      <c r="F1106" s="25">
        <v>8</v>
      </c>
      <c r="G1106" s="25">
        <v>18</v>
      </c>
      <c r="H1106" s="25">
        <v>5000</v>
      </c>
      <c r="I1106" s="25">
        <v>5600</v>
      </c>
      <c r="J1106" s="25">
        <v>566</v>
      </c>
      <c r="K1106" s="100">
        <v>4</v>
      </c>
      <c r="L1106" s="100"/>
      <c r="M1106" s="101" t="s">
        <v>696</v>
      </c>
      <c r="N1106" s="102">
        <v>0</v>
      </c>
      <c r="O1106" s="148" t="s">
        <v>43</v>
      </c>
      <c r="P1106" s="104">
        <v>0</v>
      </c>
      <c r="Q1106" s="104">
        <v>0</v>
      </c>
      <c r="R1106" s="102">
        <v>0</v>
      </c>
      <c r="S1106" s="102">
        <v>0</v>
      </c>
      <c r="T1106" s="102">
        <v>0</v>
      </c>
      <c r="U1106" s="102">
        <v>0</v>
      </c>
      <c r="V1106" s="102">
        <f>N1106-R1106-S1106-T1106-U1106</f>
        <v>0</v>
      </c>
      <c r="W1106" s="102">
        <v>0</v>
      </c>
      <c r="X1106" s="102">
        <v>0</v>
      </c>
      <c r="Y1106" s="102">
        <v>0</v>
      </c>
      <c r="Z1106" s="102">
        <v>0</v>
      </c>
      <c r="AA1106" s="102">
        <f t="shared" si="313"/>
        <v>0</v>
      </c>
      <c r="AB1106" s="102">
        <f t="shared" si="313"/>
        <v>0</v>
      </c>
    </row>
    <row r="1107" spans="1:28" ht="25.5" hidden="1" thickBot="1">
      <c r="A1107" s="105"/>
      <c r="B1107" s="61" t="str">
        <f t="shared" si="290"/>
        <v>4818500056005665</v>
      </c>
      <c r="C1107" s="36">
        <v>2023</v>
      </c>
      <c r="D1107" s="36">
        <v>20</v>
      </c>
      <c r="E1107" s="36">
        <v>4</v>
      </c>
      <c r="F1107" s="36">
        <v>8</v>
      </c>
      <c r="G1107" s="36">
        <v>18</v>
      </c>
      <c r="H1107" s="36">
        <v>5000</v>
      </c>
      <c r="I1107" s="36">
        <v>5600</v>
      </c>
      <c r="J1107" s="36">
        <v>566</v>
      </c>
      <c r="K1107" s="207">
        <v>5</v>
      </c>
      <c r="L1107" s="207"/>
      <c r="M1107" s="208" t="s">
        <v>697</v>
      </c>
      <c r="N1107" s="102">
        <v>0</v>
      </c>
      <c r="O1107" s="210" t="s">
        <v>43</v>
      </c>
      <c r="P1107" s="104">
        <v>0</v>
      </c>
      <c r="Q1107" s="104">
        <v>0</v>
      </c>
      <c r="R1107" s="102">
        <v>0</v>
      </c>
      <c r="S1107" s="102">
        <v>0</v>
      </c>
      <c r="T1107" s="102">
        <v>0</v>
      </c>
      <c r="U1107" s="209">
        <v>0</v>
      </c>
      <c r="V1107" s="102">
        <f>N1107-R1107-S1107-T1107-U1107</f>
        <v>0</v>
      </c>
      <c r="W1107" s="102">
        <v>0</v>
      </c>
      <c r="X1107" s="102">
        <v>0</v>
      </c>
      <c r="Y1107" s="102">
        <v>0</v>
      </c>
      <c r="Z1107" s="102">
        <v>0</v>
      </c>
      <c r="AA1107" s="102">
        <f t="shared" si="313"/>
        <v>0</v>
      </c>
      <c r="AB1107" s="102">
        <f t="shared" si="313"/>
        <v>0</v>
      </c>
    </row>
    <row r="1108" spans="1:28" ht="24.75">
      <c r="A1108" s="1"/>
      <c r="B1108" s="40"/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5"/>
      <c r="P1108" s="43"/>
      <c r="Q1108" s="43"/>
    </row>
    <row r="1109" spans="1:28" ht="36.75" customHeight="1">
      <c r="B1109" s="212"/>
      <c r="C1109" s="213"/>
      <c r="D1109" s="213"/>
      <c r="E1109" s="213"/>
      <c r="F1109" s="213"/>
      <c r="G1109" s="213"/>
      <c r="H1109" s="213"/>
      <c r="I1109" s="213"/>
      <c r="J1109" s="213"/>
      <c r="K1109" s="213"/>
      <c r="L1109" s="213"/>
      <c r="M1109" s="213"/>
      <c r="N1109" s="213"/>
      <c r="O1109" s="214"/>
      <c r="P1109" s="215"/>
      <c r="Q1109" s="215"/>
    </row>
    <row r="1110" spans="1:28" ht="36.75" customHeight="1">
      <c r="B1110" s="212"/>
      <c r="C1110" s="213"/>
      <c r="D1110" s="213"/>
      <c r="E1110" s="213"/>
      <c r="F1110" s="213"/>
      <c r="G1110" s="213"/>
      <c r="H1110" s="213"/>
      <c r="I1110" s="213"/>
      <c r="J1110" s="213"/>
      <c r="K1110" s="213"/>
      <c r="L1110" s="213"/>
      <c r="M1110" s="213"/>
      <c r="N1110" s="213"/>
      <c r="O1110" s="214"/>
      <c r="P1110" s="215"/>
      <c r="Q1110" s="215"/>
    </row>
    <row r="1111" spans="1:28" ht="36.75" customHeight="1">
      <c r="B1111" s="212"/>
      <c r="C1111" s="213"/>
      <c r="D1111" s="213"/>
      <c r="E1111" s="213"/>
      <c r="F1111" s="213"/>
      <c r="G1111" s="213"/>
      <c r="H1111" s="213"/>
      <c r="I1111" s="213"/>
      <c r="J1111" s="213"/>
      <c r="K1111" s="213"/>
      <c r="L1111" s="213"/>
      <c r="M1111" s="213"/>
      <c r="N1111" s="213"/>
      <c r="O1111" s="214"/>
      <c r="P1111" s="215"/>
      <c r="Q1111" s="215"/>
    </row>
    <row r="1112" spans="1:28" ht="36.75" customHeight="1">
      <c r="B1112" s="212"/>
      <c r="C1112" s="213"/>
      <c r="D1112" s="213"/>
      <c r="E1112" s="213"/>
      <c r="F1112" s="213"/>
      <c r="G1112" s="213"/>
      <c r="H1112" s="213"/>
      <c r="I1112" s="213"/>
      <c r="J1112" s="213"/>
      <c r="K1112" s="213"/>
      <c r="L1112" s="213"/>
      <c r="M1112" s="213"/>
      <c r="N1112" s="213"/>
      <c r="O1112" s="214"/>
      <c r="P1112" s="215"/>
      <c r="Q1112" s="215"/>
    </row>
    <row r="1113" spans="1:28" ht="36.75" customHeight="1">
      <c r="B1113" s="212"/>
      <c r="C1113" s="213"/>
      <c r="D1113" s="213"/>
      <c r="E1113" s="213"/>
      <c r="F1113" s="213"/>
      <c r="G1113" s="213"/>
      <c r="H1113" s="213"/>
      <c r="I1113" s="213"/>
      <c r="J1113" s="213"/>
      <c r="K1113" s="213"/>
      <c r="L1113" s="213"/>
      <c r="M1113" s="213"/>
      <c r="N1113" s="213"/>
      <c r="O1113" s="214"/>
      <c r="P1113" s="215"/>
      <c r="Q1113" s="215"/>
    </row>
    <row r="1114" spans="1:28" ht="36.75" customHeight="1">
      <c r="B1114" s="212"/>
      <c r="C1114" s="213"/>
      <c r="D1114" s="213"/>
      <c r="E1114" s="213"/>
      <c r="F1114" s="213"/>
      <c r="G1114" s="213"/>
      <c r="H1114" s="213"/>
      <c r="I1114" s="213"/>
      <c r="J1114" s="213"/>
      <c r="K1114" s="213"/>
      <c r="L1114" s="213"/>
      <c r="M1114" s="213"/>
      <c r="N1114" s="213"/>
      <c r="O1114" s="214"/>
      <c r="P1114" s="215"/>
      <c r="Q1114" s="215"/>
    </row>
    <row r="1115" spans="1:28" ht="36.75" customHeight="1">
      <c r="B1115" s="212"/>
      <c r="C1115" s="213"/>
      <c r="D1115" s="213"/>
      <c r="E1115" s="213"/>
      <c r="F1115" s="213"/>
      <c r="G1115" s="213"/>
      <c r="H1115" s="213"/>
      <c r="I1115" s="213"/>
      <c r="J1115" s="213"/>
      <c r="K1115" s="213"/>
      <c r="L1115" s="213"/>
      <c r="M1115" s="213"/>
      <c r="N1115" s="213"/>
      <c r="O1115" s="214"/>
      <c r="P1115" s="215"/>
      <c r="Q1115" s="215"/>
    </row>
    <row r="1116" spans="1:28" ht="36.75" customHeight="1">
      <c r="B1116" s="212"/>
      <c r="C1116" s="213"/>
      <c r="D1116" s="213"/>
      <c r="E1116" s="213"/>
      <c r="F1116" s="213"/>
      <c r="G1116" s="213"/>
      <c r="H1116" s="213"/>
      <c r="I1116" s="213"/>
      <c r="J1116" s="213"/>
      <c r="K1116" s="213"/>
      <c r="L1116" s="213"/>
      <c r="M1116" s="213"/>
      <c r="N1116" s="213"/>
      <c r="O1116" s="214"/>
      <c r="P1116" s="215"/>
      <c r="Q1116" s="215"/>
    </row>
    <row r="1117" spans="1:28" ht="36.75" customHeight="1">
      <c r="B1117" s="212"/>
      <c r="C1117" s="213"/>
      <c r="D1117" s="213"/>
      <c r="E1117" s="213"/>
      <c r="F1117" s="213"/>
      <c r="G1117" s="213"/>
      <c r="H1117" s="213"/>
      <c r="I1117" s="213"/>
      <c r="J1117" s="213"/>
      <c r="K1117" s="213"/>
      <c r="L1117" s="213"/>
      <c r="M1117" s="213"/>
      <c r="N1117" s="213"/>
      <c r="O1117" s="214"/>
      <c r="P1117" s="215"/>
      <c r="Q1117" s="215"/>
    </row>
    <row r="1118" spans="1:28" ht="36.75" customHeight="1">
      <c r="B1118" s="212"/>
      <c r="C1118" s="213"/>
      <c r="D1118" s="213"/>
      <c r="E1118" s="213"/>
      <c r="F1118" s="213"/>
      <c r="G1118" s="213"/>
      <c r="H1118" s="213"/>
      <c r="I1118" s="213"/>
      <c r="J1118" s="213"/>
      <c r="K1118" s="213"/>
      <c r="L1118" s="213"/>
      <c r="M1118" s="213"/>
      <c r="N1118" s="213"/>
      <c r="O1118" s="214"/>
      <c r="P1118" s="215"/>
      <c r="Q1118" s="215"/>
    </row>
    <row r="1119" spans="1:28" ht="36.75" customHeight="1">
      <c r="B1119" s="212"/>
      <c r="C1119" s="213"/>
      <c r="D1119" s="213"/>
      <c r="E1119" s="213"/>
      <c r="F1119" s="213"/>
      <c r="G1119" s="213"/>
      <c r="H1119" s="213"/>
      <c r="I1119" s="213"/>
      <c r="J1119" s="213"/>
      <c r="K1119" s="213"/>
      <c r="L1119" s="213"/>
      <c r="M1119" s="213"/>
      <c r="N1119" s="213"/>
      <c r="O1119" s="214"/>
      <c r="P1119" s="215"/>
      <c r="Q1119" s="215"/>
    </row>
    <row r="1120" spans="1:28" ht="36.75" customHeight="1">
      <c r="B1120" s="212"/>
      <c r="C1120" s="213"/>
      <c r="D1120" s="213"/>
      <c r="E1120" s="213"/>
      <c r="F1120" s="213"/>
      <c r="G1120" s="213"/>
      <c r="H1120" s="213"/>
      <c r="I1120" s="213"/>
      <c r="J1120" s="213"/>
      <c r="K1120" s="213"/>
      <c r="L1120" s="213"/>
      <c r="M1120" s="213"/>
      <c r="N1120" s="213"/>
      <c r="O1120" s="214"/>
      <c r="P1120" s="215"/>
      <c r="Q1120" s="215"/>
    </row>
    <row r="1121" spans="2:17" ht="36.75" customHeight="1">
      <c r="B1121" s="212"/>
      <c r="C1121" s="213"/>
      <c r="D1121" s="213"/>
      <c r="E1121" s="213"/>
      <c r="F1121" s="213"/>
      <c r="G1121" s="213"/>
      <c r="H1121" s="213"/>
      <c r="I1121" s="213"/>
      <c r="J1121" s="213"/>
      <c r="K1121" s="213"/>
      <c r="L1121" s="213"/>
      <c r="M1121" s="213"/>
      <c r="N1121" s="213"/>
      <c r="O1121" s="214"/>
      <c r="P1121" s="215"/>
      <c r="Q1121" s="215"/>
    </row>
    <row r="1122" spans="2:17" ht="36.75" customHeight="1">
      <c r="B1122" s="212"/>
      <c r="C1122" s="213"/>
      <c r="D1122" s="213"/>
      <c r="E1122" s="213"/>
      <c r="F1122" s="213"/>
      <c r="G1122" s="213"/>
      <c r="H1122" s="213"/>
      <c r="I1122" s="213"/>
      <c r="J1122" s="213"/>
      <c r="K1122" s="213"/>
      <c r="L1122" s="213"/>
      <c r="M1122" s="213"/>
      <c r="N1122" s="213"/>
      <c r="O1122" s="214"/>
      <c r="P1122" s="215"/>
      <c r="Q1122" s="215"/>
    </row>
    <row r="1123" spans="2:17" ht="36.75" customHeight="1">
      <c r="B1123" s="212"/>
      <c r="C1123" s="213"/>
      <c r="D1123" s="213"/>
      <c r="E1123" s="213"/>
      <c r="F1123" s="213"/>
      <c r="G1123" s="213"/>
      <c r="H1123" s="213"/>
      <c r="I1123" s="213"/>
      <c r="J1123" s="213"/>
      <c r="K1123" s="213"/>
      <c r="L1123" s="213"/>
      <c r="M1123" s="213"/>
      <c r="N1123" s="213"/>
      <c r="O1123" s="214"/>
      <c r="P1123" s="215"/>
      <c r="Q1123" s="215"/>
    </row>
    <row r="1124" spans="2:17" ht="36.75" customHeight="1">
      <c r="B1124" s="212"/>
      <c r="C1124" s="213"/>
      <c r="D1124" s="213"/>
      <c r="E1124" s="213"/>
      <c r="F1124" s="213"/>
      <c r="G1124" s="213"/>
      <c r="H1124" s="213"/>
      <c r="I1124" s="213"/>
      <c r="J1124" s="213"/>
      <c r="K1124" s="213"/>
      <c r="L1124" s="213"/>
      <c r="M1124" s="213"/>
      <c r="N1124" s="213"/>
      <c r="O1124" s="214"/>
      <c r="P1124" s="215"/>
      <c r="Q1124" s="215"/>
    </row>
    <row r="1125" spans="2:17" ht="36.75" customHeight="1">
      <c r="B1125" s="212"/>
      <c r="C1125" s="213"/>
      <c r="D1125" s="213"/>
      <c r="E1125" s="213"/>
      <c r="F1125" s="213"/>
      <c r="G1125" s="213"/>
      <c r="H1125" s="213"/>
      <c r="I1125" s="213"/>
      <c r="J1125" s="213"/>
      <c r="K1125" s="213"/>
      <c r="L1125" s="213"/>
      <c r="M1125" s="213"/>
      <c r="N1125" s="213"/>
      <c r="O1125" s="214"/>
      <c r="P1125" s="215"/>
      <c r="Q1125" s="215"/>
    </row>
    <row r="1126" spans="2:17" ht="36.75" customHeight="1">
      <c r="B1126" s="212"/>
      <c r="C1126" s="213"/>
      <c r="D1126" s="213"/>
      <c r="E1126" s="213"/>
      <c r="F1126" s="213"/>
      <c r="G1126" s="213"/>
      <c r="H1126" s="213"/>
      <c r="I1126" s="213"/>
      <c r="J1126" s="213"/>
      <c r="K1126" s="213"/>
      <c r="L1126" s="213"/>
      <c r="M1126" s="213"/>
      <c r="N1126" s="213"/>
      <c r="O1126" s="214"/>
      <c r="P1126" s="215"/>
      <c r="Q1126" s="215"/>
    </row>
    <row r="1127" spans="2:17" ht="36.75" customHeight="1">
      <c r="B1127" s="212"/>
      <c r="C1127" s="213"/>
      <c r="D1127" s="213"/>
      <c r="E1127" s="213"/>
      <c r="F1127" s="213"/>
      <c r="G1127" s="213"/>
      <c r="H1127" s="213"/>
      <c r="I1127" s="213"/>
      <c r="J1127" s="213"/>
      <c r="K1127" s="213"/>
      <c r="L1127" s="213"/>
      <c r="M1127" s="213"/>
      <c r="N1127" s="213"/>
      <c r="O1127" s="214"/>
      <c r="P1127" s="215"/>
      <c r="Q1127" s="215"/>
    </row>
    <row r="1128" spans="2:17" ht="36.75" customHeight="1">
      <c r="B1128" s="212"/>
      <c r="C1128" s="213"/>
      <c r="D1128" s="213"/>
      <c r="E1128" s="213"/>
      <c r="F1128" s="213"/>
      <c r="G1128" s="213"/>
      <c r="H1128" s="213"/>
      <c r="I1128" s="213"/>
      <c r="J1128" s="213"/>
      <c r="K1128" s="213"/>
      <c r="L1128" s="213"/>
      <c r="M1128" s="213"/>
      <c r="N1128" s="213"/>
      <c r="O1128" s="214"/>
      <c r="P1128" s="215"/>
      <c r="Q1128" s="215"/>
    </row>
    <row r="1129" spans="2:17" ht="36.75" customHeight="1">
      <c r="B1129" s="212"/>
      <c r="C1129" s="213"/>
      <c r="D1129" s="213"/>
      <c r="E1129" s="213"/>
      <c r="F1129" s="213"/>
      <c r="G1129" s="213"/>
      <c r="H1129" s="213"/>
      <c r="I1129" s="213"/>
      <c r="J1129" s="213"/>
      <c r="K1129" s="213"/>
      <c r="L1129" s="213"/>
      <c r="M1129" s="213"/>
      <c r="N1129" s="213"/>
      <c r="O1129" s="214"/>
      <c r="P1129" s="215"/>
      <c r="Q1129" s="215"/>
    </row>
    <row r="1130" spans="2:17" ht="36.75" customHeight="1">
      <c r="B1130" s="212"/>
      <c r="C1130" s="213"/>
      <c r="D1130" s="213"/>
      <c r="E1130" s="213"/>
      <c r="F1130" s="213"/>
      <c r="G1130" s="213"/>
      <c r="H1130" s="213"/>
      <c r="I1130" s="213"/>
      <c r="J1130" s="213"/>
      <c r="K1130" s="213"/>
      <c r="L1130" s="213"/>
      <c r="M1130" s="213"/>
      <c r="N1130" s="213"/>
      <c r="O1130" s="214"/>
      <c r="P1130" s="215"/>
      <c r="Q1130" s="215"/>
    </row>
    <row r="1131" spans="2:17" ht="36.75" customHeight="1">
      <c r="B1131" s="212"/>
      <c r="C1131" s="213"/>
      <c r="D1131" s="213"/>
      <c r="E1131" s="213"/>
      <c r="F1131" s="213"/>
      <c r="G1131" s="213"/>
      <c r="H1131" s="213"/>
      <c r="I1131" s="213"/>
      <c r="J1131" s="213"/>
      <c r="K1131" s="213"/>
      <c r="L1131" s="213"/>
      <c r="M1131" s="213"/>
      <c r="N1131" s="213"/>
      <c r="O1131" s="214"/>
      <c r="P1131" s="215"/>
      <c r="Q1131" s="215"/>
    </row>
    <row r="1132" spans="2:17" ht="36.75" customHeight="1">
      <c r="B1132" s="212"/>
      <c r="C1132" s="213"/>
      <c r="D1132" s="213"/>
      <c r="E1132" s="213"/>
      <c r="F1132" s="213"/>
      <c r="G1132" s="213"/>
      <c r="H1132" s="213"/>
      <c r="I1132" s="213"/>
      <c r="J1132" s="213"/>
      <c r="K1132" s="213"/>
      <c r="L1132" s="213"/>
      <c r="M1132" s="213"/>
      <c r="N1132" s="213"/>
      <c r="O1132" s="214"/>
      <c r="P1132" s="215"/>
      <c r="Q1132" s="215"/>
    </row>
    <row r="1133" spans="2:17" ht="36.75" customHeight="1">
      <c r="B1133" s="212"/>
      <c r="C1133" s="213"/>
      <c r="D1133" s="213"/>
      <c r="E1133" s="213"/>
      <c r="F1133" s="213"/>
      <c r="G1133" s="213"/>
      <c r="H1133" s="213"/>
      <c r="I1133" s="213"/>
      <c r="J1133" s="213"/>
      <c r="K1133" s="213"/>
      <c r="L1133" s="213"/>
      <c r="M1133" s="213"/>
      <c r="N1133" s="213"/>
      <c r="O1133" s="214"/>
      <c r="P1133" s="215"/>
      <c r="Q1133" s="215"/>
    </row>
    <row r="1134" spans="2:17" ht="36.75" customHeight="1">
      <c r="B1134" s="212"/>
      <c r="C1134" s="213"/>
      <c r="D1134" s="213"/>
      <c r="E1134" s="213"/>
      <c r="F1134" s="213"/>
      <c r="G1134" s="213"/>
      <c r="H1134" s="213"/>
      <c r="I1134" s="213"/>
      <c r="J1134" s="213"/>
      <c r="K1134" s="213"/>
      <c r="L1134" s="213"/>
      <c r="M1134" s="213"/>
      <c r="N1134" s="213"/>
      <c r="O1134" s="214"/>
      <c r="P1134" s="215"/>
      <c r="Q1134" s="215"/>
    </row>
    <row r="1135" spans="2:17" ht="36.75" customHeight="1">
      <c r="B1135" s="212"/>
      <c r="C1135" s="213"/>
      <c r="D1135" s="213"/>
      <c r="E1135" s="213"/>
      <c r="F1135" s="213"/>
      <c r="G1135" s="213"/>
      <c r="H1135" s="213"/>
      <c r="I1135" s="213"/>
      <c r="J1135" s="213"/>
      <c r="K1135" s="213"/>
      <c r="L1135" s="213"/>
      <c r="M1135" s="213"/>
      <c r="N1135" s="213"/>
      <c r="O1135" s="214"/>
      <c r="P1135" s="215"/>
      <c r="Q1135" s="215"/>
    </row>
    <row r="1136" spans="2:17" ht="36.75" customHeight="1">
      <c r="B1136" s="212"/>
      <c r="C1136" s="213"/>
      <c r="D1136" s="213"/>
      <c r="E1136" s="213"/>
      <c r="F1136" s="213"/>
      <c r="G1136" s="213"/>
      <c r="H1136" s="213"/>
      <c r="I1136" s="213"/>
      <c r="J1136" s="213"/>
      <c r="K1136" s="213"/>
      <c r="L1136" s="213"/>
      <c r="M1136" s="213"/>
      <c r="N1136" s="213"/>
      <c r="O1136" s="214"/>
      <c r="P1136" s="215"/>
      <c r="Q1136" s="215"/>
    </row>
    <row r="1137" spans="2:17" ht="36.75" customHeight="1">
      <c r="B1137" s="212"/>
      <c r="C1137" s="213"/>
      <c r="D1137" s="213"/>
      <c r="E1137" s="213"/>
      <c r="F1137" s="213"/>
      <c r="G1137" s="213"/>
      <c r="H1137" s="213"/>
      <c r="I1137" s="213"/>
      <c r="J1137" s="213"/>
      <c r="K1137" s="213"/>
      <c r="L1137" s="213"/>
      <c r="M1137" s="213"/>
      <c r="N1137" s="213"/>
      <c r="O1137" s="214"/>
      <c r="P1137" s="215"/>
      <c r="Q1137" s="215"/>
    </row>
    <row r="1138" spans="2:17" ht="36.75" customHeight="1">
      <c r="B1138" s="212"/>
      <c r="C1138" s="213"/>
      <c r="D1138" s="213"/>
      <c r="E1138" s="213"/>
      <c r="F1138" s="213"/>
      <c r="G1138" s="213"/>
      <c r="H1138" s="213"/>
      <c r="I1138" s="213"/>
      <c r="J1138" s="213"/>
      <c r="K1138" s="213"/>
      <c r="L1138" s="213"/>
      <c r="M1138" s="213"/>
      <c r="N1138" s="213"/>
      <c r="O1138" s="214"/>
      <c r="P1138" s="215"/>
      <c r="Q1138" s="215"/>
    </row>
    <row r="1139" spans="2:17" ht="36.75" customHeight="1">
      <c r="B1139" s="212"/>
      <c r="C1139" s="213"/>
      <c r="D1139" s="213"/>
      <c r="E1139" s="213"/>
      <c r="F1139" s="213"/>
      <c r="G1139" s="213"/>
      <c r="H1139" s="213"/>
      <c r="I1139" s="213"/>
      <c r="J1139" s="213"/>
      <c r="K1139" s="213"/>
      <c r="L1139" s="213"/>
      <c r="M1139" s="213"/>
      <c r="N1139" s="213"/>
      <c r="O1139" s="214"/>
      <c r="P1139" s="215"/>
      <c r="Q1139" s="215"/>
    </row>
    <row r="1140" spans="2:17" ht="36.75" customHeight="1">
      <c r="B1140" s="212"/>
      <c r="C1140" s="213"/>
      <c r="D1140" s="213"/>
      <c r="E1140" s="213"/>
      <c r="F1140" s="213"/>
      <c r="G1140" s="213"/>
      <c r="H1140" s="213"/>
      <c r="I1140" s="213"/>
      <c r="J1140" s="213"/>
      <c r="K1140" s="213"/>
      <c r="L1140" s="213"/>
      <c r="M1140" s="213"/>
      <c r="N1140" s="213"/>
      <c r="O1140" s="214"/>
      <c r="P1140" s="215"/>
      <c r="Q1140" s="215"/>
    </row>
    <row r="1141" spans="2:17" ht="36.75" customHeight="1">
      <c r="B1141" s="212"/>
      <c r="C1141" s="213"/>
      <c r="D1141" s="213"/>
      <c r="E1141" s="213"/>
      <c r="F1141" s="213"/>
      <c r="G1141" s="213"/>
      <c r="H1141" s="213"/>
      <c r="I1141" s="213"/>
      <c r="J1141" s="213"/>
      <c r="K1141" s="213"/>
      <c r="L1141" s="213"/>
      <c r="M1141" s="213"/>
      <c r="N1141" s="213"/>
      <c r="O1141" s="214"/>
      <c r="P1141" s="215"/>
      <c r="Q1141" s="215"/>
    </row>
    <row r="1142" spans="2:17" ht="36.75" customHeight="1">
      <c r="B1142" s="212"/>
      <c r="C1142" s="213"/>
      <c r="D1142" s="213"/>
      <c r="E1142" s="213"/>
      <c r="F1142" s="213"/>
      <c r="G1142" s="213"/>
      <c r="H1142" s="213"/>
      <c r="I1142" s="213"/>
      <c r="J1142" s="213"/>
      <c r="K1142" s="213"/>
      <c r="L1142" s="213"/>
      <c r="M1142" s="213"/>
      <c r="N1142" s="213"/>
      <c r="O1142" s="214"/>
      <c r="P1142" s="215"/>
      <c r="Q1142" s="215"/>
    </row>
    <row r="1143" spans="2:17" ht="36.75" customHeight="1">
      <c r="B1143" s="212"/>
      <c r="C1143" s="213"/>
      <c r="D1143" s="213"/>
      <c r="E1143" s="213"/>
      <c r="F1143" s="213"/>
      <c r="G1143" s="213"/>
      <c r="H1143" s="213"/>
      <c r="I1143" s="213"/>
      <c r="J1143" s="213"/>
      <c r="K1143" s="213"/>
      <c r="L1143" s="213"/>
      <c r="M1143" s="213"/>
      <c r="N1143" s="213"/>
      <c r="O1143" s="214"/>
      <c r="P1143" s="215"/>
      <c r="Q1143" s="215"/>
    </row>
    <row r="1144" spans="2:17" ht="36.75" customHeight="1">
      <c r="B1144" s="212"/>
      <c r="C1144" s="213"/>
      <c r="D1144" s="213"/>
      <c r="E1144" s="213"/>
      <c r="F1144" s="213"/>
      <c r="G1144" s="213"/>
      <c r="H1144" s="213"/>
      <c r="I1144" s="213"/>
      <c r="J1144" s="213"/>
      <c r="K1144" s="213"/>
      <c r="L1144" s="213"/>
      <c r="M1144" s="213"/>
      <c r="N1144" s="213"/>
      <c r="O1144" s="214"/>
      <c r="P1144" s="215"/>
      <c r="Q1144" s="215"/>
    </row>
    <row r="1145" spans="2:17" ht="36.75" customHeight="1">
      <c r="B1145" s="212"/>
      <c r="C1145" s="213"/>
      <c r="D1145" s="213"/>
      <c r="E1145" s="213"/>
      <c r="F1145" s="213"/>
      <c r="G1145" s="213"/>
      <c r="H1145" s="213"/>
      <c r="I1145" s="213"/>
      <c r="J1145" s="213"/>
      <c r="K1145" s="213"/>
      <c r="L1145" s="213"/>
      <c r="M1145" s="213"/>
      <c r="N1145" s="213"/>
      <c r="O1145" s="214"/>
      <c r="P1145" s="215"/>
      <c r="Q1145" s="215"/>
    </row>
    <row r="1146" spans="2:17" ht="36.75" customHeight="1">
      <c r="B1146" s="212"/>
      <c r="C1146" s="213"/>
      <c r="D1146" s="213"/>
      <c r="E1146" s="213"/>
      <c r="F1146" s="213"/>
      <c r="G1146" s="213"/>
      <c r="H1146" s="213"/>
      <c r="I1146" s="213"/>
      <c r="J1146" s="213"/>
      <c r="K1146" s="213"/>
      <c r="L1146" s="213"/>
      <c r="M1146" s="213"/>
      <c r="N1146" s="213"/>
      <c r="O1146" s="214"/>
      <c r="P1146" s="215"/>
      <c r="Q1146" s="215"/>
    </row>
    <row r="1147" spans="2:17" ht="36.75" customHeight="1">
      <c r="B1147" s="212"/>
      <c r="C1147" s="213"/>
      <c r="D1147" s="213"/>
      <c r="E1147" s="213"/>
      <c r="F1147" s="213"/>
      <c r="G1147" s="213"/>
      <c r="H1147" s="213"/>
      <c r="I1147" s="213"/>
      <c r="J1147" s="213"/>
      <c r="K1147" s="213"/>
      <c r="L1147" s="213"/>
      <c r="M1147" s="213"/>
      <c r="N1147" s="213"/>
      <c r="O1147" s="214"/>
      <c r="P1147" s="215"/>
      <c r="Q1147" s="215"/>
    </row>
    <row r="1148" spans="2:17" ht="36.75" customHeight="1">
      <c r="B1148" s="212"/>
      <c r="C1148" s="213"/>
      <c r="D1148" s="213"/>
      <c r="E1148" s="213"/>
      <c r="F1148" s="213"/>
      <c r="G1148" s="213"/>
      <c r="H1148" s="213"/>
      <c r="I1148" s="213"/>
      <c r="J1148" s="213"/>
      <c r="K1148" s="213"/>
      <c r="L1148" s="213"/>
      <c r="M1148" s="213"/>
      <c r="N1148" s="213"/>
      <c r="O1148" s="214"/>
      <c r="P1148" s="215"/>
      <c r="Q1148" s="215"/>
    </row>
    <row r="1149" spans="2:17" ht="36.75" customHeight="1">
      <c r="B1149" s="212"/>
      <c r="C1149" s="213"/>
      <c r="D1149" s="213"/>
      <c r="E1149" s="213"/>
      <c r="F1149" s="213"/>
      <c r="G1149" s="213"/>
      <c r="H1149" s="213"/>
      <c r="I1149" s="213"/>
      <c r="J1149" s="213"/>
      <c r="K1149" s="213"/>
      <c r="L1149" s="213"/>
      <c r="M1149" s="213"/>
      <c r="N1149" s="213"/>
      <c r="O1149" s="214"/>
      <c r="P1149" s="215"/>
      <c r="Q1149" s="215"/>
    </row>
    <row r="1150" spans="2:17" ht="36.75" customHeight="1">
      <c r="B1150" s="212"/>
      <c r="C1150" s="213"/>
      <c r="D1150" s="213"/>
      <c r="E1150" s="213"/>
      <c r="F1150" s="213"/>
      <c r="G1150" s="213"/>
      <c r="H1150" s="213"/>
      <c r="I1150" s="213"/>
      <c r="J1150" s="213"/>
      <c r="K1150" s="213"/>
      <c r="L1150" s="213"/>
      <c r="M1150" s="213"/>
      <c r="N1150" s="213"/>
      <c r="O1150" s="214"/>
      <c r="P1150" s="215"/>
      <c r="Q1150" s="215"/>
    </row>
    <row r="1151" spans="2:17" ht="36.75" customHeight="1">
      <c r="B1151" s="212"/>
      <c r="C1151" s="213"/>
      <c r="D1151" s="213"/>
      <c r="E1151" s="213"/>
      <c r="F1151" s="213"/>
      <c r="G1151" s="213"/>
      <c r="H1151" s="213"/>
      <c r="I1151" s="213"/>
      <c r="J1151" s="213"/>
      <c r="K1151" s="213"/>
      <c r="L1151" s="213"/>
      <c r="M1151" s="213"/>
      <c r="N1151" s="213"/>
      <c r="O1151" s="214"/>
      <c r="P1151" s="215"/>
      <c r="Q1151" s="215"/>
    </row>
    <row r="1152" spans="2:17" ht="36.75" customHeight="1">
      <c r="B1152" s="212"/>
      <c r="C1152" s="213"/>
      <c r="D1152" s="213"/>
      <c r="E1152" s="213"/>
      <c r="F1152" s="213"/>
      <c r="G1152" s="213"/>
      <c r="H1152" s="213"/>
      <c r="I1152" s="213"/>
      <c r="J1152" s="213"/>
      <c r="K1152" s="213"/>
      <c r="L1152" s="213"/>
      <c r="M1152" s="213"/>
      <c r="N1152" s="213"/>
      <c r="O1152" s="214"/>
      <c r="P1152" s="215"/>
      <c r="Q1152" s="215"/>
    </row>
    <row r="1153" spans="2:17" ht="36.75" customHeight="1">
      <c r="B1153" s="212"/>
      <c r="C1153" s="213"/>
      <c r="D1153" s="213"/>
      <c r="E1153" s="213"/>
      <c r="F1153" s="213"/>
      <c r="G1153" s="213"/>
      <c r="H1153" s="213"/>
      <c r="I1153" s="213"/>
      <c r="J1153" s="213"/>
      <c r="K1153" s="213"/>
      <c r="L1153" s="213"/>
      <c r="M1153" s="213"/>
      <c r="N1153" s="213"/>
      <c r="O1153" s="214"/>
      <c r="P1153" s="215"/>
      <c r="Q1153" s="215"/>
    </row>
    <row r="1154" spans="2:17" ht="36.75" customHeight="1">
      <c r="B1154" s="212"/>
      <c r="C1154" s="213"/>
      <c r="D1154" s="213"/>
      <c r="E1154" s="213"/>
      <c r="F1154" s="213"/>
      <c r="G1154" s="213"/>
      <c r="H1154" s="213"/>
      <c r="I1154" s="213"/>
      <c r="J1154" s="213"/>
      <c r="K1154" s="213"/>
      <c r="L1154" s="213"/>
      <c r="M1154" s="213"/>
      <c r="N1154" s="213"/>
      <c r="O1154" s="214"/>
      <c r="P1154" s="215"/>
      <c r="Q1154" s="215"/>
    </row>
    <row r="1155" spans="2:17" ht="36.75" customHeight="1">
      <c r="B1155" s="212"/>
      <c r="C1155" s="213"/>
      <c r="D1155" s="213"/>
      <c r="E1155" s="213"/>
      <c r="F1155" s="213"/>
      <c r="G1155" s="213"/>
      <c r="H1155" s="213"/>
      <c r="I1155" s="213"/>
      <c r="J1155" s="213"/>
      <c r="K1155" s="213"/>
      <c r="L1155" s="213"/>
      <c r="M1155" s="213"/>
      <c r="N1155" s="213"/>
      <c r="O1155" s="214"/>
      <c r="P1155" s="215"/>
      <c r="Q1155" s="215"/>
    </row>
    <row r="1156" spans="2:17" ht="36.75" customHeight="1">
      <c r="B1156" s="212"/>
      <c r="C1156" s="213"/>
      <c r="D1156" s="213"/>
      <c r="E1156" s="213"/>
      <c r="F1156" s="213"/>
      <c r="G1156" s="213"/>
      <c r="H1156" s="213"/>
      <c r="I1156" s="213"/>
      <c r="J1156" s="213"/>
      <c r="K1156" s="213"/>
      <c r="L1156" s="213"/>
      <c r="M1156" s="213"/>
      <c r="N1156" s="213"/>
      <c r="O1156" s="214"/>
      <c r="P1156" s="215"/>
      <c r="Q1156" s="215"/>
    </row>
    <row r="1157" spans="2:17" ht="36.75" customHeight="1">
      <c r="B1157" s="212"/>
      <c r="C1157" s="213"/>
      <c r="D1157" s="213"/>
      <c r="E1157" s="213"/>
      <c r="F1157" s="213"/>
      <c r="G1157" s="213"/>
      <c r="H1157" s="213"/>
      <c r="I1157" s="213"/>
      <c r="J1157" s="213"/>
      <c r="K1157" s="213"/>
      <c r="L1157" s="213"/>
      <c r="M1157" s="213"/>
      <c r="N1157" s="213"/>
      <c r="O1157" s="214"/>
      <c r="P1157" s="215"/>
      <c r="Q1157" s="215"/>
    </row>
    <row r="1158" spans="2:17" ht="36.75" customHeight="1">
      <c r="B1158" s="212"/>
      <c r="C1158" s="213"/>
      <c r="D1158" s="213"/>
      <c r="E1158" s="213"/>
      <c r="F1158" s="213"/>
      <c r="G1158" s="213"/>
      <c r="H1158" s="213"/>
      <c r="I1158" s="213"/>
      <c r="J1158" s="213"/>
      <c r="K1158" s="213"/>
      <c r="L1158" s="213"/>
      <c r="M1158" s="213"/>
      <c r="N1158" s="213"/>
      <c r="O1158" s="214"/>
      <c r="P1158" s="215"/>
      <c r="Q1158" s="215"/>
    </row>
    <row r="1159" spans="2:17" ht="36.75" customHeight="1">
      <c r="B1159" s="212"/>
      <c r="C1159" s="213"/>
      <c r="D1159" s="213"/>
      <c r="E1159" s="213"/>
      <c r="F1159" s="213"/>
      <c r="G1159" s="213"/>
      <c r="H1159" s="213"/>
      <c r="I1159" s="213"/>
      <c r="J1159" s="213"/>
      <c r="K1159" s="213"/>
      <c r="L1159" s="213"/>
      <c r="M1159" s="213"/>
      <c r="N1159" s="213"/>
      <c r="O1159" s="214"/>
      <c r="P1159" s="215"/>
      <c r="Q1159" s="215"/>
    </row>
    <row r="1160" spans="2:17" ht="36.75" customHeight="1">
      <c r="B1160" s="212"/>
      <c r="C1160" s="213"/>
      <c r="D1160" s="213"/>
      <c r="E1160" s="213"/>
      <c r="F1160" s="213"/>
      <c r="G1160" s="213"/>
      <c r="H1160" s="213"/>
      <c r="I1160" s="213"/>
      <c r="J1160" s="213"/>
      <c r="K1160" s="213"/>
      <c r="L1160" s="213"/>
      <c r="M1160" s="213"/>
      <c r="N1160" s="213"/>
      <c r="O1160" s="214"/>
      <c r="P1160" s="215"/>
      <c r="Q1160" s="215"/>
    </row>
    <row r="1161" spans="2:17" ht="36.75" customHeight="1">
      <c r="B1161" s="212"/>
      <c r="C1161" s="213"/>
      <c r="D1161" s="213"/>
      <c r="E1161" s="213"/>
      <c r="F1161" s="213"/>
      <c r="G1161" s="213"/>
      <c r="H1161" s="213"/>
      <c r="I1161" s="213"/>
      <c r="J1161" s="213"/>
      <c r="K1161" s="213"/>
      <c r="L1161" s="213"/>
      <c r="M1161" s="213"/>
      <c r="N1161" s="213"/>
      <c r="O1161" s="214"/>
      <c r="P1161" s="215"/>
      <c r="Q1161" s="215"/>
    </row>
    <row r="1162" spans="2:17" ht="36.75" customHeight="1">
      <c r="B1162" s="212"/>
      <c r="C1162" s="213"/>
      <c r="D1162" s="213"/>
      <c r="E1162" s="213"/>
      <c r="F1162" s="213"/>
      <c r="G1162" s="213"/>
      <c r="H1162" s="213"/>
      <c r="I1162" s="213"/>
      <c r="J1162" s="213"/>
      <c r="K1162" s="213"/>
      <c r="L1162" s="213"/>
      <c r="M1162" s="213"/>
      <c r="N1162" s="213"/>
      <c r="O1162" s="214"/>
      <c r="P1162" s="215"/>
      <c r="Q1162" s="215"/>
    </row>
    <row r="1163" spans="2:17" ht="36.75" customHeight="1">
      <c r="B1163" s="212"/>
      <c r="C1163" s="213"/>
      <c r="D1163" s="213"/>
      <c r="E1163" s="213"/>
      <c r="F1163" s="213"/>
      <c r="G1163" s="213"/>
      <c r="H1163" s="213"/>
      <c r="I1163" s="213"/>
      <c r="J1163" s="213"/>
      <c r="K1163" s="213"/>
      <c r="L1163" s="213"/>
      <c r="M1163" s="213"/>
      <c r="N1163" s="213"/>
      <c r="O1163" s="214"/>
      <c r="P1163" s="215"/>
      <c r="Q1163" s="215"/>
    </row>
    <row r="1164" spans="2:17" ht="36.75" customHeight="1">
      <c r="B1164" s="212"/>
      <c r="C1164" s="213"/>
      <c r="D1164" s="213"/>
      <c r="E1164" s="213"/>
      <c r="F1164" s="213"/>
      <c r="G1164" s="213"/>
      <c r="H1164" s="213"/>
      <c r="I1164" s="213"/>
      <c r="J1164" s="213"/>
      <c r="K1164" s="213"/>
      <c r="L1164" s="213"/>
      <c r="M1164" s="213"/>
      <c r="N1164" s="213"/>
      <c r="O1164" s="214"/>
      <c r="P1164" s="215"/>
      <c r="Q1164" s="215"/>
    </row>
    <row r="1165" spans="2:17" ht="36.75" customHeight="1">
      <c r="B1165" s="212"/>
      <c r="C1165" s="213"/>
      <c r="D1165" s="213"/>
      <c r="E1165" s="213"/>
      <c r="F1165" s="213"/>
      <c r="G1165" s="213"/>
      <c r="H1165" s="213"/>
      <c r="I1165" s="213"/>
      <c r="J1165" s="213"/>
      <c r="K1165" s="213"/>
      <c r="L1165" s="213"/>
      <c r="M1165" s="213"/>
      <c r="N1165" s="213"/>
      <c r="O1165" s="214"/>
      <c r="P1165" s="215"/>
      <c r="Q1165" s="215"/>
    </row>
    <row r="1166" spans="2:17" ht="36.75" customHeight="1">
      <c r="B1166" s="212"/>
      <c r="C1166" s="213"/>
      <c r="D1166" s="213"/>
      <c r="E1166" s="213"/>
      <c r="F1166" s="213"/>
      <c r="G1166" s="213"/>
      <c r="H1166" s="213"/>
      <c r="I1166" s="213"/>
      <c r="J1166" s="213"/>
      <c r="K1166" s="213"/>
      <c r="L1166" s="213"/>
      <c r="M1166" s="213"/>
      <c r="N1166" s="213"/>
      <c r="O1166" s="214"/>
      <c r="P1166" s="215"/>
      <c r="Q1166" s="215"/>
    </row>
    <row r="1167" spans="2:17" ht="36.75" customHeight="1">
      <c r="B1167" s="212"/>
      <c r="C1167" s="213"/>
      <c r="D1167" s="213"/>
      <c r="E1167" s="213"/>
      <c r="F1167" s="213"/>
      <c r="G1167" s="213"/>
      <c r="H1167" s="213"/>
      <c r="I1167" s="213"/>
      <c r="J1167" s="213"/>
      <c r="K1167" s="213"/>
      <c r="L1167" s="213"/>
      <c r="M1167" s="213"/>
      <c r="N1167" s="213"/>
      <c r="O1167" s="214"/>
      <c r="P1167" s="215"/>
      <c r="Q1167" s="215"/>
    </row>
    <row r="1168" spans="2:17" ht="36.75" customHeight="1">
      <c r="B1168" s="212"/>
      <c r="C1168" s="213"/>
      <c r="D1168" s="213"/>
      <c r="E1168" s="213"/>
      <c r="F1168" s="213"/>
      <c r="G1168" s="213"/>
      <c r="H1168" s="213"/>
      <c r="I1168" s="213"/>
      <c r="J1168" s="213"/>
      <c r="K1168" s="213"/>
      <c r="L1168" s="213"/>
      <c r="M1168" s="213"/>
      <c r="N1168" s="213"/>
      <c r="O1168" s="214"/>
      <c r="P1168" s="215"/>
      <c r="Q1168" s="215"/>
    </row>
    <row r="1169" spans="2:17" ht="36.75" customHeight="1">
      <c r="B1169" s="212"/>
      <c r="C1169" s="213"/>
      <c r="D1169" s="213"/>
      <c r="E1169" s="213"/>
      <c r="F1169" s="213"/>
      <c r="G1169" s="213"/>
      <c r="H1169" s="213"/>
      <c r="I1169" s="213"/>
      <c r="J1169" s="213"/>
      <c r="K1169" s="213"/>
      <c r="L1169" s="213"/>
      <c r="M1169" s="213"/>
      <c r="N1169" s="213"/>
      <c r="O1169" s="214"/>
      <c r="P1169" s="215"/>
      <c r="Q1169" s="215"/>
    </row>
    <row r="1170" spans="2:17" ht="36.75" customHeight="1">
      <c r="B1170" s="212"/>
      <c r="C1170" s="213"/>
      <c r="D1170" s="213"/>
      <c r="E1170" s="213"/>
      <c r="F1170" s="213"/>
      <c r="G1170" s="213"/>
      <c r="H1170" s="213"/>
      <c r="I1170" s="213"/>
      <c r="J1170" s="213"/>
      <c r="K1170" s="213"/>
      <c r="L1170" s="213"/>
      <c r="M1170" s="213"/>
      <c r="N1170" s="213"/>
      <c r="O1170" s="214"/>
      <c r="P1170" s="215"/>
      <c r="Q1170" s="215"/>
    </row>
    <row r="1171" spans="2:17" ht="36.75" customHeight="1">
      <c r="B1171" s="212"/>
      <c r="C1171" s="213"/>
      <c r="D1171" s="213"/>
      <c r="E1171" s="213"/>
      <c r="F1171" s="213"/>
      <c r="G1171" s="213"/>
      <c r="H1171" s="213"/>
      <c r="I1171" s="213"/>
      <c r="J1171" s="213"/>
      <c r="K1171" s="213"/>
      <c r="L1171" s="213"/>
      <c r="M1171" s="213"/>
      <c r="N1171" s="213"/>
      <c r="O1171" s="214"/>
      <c r="P1171" s="215"/>
      <c r="Q1171" s="215"/>
    </row>
    <row r="1172" spans="2:17" ht="36.75" customHeight="1">
      <c r="B1172" s="212"/>
      <c r="C1172" s="213"/>
      <c r="D1172" s="213"/>
      <c r="E1172" s="213"/>
      <c r="F1172" s="213"/>
      <c r="G1172" s="213"/>
      <c r="H1172" s="213"/>
      <c r="I1172" s="213"/>
      <c r="J1172" s="213"/>
      <c r="K1172" s="213"/>
      <c r="L1172" s="213"/>
      <c r="M1172" s="213"/>
      <c r="N1172" s="213"/>
      <c r="O1172" s="214"/>
      <c r="P1172" s="215"/>
      <c r="Q1172" s="215"/>
    </row>
    <row r="1173" spans="2:17" ht="36.75" customHeight="1">
      <c r="B1173" s="212"/>
      <c r="C1173" s="213"/>
      <c r="D1173" s="213"/>
      <c r="E1173" s="213"/>
      <c r="F1173" s="213"/>
      <c r="G1173" s="213"/>
      <c r="H1173" s="213"/>
      <c r="I1173" s="213"/>
      <c r="J1173" s="213"/>
      <c r="K1173" s="213"/>
      <c r="L1173" s="213"/>
      <c r="M1173" s="213"/>
      <c r="N1173" s="213"/>
      <c r="O1173" s="214"/>
      <c r="P1173" s="215"/>
      <c r="Q1173" s="215"/>
    </row>
    <row r="1174" spans="2:17" ht="36.75" customHeight="1">
      <c r="B1174" s="212"/>
      <c r="C1174" s="213"/>
      <c r="D1174" s="213"/>
      <c r="E1174" s="213"/>
      <c r="F1174" s="213"/>
      <c r="G1174" s="213"/>
      <c r="H1174" s="213"/>
      <c r="I1174" s="213"/>
      <c r="J1174" s="213"/>
      <c r="K1174" s="213"/>
      <c r="L1174" s="213"/>
      <c r="M1174" s="213"/>
      <c r="N1174" s="213"/>
      <c r="O1174" s="214"/>
      <c r="P1174" s="215"/>
      <c r="Q1174" s="215"/>
    </row>
    <row r="1175" spans="2:17" ht="36.75" customHeight="1">
      <c r="B1175" s="212"/>
      <c r="C1175" s="213"/>
      <c r="D1175" s="213"/>
      <c r="E1175" s="213"/>
      <c r="F1175" s="213"/>
      <c r="G1175" s="213"/>
      <c r="H1175" s="213"/>
      <c r="I1175" s="213"/>
      <c r="J1175" s="213"/>
      <c r="K1175" s="213"/>
      <c r="L1175" s="213"/>
      <c r="M1175" s="213"/>
      <c r="N1175" s="213"/>
      <c r="O1175" s="214"/>
      <c r="P1175" s="215"/>
      <c r="Q1175" s="215"/>
    </row>
    <row r="1176" spans="2:17" ht="36.75" customHeight="1">
      <c r="B1176" s="212"/>
      <c r="C1176" s="213"/>
      <c r="D1176" s="213"/>
      <c r="E1176" s="213"/>
      <c r="F1176" s="213"/>
      <c r="G1176" s="213"/>
      <c r="H1176" s="213"/>
      <c r="I1176" s="213"/>
      <c r="J1176" s="213"/>
      <c r="K1176" s="213"/>
      <c r="L1176" s="213"/>
      <c r="M1176" s="213"/>
      <c r="N1176" s="213"/>
      <c r="O1176" s="214"/>
      <c r="P1176" s="215"/>
      <c r="Q1176" s="215"/>
    </row>
    <row r="1177" spans="2:17" ht="36.75" customHeight="1">
      <c r="B1177" s="212"/>
      <c r="C1177" s="213"/>
      <c r="D1177" s="213"/>
      <c r="E1177" s="213"/>
      <c r="F1177" s="213"/>
      <c r="G1177" s="213"/>
      <c r="H1177" s="213"/>
      <c r="I1177" s="213"/>
      <c r="J1177" s="213"/>
      <c r="K1177" s="213"/>
      <c r="L1177" s="213"/>
      <c r="M1177" s="213"/>
      <c r="N1177" s="213"/>
      <c r="O1177" s="214"/>
      <c r="P1177" s="215"/>
      <c r="Q1177" s="215"/>
    </row>
    <row r="1178" spans="2:17" ht="36.75" customHeight="1">
      <c r="B1178" s="212"/>
      <c r="C1178" s="213"/>
      <c r="D1178" s="213"/>
      <c r="E1178" s="213"/>
      <c r="F1178" s="213"/>
      <c r="G1178" s="213"/>
      <c r="H1178" s="213"/>
      <c r="I1178" s="213"/>
      <c r="J1178" s="213"/>
      <c r="K1178" s="213"/>
      <c r="L1178" s="213"/>
      <c r="M1178" s="213"/>
      <c r="N1178" s="213"/>
      <c r="O1178" s="214"/>
      <c r="P1178" s="215"/>
      <c r="Q1178" s="215"/>
    </row>
    <row r="1179" spans="2:17" ht="36.75" customHeight="1">
      <c r="B1179" s="212"/>
      <c r="C1179" s="213"/>
      <c r="D1179" s="213"/>
      <c r="E1179" s="213"/>
      <c r="F1179" s="213"/>
      <c r="G1179" s="213"/>
      <c r="H1179" s="213"/>
      <c r="I1179" s="213"/>
      <c r="J1179" s="213"/>
      <c r="K1179" s="213"/>
      <c r="L1179" s="213"/>
      <c r="M1179" s="213"/>
      <c r="N1179" s="213"/>
      <c r="O1179" s="214"/>
      <c r="P1179" s="215"/>
      <c r="Q1179" s="215"/>
    </row>
    <row r="1180" spans="2:17" ht="36.75" customHeight="1">
      <c r="B1180" s="212"/>
      <c r="C1180" s="213"/>
      <c r="D1180" s="213"/>
      <c r="E1180" s="213"/>
      <c r="F1180" s="213"/>
      <c r="G1180" s="213"/>
      <c r="H1180" s="213"/>
      <c r="I1180" s="213"/>
      <c r="J1180" s="213"/>
      <c r="K1180" s="213"/>
      <c r="L1180" s="213"/>
      <c r="M1180" s="213"/>
      <c r="N1180" s="213"/>
      <c r="O1180" s="214"/>
      <c r="P1180" s="215"/>
      <c r="Q1180" s="215"/>
    </row>
    <row r="1181" spans="2:17" ht="36.75" customHeight="1">
      <c r="B1181" s="212"/>
      <c r="C1181" s="213"/>
      <c r="D1181" s="213"/>
      <c r="E1181" s="213"/>
      <c r="F1181" s="213"/>
      <c r="G1181" s="213"/>
      <c r="H1181" s="213"/>
      <c r="I1181" s="213"/>
      <c r="J1181" s="213"/>
      <c r="K1181" s="213"/>
      <c r="L1181" s="213"/>
      <c r="M1181" s="213"/>
      <c r="N1181" s="213"/>
      <c r="O1181" s="214"/>
      <c r="P1181" s="215"/>
      <c r="Q1181" s="215"/>
    </row>
    <row r="1182" spans="2:17" ht="36.75" customHeight="1">
      <c r="B1182" s="212"/>
      <c r="C1182" s="213"/>
      <c r="D1182" s="213"/>
      <c r="E1182" s="213"/>
      <c r="F1182" s="213"/>
      <c r="G1182" s="213"/>
      <c r="H1182" s="213"/>
      <c r="I1182" s="213"/>
      <c r="J1182" s="213"/>
      <c r="K1182" s="213"/>
      <c r="L1182" s="213"/>
      <c r="M1182" s="213"/>
      <c r="N1182" s="213"/>
      <c r="O1182" s="214"/>
      <c r="P1182" s="215"/>
      <c r="Q1182" s="215"/>
    </row>
    <row r="1183" spans="2:17" ht="36.75" customHeight="1">
      <c r="B1183" s="212"/>
      <c r="C1183" s="213"/>
      <c r="D1183" s="213"/>
      <c r="E1183" s="213"/>
      <c r="F1183" s="213"/>
      <c r="G1183" s="213"/>
      <c r="H1183" s="213"/>
      <c r="I1183" s="213"/>
      <c r="J1183" s="213"/>
      <c r="K1183" s="213"/>
      <c r="L1183" s="213"/>
      <c r="M1183" s="213"/>
      <c r="N1183" s="213"/>
      <c r="O1183" s="214"/>
      <c r="P1183" s="215"/>
      <c r="Q1183" s="215"/>
    </row>
    <row r="1184" spans="2:17" ht="36.75" customHeight="1">
      <c r="B1184" s="212"/>
      <c r="C1184" s="213"/>
      <c r="D1184" s="213"/>
      <c r="E1184" s="213"/>
      <c r="F1184" s="213"/>
      <c r="G1184" s="213"/>
      <c r="H1184" s="213"/>
      <c r="I1184" s="213"/>
      <c r="J1184" s="213"/>
      <c r="K1184" s="213"/>
      <c r="L1184" s="213"/>
      <c r="M1184" s="213"/>
      <c r="N1184" s="213"/>
      <c r="O1184" s="214"/>
      <c r="P1184" s="215"/>
      <c r="Q1184" s="215"/>
    </row>
    <row r="1185" spans="2:17" ht="36.75" customHeight="1">
      <c r="B1185" s="212"/>
      <c r="C1185" s="213"/>
      <c r="D1185" s="213"/>
      <c r="E1185" s="213"/>
      <c r="F1185" s="213"/>
      <c r="G1185" s="213"/>
      <c r="H1185" s="213"/>
      <c r="I1185" s="213"/>
      <c r="J1185" s="213"/>
      <c r="K1185" s="213"/>
      <c r="L1185" s="213"/>
      <c r="M1185" s="213"/>
      <c r="N1185" s="213"/>
      <c r="O1185" s="214"/>
      <c r="P1185" s="215"/>
      <c r="Q1185" s="215"/>
    </row>
    <row r="1186" spans="2:17" ht="36.75" customHeight="1">
      <c r="B1186" s="212"/>
      <c r="C1186" s="213"/>
      <c r="D1186" s="213"/>
      <c r="E1186" s="213"/>
      <c r="F1186" s="213"/>
      <c r="G1186" s="213"/>
      <c r="H1186" s="213"/>
      <c r="I1186" s="213"/>
      <c r="J1186" s="213"/>
      <c r="K1186" s="213"/>
      <c r="L1186" s="213"/>
      <c r="M1186" s="213"/>
      <c r="N1186" s="213"/>
      <c r="O1186" s="214"/>
      <c r="P1186" s="215"/>
      <c r="Q1186" s="215"/>
    </row>
    <row r="1187" spans="2:17" ht="36.75" customHeight="1">
      <c r="B1187" s="212"/>
      <c r="C1187" s="213"/>
      <c r="D1187" s="213"/>
      <c r="E1187" s="213"/>
      <c r="F1187" s="213"/>
      <c r="G1187" s="213"/>
      <c r="H1187" s="213"/>
      <c r="I1187" s="213"/>
      <c r="J1187" s="213"/>
      <c r="K1187" s="213"/>
      <c r="L1187" s="213"/>
      <c r="M1187" s="213"/>
      <c r="N1187" s="213"/>
      <c r="O1187" s="214"/>
      <c r="P1187" s="215"/>
      <c r="Q1187" s="215"/>
    </row>
    <row r="1188" spans="2:17" ht="36.75" customHeight="1">
      <c r="B1188" s="212"/>
      <c r="C1188" s="213"/>
      <c r="D1188" s="213"/>
      <c r="E1188" s="213"/>
      <c r="F1188" s="213"/>
      <c r="G1188" s="213"/>
      <c r="H1188" s="213"/>
      <c r="I1188" s="213"/>
      <c r="J1188" s="213"/>
      <c r="K1188" s="213"/>
      <c r="L1188" s="213"/>
      <c r="M1188" s="213"/>
      <c r="N1188" s="213"/>
      <c r="O1188" s="214"/>
      <c r="P1188" s="215"/>
      <c r="Q1188" s="215"/>
    </row>
    <row r="1189" spans="2:17" ht="36.75" customHeight="1">
      <c r="B1189" s="212"/>
      <c r="C1189" s="213"/>
      <c r="D1189" s="213"/>
      <c r="E1189" s="213"/>
      <c r="F1189" s="213"/>
      <c r="G1189" s="213"/>
      <c r="H1189" s="213"/>
      <c r="I1189" s="213"/>
      <c r="J1189" s="213"/>
      <c r="K1189" s="213"/>
      <c r="L1189" s="213"/>
      <c r="M1189" s="213"/>
      <c r="N1189" s="213"/>
      <c r="O1189" s="214"/>
      <c r="P1189" s="215"/>
      <c r="Q1189" s="215"/>
    </row>
    <row r="1190" spans="2:17" ht="36.75" customHeight="1">
      <c r="B1190" s="212"/>
      <c r="C1190" s="213"/>
      <c r="D1190" s="213"/>
      <c r="E1190" s="213"/>
      <c r="F1190" s="213"/>
      <c r="G1190" s="213"/>
      <c r="H1190" s="213"/>
      <c r="I1190" s="213"/>
      <c r="J1190" s="213"/>
      <c r="K1190" s="213"/>
      <c r="L1190" s="213"/>
      <c r="M1190" s="213"/>
      <c r="N1190" s="213"/>
      <c r="O1190" s="214"/>
      <c r="P1190" s="215"/>
      <c r="Q1190" s="215"/>
    </row>
    <row r="1191" spans="2:17" ht="36.75" customHeight="1">
      <c r="B1191" s="212"/>
      <c r="C1191" s="213"/>
      <c r="D1191" s="213"/>
      <c r="E1191" s="213"/>
      <c r="F1191" s="213"/>
      <c r="G1191" s="213"/>
      <c r="H1191" s="213"/>
      <c r="I1191" s="213"/>
      <c r="J1191" s="213"/>
      <c r="K1191" s="213"/>
      <c r="L1191" s="213"/>
      <c r="M1191" s="213"/>
      <c r="N1191" s="213"/>
      <c r="O1191" s="214"/>
      <c r="P1191" s="215"/>
      <c r="Q1191" s="215"/>
    </row>
    <row r="1192" spans="2:17" ht="36.75" customHeight="1">
      <c r="B1192" s="212"/>
      <c r="C1192" s="213"/>
      <c r="D1192" s="213"/>
      <c r="E1192" s="213"/>
      <c r="F1192" s="213"/>
      <c r="G1192" s="213"/>
      <c r="H1192" s="213"/>
      <c r="I1192" s="213"/>
      <c r="J1192" s="213"/>
      <c r="K1192" s="213"/>
      <c r="L1192" s="213"/>
      <c r="M1192" s="213"/>
      <c r="N1192" s="213"/>
      <c r="O1192" s="214"/>
      <c r="P1192" s="215"/>
      <c r="Q1192" s="215"/>
    </row>
    <row r="1193" spans="2:17" ht="36.75" customHeight="1">
      <c r="B1193" s="212"/>
      <c r="C1193" s="213"/>
      <c r="D1193" s="213"/>
      <c r="E1193" s="213"/>
      <c r="F1193" s="213"/>
      <c r="G1193" s="213"/>
      <c r="H1193" s="213"/>
      <c r="I1193" s="213"/>
      <c r="J1193" s="213"/>
      <c r="K1193" s="213"/>
      <c r="L1193" s="213"/>
      <c r="M1193" s="213"/>
      <c r="N1193" s="213"/>
      <c r="O1193" s="214"/>
      <c r="P1193" s="215"/>
      <c r="Q1193" s="215"/>
    </row>
    <row r="1194" spans="2:17" ht="36.75" customHeight="1">
      <c r="B1194" s="212"/>
      <c r="C1194" s="213"/>
      <c r="D1194" s="213"/>
      <c r="E1194" s="213"/>
      <c r="F1194" s="213"/>
      <c r="G1194" s="213"/>
      <c r="H1194" s="213"/>
      <c r="I1194" s="213"/>
      <c r="J1194" s="213"/>
      <c r="K1194" s="213"/>
      <c r="L1194" s="213"/>
      <c r="M1194" s="213"/>
      <c r="N1194" s="213"/>
      <c r="O1194" s="214"/>
      <c r="P1194" s="215"/>
      <c r="Q1194" s="215"/>
    </row>
    <row r="1195" spans="2:17" ht="36.75" customHeight="1">
      <c r="B1195" s="212"/>
      <c r="C1195" s="213"/>
      <c r="D1195" s="213"/>
      <c r="E1195" s="213"/>
      <c r="F1195" s="213"/>
      <c r="G1195" s="213"/>
      <c r="H1195" s="213"/>
      <c r="I1195" s="213"/>
      <c r="J1195" s="213"/>
      <c r="K1195" s="213"/>
      <c r="L1195" s="213"/>
      <c r="M1195" s="213"/>
      <c r="N1195" s="213"/>
      <c r="O1195" s="214"/>
      <c r="P1195" s="215"/>
      <c r="Q1195" s="215"/>
    </row>
    <row r="1196" spans="2:17" ht="36.75" customHeight="1">
      <c r="B1196" s="212"/>
      <c r="C1196" s="213"/>
      <c r="D1196" s="213"/>
      <c r="E1196" s="213"/>
      <c r="F1196" s="213"/>
      <c r="G1196" s="213"/>
      <c r="H1196" s="213"/>
      <c r="I1196" s="213"/>
      <c r="J1196" s="213"/>
      <c r="K1196" s="213"/>
      <c r="L1196" s="213"/>
      <c r="M1196" s="213"/>
      <c r="N1196" s="213"/>
      <c r="O1196" s="214"/>
      <c r="P1196" s="215"/>
      <c r="Q1196" s="215"/>
    </row>
    <row r="1197" spans="2:17" ht="36.75" customHeight="1">
      <c r="B1197" s="212"/>
      <c r="C1197" s="213"/>
      <c r="D1197" s="213"/>
      <c r="E1197" s="213"/>
      <c r="F1197" s="213"/>
      <c r="G1197" s="213"/>
      <c r="H1197" s="213"/>
      <c r="I1197" s="213"/>
      <c r="J1197" s="213"/>
      <c r="K1197" s="213"/>
      <c r="L1197" s="213"/>
      <c r="M1197" s="213"/>
      <c r="N1197" s="213"/>
      <c r="O1197" s="214"/>
      <c r="P1197" s="215"/>
      <c r="Q1197" s="215"/>
    </row>
    <row r="1198" spans="2:17" ht="36.75" customHeight="1">
      <c r="B1198" s="212"/>
      <c r="C1198" s="213"/>
      <c r="D1198" s="213"/>
      <c r="E1198" s="213"/>
      <c r="F1198" s="213"/>
      <c r="G1198" s="213"/>
      <c r="H1198" s="213"/>
      <c r="I1198" s="213"/>
      <c r="J1198" s="213"/>
      <c r="K1198" s="213"/>
      <c r="L1198" s="213"/>
      <c r="M1198" s="213"/>
      <c r="N1198" s="213"/>
      <c r="O1198" s="214"/>
      <c r="P1198" s="215"/>
      <c r="Q1198" s="215"/>
    </row>
    <row r="1199" spans="2:17" ht="36.75" customHeight="1">
      <c r="B1199" s="212"/>
      <c r="C1199" s="213"/>
      <c r="D1199" s="213"/>
      <c r="E1199" s="213"/>
      <c r="F1199" s="213"/>
      <c r="G1199" s="213"/>
      <c r="H1199" s="213"/>
      <c r="I1199" s="213"/>
      <c r="J1199" s="213"/>
      <c r="K1199" s="213"/>
      <c r="L1199" s="213"/>
      <c r="M1199" s="213"/>
      <c r="N1199" s="213"/>
      <c r="O1199" s="214"/>
      <c r="P1199" s="215"/>
      <c r="Q1199" s="215"/>
    </row>
    <row r="1200" spans="2:17" ht="36.75" customHeight="1">
      <c r="B1200" s="212"/>
      <c r="C1200" s="213"/>
      <c r="D1200" s="213"/>
      <c r="E1200" s="213"/>
      <c r="F1200" s="213"/>
      <c r="G1200" s="213"/>
      <c r="H1200" s="213"/>
      <c r="I1200" s="213"/>
      <c r="J1200" s="213"/>
      <c r="K1200" s="213"/>
      <c r="L1200" s="213"/>
      <c r="M1200" s="213"/>
      <c r="N1200" s="213"/>
      <c r="O1200" s="214"/>
      <c r="P1200" s="215"/>
      <c r="Q1200" s="215"/>
    </row>
    <row r="1201" spans="2:17" ht="36.75" customHeight="1">
      <c r="B1201" s="212"/>
      <c r="C1201" s="213"/>
      <c r="D1201" s="213"/>
      <c r="E1201" s="213"/>
      <c r="F1201" s="213"/>
      <c r="G1201" s="213"/>
      <c r="H1201" s="213"/>
      <c r="I1201" s="213"/>
      <c r="J1201" s="213"/>
      <c r="K1201" s="213"/>
      <c r="L1201" s="213"/>
      <c r="M1201" s="213"/>
      <c r="N1201" s="213"/>
      <c r="O1201" s="214"/>
      <c r="P1201" s="215"/>
      <c r="Q1201" s="215"/>
    </row>
    <row r="1202" spans="2:17" ht="36.75" customHeight="1">
      <c r="B1202" s="212"/>
      <c r="C1202" s="213"/>
      <c r="D1202" s="213"/>
      <c r="E1202" s="213"/>
      <c r="F1202" s="213"/>
      <c r="G1202" s="213"/>
      <c r="H1202" s="213"/>
      <c r="I1202" s="213"/>
      <c r="J1202" s="213"/>
      <c r="K1202" s="213"/>
      <c r="L1202" s="213"/>
      <c r="M1202" s="213"/>
      <c r="N1202" s="213"/>
      <c r="O1202" s="214"/>
      <c r="P1202" s="215"/>
      <c r="Q1202" s="215"/>
    </row>
    <row r="1203" spans="2:17" ht="36.75" customHeight="1">
      <c r="B1203" s="212"/>
      <c r="C1203" s="213"/>
      <c r="D1203" s="213"/>
      <c r="E1203" s="213"/>
      <c r="F1203" s="213"/>
      <c r="G1203" s="213"/>
      <c r="H1203" s="213"/>
      <c r="I1203" s="213"/>
      <c r="J1203" s="213"/>
      <c r="K1203" s="213"/>
      <c r="L1203" s="213"/>
      <c r="M1203" s="213"/>
      <c r="N1203" s="213"/>
      <c r="O1203" s="214"/>
      <c r="P1203" s="215"/>
      <c r="Q1203" s="215"/>
    </row>
    <row r="1204" spans="2:17" ht="36.75" customHeight="1">
      <c r="B1204" s="212"/>
      <c r="C1204" s="213"/>
      <c r="D1204" s="213"/>
      <c r="E1204" s="213"/>
      <c r="F1204" s="213"/>
      <c r="G1204" s="213"/>
      <c r="H1204" s="213"/>
      <c r="I1204" s="213"/>
      <c r="J1204" s="213"/>
      <c r="K1204" s="213"/>
      <c r="L1204" s="213"/>
      <c r="M1204" s="213"/>
      <c r="N1204" s="213"/>
      <c r="O1204" s="214"/>
      <c r="P1204" s="215"/>
      <c r="Q1204" s="215"/>
    </row>
    <row r="1205" spans="2:17" ht="36.75" customHeight="1">
      <c r="B1205" s="212"/>
      <c r="C1205" s="213"/>
      <c r="D1205" s="213"/>
      <c r="E1205" s="213"/>
      <c r="F1205" s="213"/>
      <c r="G1205" s="213"/>
      <c r="H1205" s="213"/>
      <c r="I1205" s="213"/>
      <c r="J1205" s="213"/>
      <c r="K1205" s="213"/>
      <c r="L1205" s="213"/>
      <c r="M1205" s="213"/>
      <c r="N1205" s="213"/>
      <c r="O1205" s="214"/>
      <c r="P1205" s="215"/>
      <c r="Q1205" s="215"/>
    </row>
    <row r="1206" spans="2:17" ht="36.75" customHeight="1">
      <c r="B1206" s="212"/>
      <c r="C1206" s="213"/>
      <c r="D1206" s="213"/>
      <c r="E1206" s="213"/>
      <c r="F1206" s="213"/>
      <c r="G1206" s="213"/>
      <c r="H1206" s="213"/>
      <c r="I1206" s="213"/>
      <c r="J1206" s="213"/>
      <c r="K1206" s="213"/>
      <c r="L1206" s="213"/>
      <c r="M1206" s="213"/>
      <c r="N1206" s="213"/>
      <c r="O1206" s="214"/>
      <c r="P1206" s="215"/>
      <c r="Q1206" s="215"/>
    </row>
    <row r="1207" spans="2:17" ht="36.75" customHeight="1">
      <c r="B1207" s="212"/>
      <c r="C1207" s="213"/>
      <c r="D1207" s="213"/>
      <c r="E1207" s="213"/>
      <c r="F1207" s="213"/>
      <c r="G1207" s="213"/>
      <c r="H1207" s="213"/>
      <c r="I1207" s="213"/>
      <c r="J1207" s="213"/>
      <c r="K1207" s="213"/>
      <c r="L1207" s="213"/>
      <c r="M1207" s="213"/>
      <c r="N1207" s="213"/>
      <c r="O1207" s="214"/>
      <c r="P1207" s="215"/>
      <c r="Q1207" s="215"/>
    </row>
    <row r="1208" spans="2:17" ht="36.75" customHeight="1">
      <c r="B1208" s="212"/>
      <c r="C1208" s="213"/>
      <c r="D1208" s="213"/>
      <c r="E1208" s="213"/>
      <c r="F1208" s="213"/>
      <c r="G1208" s="213"/>
      <c r="H1208" s="213"/>
      <c r="I1208" s="213"/>
      <c r="J1208" s="213"/>
      <c r="K1208" s="213"/>
      <c r="L1208" s="213"/>
      <c r="M1208" s="213"/>
      <c r="N1208" s="213"/>
      <c r="O1208" s="214"/>
      <c r="P1208" s="215"/>
      <c r="Q1208" s="215"/>
    </row>
    <row r="1209" spans="2:17" ht="36.75" customHeight="1">
      <c r="B1209" s="212"/>
      <c r="C1209" s="213"/>
      <c r="D1209" s="213"/>
      <c r="E1209" s="213"/>
      <c r="F1209" s="213"/>
      <c r="G1209" s="213"/>
      <c r="H1209" s="213"/>
      <c r="I1209" s="213"/>
      <c r="J1209" s="213"/>
      <c r="K1209" s="213"/>
      <c r="L1209" s="213"/>
      <c r="M1209" s="213"/>
      <c r="N1209" s="213"/>
      <c r="O1209" s="214"/>
      <c r="P1209" s="215"/>
      <c r="Q1209" s="215"/>
    </row>
    <row r="1210" spans="2:17" ht="36.75" customHeight="1">
      <c r="B1210" s="212"/>
      <c r="C1210" s="213"/>
      <c r="D1210" s="213"/>
      <c r="E1210" s="213"/>
      <c r="F1210" s="213"/>
      <c r="G1210" s="213"/>
      <c r="H1210" s="213"/>
      <c r="I1210" s="213"/>
      <c r="J1210" s="213"/>
      <c r="K1210" s="213"/>
      <c r="L1210" s="213"/>
      <c r="M1210" s="213"/>
      <c r="N1210" s="213"/>
      <c r="O1210" s="214"/>
      <c r="P1210" s="215"/>
      <c r="Q1210" s="215"/>
    </row>
    <row r="1211" spans="2:17" ht="36.75" customHeight="1">
      <c r="B1211" s="212"/>
      <c r="C1211" s="213"/>
      <c r="D1211" s="213"/>
      <c r="E1211" s="213"/>
      <c r="F1211" s="213"/>
      <c r="G1211" s="213"/>
      <c r="H1211" s="213"/>
      <c r="I1211" s="213"/>
      <c r="J1211" s="213"/>
      <c r="K1211" s="213"/>
      <c r="L1211" s="213"/>
      <c r="M1211" s="213"/>
      <c r="N1211" s="213"/>
      <c r="O1211" s="214"/>
      <c r="P1211" s="215"/>
      <c r="Q1211" s="215"/>
    </row>
    <row r="1212" spans="2:17" ht="36.75" customHeight="1">
      <c r="B1212" s="212"/>
      <c r="C1212" s="213"/>
      <c r="D1212" s="213"/>
      <c r="E1212" s="213"/>
      <c r="F1212" s="213"/>
      <c r="G1212" s="213"/>
      <c r="H1212" s="213"/>
      <c r="I1212" s="213"/>
      <c r="J1212" s="213"/>
      <c r="K1212" s="213"/>
      <c r="L1212" s="213"/>
      <c r="M1212" s="213"/>
      <c r="N1212" s="213"/>
      <c r="O1212" s="214"/>
      <c r="P1212" s="215"/>
      <c r="Q1212" s="215"/>
    </row>
    <row r="1213" spans="2:17" ht="36.75" customHeight="1">
      <c r="B1213" s="212"/>
      <c r="C1213" s="213"/>
      <c r="D1213" s="213"/>
      <c r="E1213" s="213"/>
      <c r="F1213" s="213"/>
      <c r="G1213" s="213"/>
      <c r="H1213" s="213"/>
      <c r="I1213" s="213"/>
      <c r="J1213" s="213"/>
      <c r="K1213" s="213"/>
      <c r="L1213" s="213"/>
      <c r="M1213" s="213"/>
      <c r="N1213" s="213"/>
      <c r="O1213" s="214"/>
      <c r="P1213" s="215"/>
      <c r="Q1213" s="215"/>
    </row>
    <row r="1214" spans="2:17" ht="36.75" customHeight="1">
      <c r="B1214" s="212"/>
      <c r="C1214" s="213"/>
      <c r="D1214" s="213"/>
      <c r="E1214" s="213"/>
      <c r="F1214" s="213"/>
      <c r="G1214" s="213"/>
      <c r="H1214" s="213"/>
      <c r="I1214" s="213"/>
      <c r="J1214" s="213"/>
      <c r="K1214" s="213"/>
      <c r="L1214" s="213"/>
      <c r="M1214" s="213"/>
      <c r="N1214" s="213"/>
      <c r="O1214" s="214"/>
      <c r="P1214" s="215"/>
      <c r="Q1214" s="215"/>
    </row>
    <row r="1215" spans="2:17" ht="36.75" customHeight="1">
      <c r="B1215" s="212"/>
      <c r="C1215" s="213"/>
      <c r="D1215" s="213"/>
      <c r="E1215" s="213"/>
      <c r="F1215" s="213"/>
      <c r="G1215" s="213"/>
      <c r="H1215" s="213"/>
      <c r="I1215" s="213"/>
      <c r="J1215" s="213"/>
      <c r="K1215" s="213"/>
      <c r="L1215" s="213"/>
      <c r="M1215" s="213"/>
      <c r="N1215" s="213"/>
      <c r="O1215" s="214"/>
      <c r="P1215" s="215"/>
      <c r="Q1215" s="215"/>
    </row>
    <row r="1216" spans="2:17" ht="36.75" customHeight="1">
      <c r="B1216" s="212"/>
      <c r="C1216" s="213"/>
      <c r="D1216" s="213"/>
      <c r="E1216" s="213"/>
      <c r="F1216" s="213"/>
      <c r="G1216" s="213"/>
      <c r="H1216" s="213"/>
      <c r="I1216" s="213"/>
      <c r="J1216" s="213"/>
      <c r="K1216" s="213"/>
      <c r="L1216" s="213"/>
      <c r="M1216" s="213"/>
      <c r="N1216" s="213"/>
      <c r="O1216" s="214"/>
      <c r="P1216" s="215"/>
      <c r="Q1216" s="215"/>
    </row>
    <row r="1217" spans="2:17" ht="36.75" customHeight="1">
      <c r="B1217" s="212"/>
      <c r="C1217" s="213"/>
      <c r="D1217" s="213"/>
      <c r="E1217" s="213"/>
      <c r="F1217" s="213"/>
      <c r="G1217" s="213"/>
      <c r="H1217" s="213"/>
      <c r="I1217" s="213"/>
      <c r="J1217" s="213"/>
      <c r="K1217" s="213"/>
      <c r="L1217" s="213"/>
      <c r="M1217" s="213"/>
      <c r="N1217" s="213"/>
      <c r="O1217" s="214"/>
      <c r="P1217" s="215"/>
      <c r="Q1217" s="215"/>
    </row>
    <row r="1218" spans="2:17" ht="36.75" customHeight="1">
      <c r="B1218" s="212"/>
      <c r="C1218" s="213"/>
      <c r="D1218" s="213"/>
      <c r="E1218" s="213"/>
      <c r="F1218" s="213"/>
      <c r="G1218" s="213"/>
      <c r="H1218" s="213"/>
      <c r="I1218" s="213"/>
      <c r="J1218" s="213"/>
      <c r="K1218" s="213"/>
      <c r="L1218" s="213"/>
      <c r="M1218" s="213"/>
      <c r="N1218" s="213"/>
      <c r="O1218" s="214"/>
      <c r="P1218" s="215"/>
      <c r="Q1218" s="215"/>
    </row>
    <row r="1219" spans="2:17" ht="36.75" customHeight="1">
      <c r="B1219" s="212"/>
      <c r="C1219" s="213"/>
      <c r="D1219" s="213"/>
      <c r="E1219" s="213"/>
      <c r="F1219" s="213"/>
      <c r="G1219" s="213"/>
      <c r="H1219" s="213"/>
      <c r="I1219" s="213"/>
      <c r="J1219" s="213"/>
      <c r="K1219" s="213"/>
      <c r="L1219" s="213"/>
      <c r="M1219" s="213"/>
      <c r="N1219" s="213"/>
      <c r="O1219" s="214"/>
      <c r="P1219" s="215"/>
      <c r="Q1219" s="215"/>
    </row>
    <row r="1220" spans="2:17" ht="36.75" customHeight="1">
      <c r="B1220" s="212"/>
      <c r="C1220" s="213"/>
      <c r="D1220" s="213"/>
      <c r="E1220" s="213"/>
      <c r="F1220" s="213"/>
      <c r="G1220" s="213"/>
      <c r="H1220" s="213"/>
      <c r="I1220" s="213"/>
      <c r="J1220" s="213"/>
      <c r="K1220" s="213"/>
      <c r="L1220" s="213"/>
      <c r="M1220" s="213"/>
      <c r="N1220" s="213"/>
      <c r="O1220" s="214"/>
      <c r="P1220" s="215"/>
      <c r="Q1220" s="215"/>
    </row>
    <row r="1221" spans="2:17" ht="36.75" customHeight="1">
      <c r="B1221" s="212"/>
      <c r="C1221" s="213"/>
      <c r="D1221" s="213"/>
      <c r="E1221" s="213"/>
      <c r="F1221" s="213"/>
      <c r="G1221" s="213"/>
      <c r="H1221" s="213"/>
      <c r="I1221" s="213"/>
      <c r="J1221" s="213"/>
      <c r="K1221" s="213"/>
      <c r="L1221" s="213"/>
      <c r="M1221" s="213"/>
      <c r="N1221" s="213"/>
      <c r="O1221" s="214"/>
      <c r="P1221" s="215"/>
      <c r="Q1221" s="215"/>
    </row>
    <row r="1222" spans="2:17" ht="36.75" customHeight="1">
      <c r="B1222" s="212"/>
      <c r="C1222" s="213"/>
      <c r="D1222" s="213"/>
      <c r="E1222" s="213"/>
      <c r="F1222" s="213"/>
      <c r="G1222" s="213"/>
      <c r="H1222" s="213"/>
      <c r="I1222" s="213"/>
      <c r="J1222" s="213"/>
      <c r="K1222" s="213"/>
      <c r="L1222" s="213"/>
      <c r="M1222" s="213"/>
      <c r="N1222" s="213"/>
      <c r="O1222" s="214"/>
      <c r="P1222" s="215"/>
      <c r="Q1222" s="215"/>
    </row>
    <row r="1223" spans="2:17" ht="36.75" customHeight="1">
      <c r="B1223" s="212"/>
      <c r="C1223" s="213"/>
      <c r="D1223" s="213"/>
      <c r="E1223" s="213"/>
      <c r="F1223" s="213"/>
      <c r="G1223" s="213"/>
      <c r="H1223" s="213"/>
      <c r="I1223" s="213"/>
      <c r="J1223" s="213"/>
      <c r="K1223" s="213"/>
      <c r="L1223" s="213"/>
      <c r="M1223" s="213"/>
      <c r="N1223" s="213"/>
      <c r="O1223" s="214"/>
      <c r="P1223" s="215"/>
      <c r="Q1223" s="215"/>
    </row>
    <row r="1224" spans="2:17" ht="36.75" customHeight="1">
      <c r="B1224" s="212"/>
      <c r="C1224" s="213"/>
      <c r="D1224" s="213"/>
      <c r="E1224" s="213"/>
      <c r="F1224" s="213"/>
      <c r="G1224" s="213"/>
      <c r="H1224" s="213"/>
      <c r="I1224" s="213"/>
      <c r="J1224" s="213"/>
      <c r="K1224" s="213"/>
      <c r="L1224" s="213"/>
      <c r="M1224" s="213"/>
      <c r="N1224" s="213"/>
      <c r="O1224" s="214"/>
      <c r="P1224" s="215"/>
      <c r="Q1224" s="215"/>
    </row>
    <row r="1225" spans="2:17" ht="36.75" customHeight="1">
      <c r="B1225" s="212"/>
      <c r="C1225" s="213"/>
      <c r="D1225" s="213"/>
      <c r="E1225" s="213"/>
      <c r="F1225" s="213"/>
      <c r="G1225" s="213"/>
      <c r="H1225" s="213"/>
      <c r="I1225" s="213"/>
      <c r="J1225" s="213"/>
      <c r="K1225" s="213"/>
      <c r="L1225" s="213"/>
      <c r="M1225" s="213"/>
      <c r="N1225" s="213"/>
      <c r="O1225" s="214"/>
      <c r="P1225" s="215"/>
      <c r="Q1225" s="215"/>
    </row>
    <row r="1226" spans="2:17" ht="36.75" customHeight="1">
      <c r="B1226" s="212"/>
      <c r="C1226" s="213"/>
      <c r="D1226" s="213"/>
      <c r="E1226" s="213"/>
      <c r="F1226" s="213"/>
      <c r="G1226" s="213"/>
      <c r="H1226" s="213"/>
      <c r="I1226" s="213"/>
      <c r="J1226" s="213"/>
      <c r="K1226" s="213"/>
      <c r="L1226" s="213"/>
      <c r="M1226" s="213"/>
      <c r="N1226" s="213"/>
      <c r="O1226" s="214"/>
      <c r="P1226" s="215"/>
      <c r="Q1226" s="215"/>
    </row>
    <row r="1227" spans="2:17" ht="36.75" customHeight="1">
      <c r="B1227" s="212"/>
      <c r="C1227" s="213"/>
      <c r="D1227" s="213"/>
      <c r="E1227" s="213"/>
      <c r="F1227" s="213"/>
      <c r="G1227" s="213"/>
      <c r="H1227" s="213"/>
      <c r="I1227" s="213"/>
      <c r="J1227" s="213"/>
      <c r="K1227" s="213"/>
      <c r="L1227" s="213"/>
      <c r="M1227" s="213"/>
      <c r="N1227" s="213"/>
      <c r="O1227" s="214"/>
      <c r="P1227" s="215"/>
      <c r="Q1227" s="215"/>
    </row>
    <row r="1228" spans="2:17" ht="36.75" customHeight="1">
      <c r="B1228" s="212"/>
      <c r="C1228" s="213"/>
      <c r="D1228" s="213"/>
      <c r="E1228" s="213"/>
      <c r="F1228" s="213"/>
      <c r="G1228" s="213"/>
      <c r="H1228" s="213"/>
      <c r="I1228" s="213"/>
      <c r="J1228" s="213"/>
      <c r="K1228" s="213"/>
      <c r="L1228" s="213"/>
      <c r="M1228" s="213"/>
      <c r="N1228" s="213"/>
      <c r="O1228" s="214"/>
      <c r="P1228" s="215"/>
      <c r="Q1228" s="215"/>
    </row>
    <row r="1229" spans="2:17" ht="36.75" customHeight="1">
      <c r="B1229" s="212"/>
      <c r="C1229" s="213"/>
      <c r="D1229" s="213"/>
      <c r="E1229" s="213"/>
      <c r="F1229" s="213"/>
      <c r="G1229" s="213"/>
      <c r="H1229" s="213"/>
      <c r="I1229" s="213"/>
      <c r="J1229" s="213"/>
      <c r="K1229" s="213"/>
      <c r="L1229" s="213"/>
      <c r="M1229" s="213"/>
      <c r="N1229" s="213"/>
      <c r="O1229" s="214"/>
      <c r="P1229" s="215"/>
      <c r="Q1229" s="215"/>
    </row>
    <row r="1230" spans="2:17" ht="36.75" customHeight="1">
      <c r="B1230" s="212"/>
      <c r="C1230" s="213"/>
      <c r="D1230" s="213"/>
      <c r="E1230" s="213"/>
      <c r="F1230" s="213"/>
      <c r="G1230" s="213"/>
      <c r="H1230" s="213"/>
      <c r="I1230" s="213"/>
      <c r="J1230" s="213"/>
      <c r="K1230" s="213"/>
      <c r="L1230" s="213"/>
      <c r="M1230" s="213"/>
      <c r="N1230" s="213"/>
      <c r="O1230" s="214"/>
      <c r="P1230" s="215"/>
      <c r="Q1230" s="215"/>
    </row>
    <row r="1231" spans="2:17" ht="36.75" customHeight="1">
      <c r="B1231" s="212"/>
      <c r="C1231" s="213"/>
      <c r="D1231" s="213"/>
      <c r="E1231" s="213"/>
      <c r="F1231" s="213"/>
      <c r="G1231" s="213"/>
      <c r="H1231" s="213"/>
      <c r="I1231" s="213"/>
      <c r="J1231" s="213"/>
      <c r="K1231" s="213"/>
      <c r="L1231" s="213"/>
      <c r="M1231" s="213"/>
      <c r="N1231" s="213"/>
      <c r="O1231" s="214"/>
      <c r="P1231" s="215"/>
      <c r="Q1231" s="215"/>
    </row>
    <row r="1232" spans="2:17" ht="36.75" customHeight="1">
      <c r="B1232" s="212"/>
      <c r="C1232" s="213"/>
      <c r="D1232" s="213"/>
      <c r="E1232" s="213"/>
      <c r="F1232" s="213"/>
      <c r="G1232" s="213"/>
      <c r="H1232" s="213"/>
      <c r="I1232" s="213"/>
      <c r="J1232" s="213"/>
      <c r="K1232" s="213"/>
      <c r="L1232" s="213"/>
      <c r="M1232" s="213"/>
      <c r="N1232" s="213"/>
      <c r="O1232" s="214"/>
      <c r="P1232" s="215"/>
      <c r="Q1232" s="215"/>
    </row>
    <row r="1233" spans="2:17" ht="36.75" customHeight="1">
      <c r="B1233" s="212"/>
      <c r="C1233" s="213"/>
      <c r="D1233" s="213"/>
      <c r="E1233" s="213"/>
      <c r="F1233" s="213"/>
      <c r="G1233" s="213"/>
      <c r="H1233" s="213"/>
      <c r="I1233" s="213"/>
      <c r="J1233" s="213"/>
      <c r="K1233" s="213"/>
      <c r="L1233" s="213"/>
      <c r="M1233" s="213"/>
      <c r="N1233" s="213"/>
      <c r="O1233" s="214"/>
      <c r="P1233" s="215"/>
      <c r="Q1233" s="215"/>
    </row>
    <row r="1234" spans="2:17" ht="36.75" customHeight="1">
      <c r="B1234" s="212"/>
      <c r="C1234" s="213"/>
      <c r="D1234" s="213"/>
      <c r="E1234" s="213"/>
      <c r="F1234" s="213"/>
      <c r="G1234" s="213"/>
      <c r="H1234" s="213"/>
      <c r="I1234" s="213"/>
      <c r="J1234" s="213"/>
      <c r="K1234" s="213"/>
      <c r="L1234" s="213"/>
      <c r="M1234" s="213"/>
      <c r="N1234" s="213"/>
      <c r="O1234" s="214"/>
      <c r="P1234" s="215"/>
      <c r="Q1234" s="215"/>
    </row>
    <row r="1235" spans="2:17" ht="36.75" customHeight="1">
      <c r="B1235" s="212"/>
      <c r="C1235" s="213"/>
      <c r="D1235" s="213"/>
      <c r="E1235" s="213"/>
      <c r="F1235" s="213"/>
      <c r="G1235" s="213"/>
      <c r="H1235" s="213"/>
      <c r="I1235" s="213"/>
      <c r="J1235" s="213"/>
      <c r="K1235" s="213"/>
      <c r="L1235" s="213"/>
      <c r="M1235" s="213"/>
      <c r="N1235" s="213"/>
      <c r="O1235" s="214"/>
      <c r="P1235" s="215"/>
      <c r="Q1235" s="215"/>
    </row>
    <row r="1236" spans="2:17" ht="36.75" customHeight="1">
      <c r="B1236" s="212"/>
      <c r="C1236" s="213"/>
      <c r="D1236" s="213"/>
      <c r="E1236" s="213"/>
      <c r="F1236" s="213"/>
      <c r="G1236" s="213"/>
      <c r="H1236" s="213"/>
      <c r="I1236" s="213"/>
      <c r="J1236" s="213"/>
      <c r="K1236" s="213"/>
      <c r="L1236" s="213"/>
      <c r="M1236" s="213"/>
      <c r="N1236" s="213"/>
      <c r="O1236" s="214"/>
      <c r="P1236" s="215"/>
      <c r="Q1236" s="215"/>
    </row>
    <row r="1237" spans="2:17" ht="36.75" customHeight="1">
      <c r="B1237" s="212"/>
      <c r="C1237" s="213"/>
      <c r="D1237" s="213"/>
      <c r="E1237" s="213"/>
      <c r="F1237" s="213"/>
      <c r="G1237" s="213"/>
      <c r="H1237" s="213"/>
      <c r="I1237" s="213"/>
      <c r="J1237" s="213"/>
      <c r="K1237" s="213"/>
      <c r="L1237" s="213"/>
      <c r="M1237" s="213"/>
      <c r="N1237" s="213"/>
      <c r="O1237" s="214"/>
      <c r="P1237" s="215"/>
      <c r="Q1237" s="215"/>
    </row>
    <row r="1238" spans="2:17" ht="36.75" customHeight="1">
      <c r="B1238" s="212"/>
      <c r="C1238" s="213"/>
      <c r="D1238" s="213"/>
      <c r="E1238" s="213"/>
      <c r="F1238" s="213"/>
      <c r="G1238" s="213"/>
      <c r="H1238" s="213"/>
      <c r="I1238" s="213"/>
      <c r="J1238" s="213"/>
      <c r="K1238" s="213"/>
      <c r="L1238" s="213"/>
      <c r="M1238" s="213"/>
      <c r="N1238" s="213"/>
      <c r="O1238" s="214"/>
      <c r="P1238" s="215"/>
      <c r="Q1238" s="215"/>
    </row>
    <row r="1239" spans="2:17" ht="36.75" customHeight="1">
      <c r="B1239" s="212"/>
      <c r="C1239" s="213"/>
      <c r="D1239" s="213"/>
      <c r="E1239" s="213"/>
      <c r="F1239" s="213"/>
      <c r="G1239" s="213"/>
      <c r="H1239" s="213"/>
      <c r="I1239" s="213"/>
      <c r="J1239" s="213"/>
      <c r="K1239" s="213"/>
      <c r="L1239" s="213"/>
      <c r="M1239" s="213"/>
      <c r="N1239" s="213"/>
      <c r="O1239" s="214"/>
      <c r="P1239" s="215"/>
      <c r="Q1239" s="215"/>
    </row>
    <row r="1240" spans="2:17" ht="36.75" customHeight="1">
      <c r="B1240" s="212"/>
      <c r="C1240" s="213"/>
      <c r="D1240" s="213"/>
      <c r="E1240" s="213"/>
      <c r="F1240" s="213"/>
      <c r="G1240" s="213"/>
      <c r="H1240" s="213"/>
      <c r="I1240" s="213"/>
      <c r="J1240" s="213"/>
      <c r="K1240" s="213"/>
      <c r="L1240" s="213"/>
      <c r="M1240" s="213"/>
      <c r="N1240" s="213"/>
      <c r="O1240" s="214"/>
      <c r="P1240" s="215"/>
      <c r="Q1240" s="215"/>
    </row>
    <row r="1241" spans="2:17" ht="36.75" customHeight="1">
      <c r="B1241" s="212"/>
      <c r="C1241" s="213"/>
      <c r="D1241" s="213"/>
      <c r="E1241" s="213"/>
      <c r="F1241" s="213"/>
      <c r="G1241" s="213"/>
      <c r="H1241" s="213"/>
      <c r="I1241" s="213"/>
      <c r="J1241" s="213"/>
      <c r="K1241" s="213"/>
      <c r="L1241" s="213"/>
      <c r="M1241" s="213"/>
      <c r="N1241" s="213"/>
      <c r="O1241" s="214"/>
      <c r="P1241" s="215"/>
      <c r="Q1241" s="215"/>
    </row>
    <row r="1242" spans="2:17" ht="36.75" customHeight="1">
      <c r="B1242" s="212"/>
      <c r="C1242" s="213"/>
      <c r="D1242" s="213"/>
      <c r="E1242" s="213"/>
      <c r="F1242" s="213"/>
      <c r="G1242" s="213"/>
      <c r="H1242" s="213"/>
      <c r="I1242" s="213"/>
      <c r="J1242" s="213"/>
      <c r="K1242" s="213"/>
      <c r="L1242" s="213"/>
      <c r="M1242" s="213"/>
      <c r="N1242" s="213"/>
      <c r="O1242" s="214"/>
      <c r="P1242" s="215"/>
      <c r="Q1242" s="215"/>
    </row>
    <row r="1243" spans="2:17" ht="36.75" customHeight="1">
      <c r="B1243" s="212"/>
      <c r="C1243" s="213"/>
      <c r="D1243" s="213"/>
      <c r="E1243" s="213"/>
      <c r="F1243" s="213"/>
      <c r="G1243" s="213"/>
      <c r="H1243" s="213"/>
      <c r="I1243" s="213"/>
      <c r="J1243" s="213"/>
      <c r="K1243" s="213"/>
      <c r="L1243" s="213"/>
      <c r="M1243" s="213"/>
      <c r="N1243" s="213"/>
      <c r="O1243" s="214"/>
      <c r="P1243" s="215"/>
      <c r="Q1243" s="215"/>
    </row>
    <row r="1244" spans="2:17" ht="36.75" customHeight="1">
      <c r="B1244" s="212"/>
      <c r="C1244" s="213"/>
      <c r="D1244" s="213"/>
      <c r="E1244" s="213"/>
      <c r="F1244" s="213"/>
      <c r="G1244" s="213"/>
      <c r="H1244" s="213"/>
      <c r="I1244" s="213"/>
      <c r="J1244" s="213"/>
      <c r="K1244" s="213"/>
      <c r="L1244" s="213"/>
      <c r="M1244" s="213"/>
      <c r="N1244" s="213"/>
      <c r="O1244" s="214"/>
      <c r="P1244" s="215"/>
      <c r="Q1244" s="215"/>
    </row>
    <row r="1245" spans="2:17" ht="36.75" customHeight="1">
      <c r="B1245" s="212"/>
      <c r="C1245" s="213"/>
      <c r="D1245" s="213"/>
      <c r="E1245" s="213"/>
      <c r="F1245" s="213"/>
      <c r="G1245" s="213"/>
      <c r="H1245" s="213"/>
      <c r="I1245" s="213"/>
      <c r="J1245" s="213"/>
      <c r="K1245" s="213"/>
      <c r="L1245" s="213"/>
      <c r="M1245" s="213"/>
      <c r="N1245" s="213"/>
      <c r="O1245" s="214"/>
      <c r="P1245" s="215"/>
      <c r="Q1245" s="215"/>
    </row>
    <row r="1246" spans="2:17" ht="36.75" customHeight="1">
      <c r="B1246" s="212"/>
      <c r="C1246" s="213"/>
      <c r="D1246" s="213"/>
      <c r="E1246" s="213"/>
      <c r="F1246" s="213"/>
      <c r="G1246" s="213"/>
      <c r="H1246" s="213"/>
      <c r="I1246" s="213"/>
      <c r="J1246" s="213"/>
      <c r="K1246" s="213"/>
      <c r="L1246" s="213"/>
      <c r="M1246" s="213"/>
      <c r="N1246" s="213"/>
      <c r="O1246" s="214"/>
      <c r="P1246" s="215"/>
      <c r="Q1246" s="215"/>
    </row>
    <row r="1247" spans="2:17" ht="36.75" customHeight="1">
      <c r="B1247" s="212"/>
      <c r="C1247" s="213"/>
      <c r="D1247" s="213"/>
      <c r="E1247" s="213"/>
      <c r="F1247" s="213"/>
      <c r="G1247" s="213"/>
      <c r="H1247" s="213"/>
      <c r="I1247" s="213"/>
      <c r="J1247" s="213"/>
      <c r="K1247" s="213"/>
      <c r="L1247" s="213"/>
      <c r="M1247" s="213"/>
      <c r="N1247" s="213"/>
      <c r="O1247" s="214"/>
      <c r="P1247" s="215"/>
      <c r="Q1247" s="215"/>
    </row>
    <row r="1248" spans="2:17" ht="36.75" customHeight="1">
      <c r="B1248" s="212"/>
      <c r="C1248" s="213"/>
      <c r="D1248" s="213"/>
      <c r="E1248" s="213"/>
      <c r="F1248" s="213"/>
      <c r="G1248" s="213"/>
      <c r="H1248" s="213"/>
      <c r="I1248" s="213"/>
      <c r="J1248" s="213"/>
      <c r="K1248" s="213"/>
      <c r="L1248" s="213"/>
      <c r="M1248" s="213"/>
      <c r="N1248" s="213"/>
      <c r="O1248" s="214"/>
      <c r="P1248" s="215"/>
      <c r="Q1248" s="215"/>
    </row>
    <row r="1249" spans="2:17" ht="36.75" customHeight="1">
      <c r="B1249" s="212"/>
      <c r="C1249" s="213"/>
      <c r="D1249" s="213"/>
      <c r="E1249" s="213"/>
      <c r="F1249" s="213"/>
      <c r="G1249" s="213"/>
      <c r="H1249" s="213"/>
      <c r="I1249" s="213"/>
      <c r="J1249" s="213"/>
      <c r="K1249" s="213"/>
      <c r="L1249" s="213"/>
      <c r="M1249" s="213"/>
      <c r="N1249" s="213"/>
      <c r="O1249" s="214"/>
      <c r="P1249" s="215"/>
      <c r="Q1249" s="215"/>
    </row>
    <row r="1250" spans="2:17" ht="36.75" customHeight="1">
      <c r="B1250" s="212"/>
      <c r="C1250" s="213"/>
      <c r="D1250" s="213"/>
      <c r="E1250" s="213"/>
      <c r="F1250" s="213"/>
      <c r="G1250" s="213"/>
      <c r="H1250" s="213"/>
      <c r="I1250" s="213"/>
      <c r="J1250" s="213"/>
      <c r="K1250" s="213"/>
      <c r="L1250" s="213"/>
      <c r="M1250" s="213"/>
      <c r="N1250" s="213"/>
      <c r="O1250" s="214"/>
      <c r="P1250" s="215"/>
      <c r="Q1250" s="215"/>
    </row>
    <row r="1251" spans="2:17" ht="36.75" customHeight="1">
      <c r="B1251" s="212"/>
      <c r="C1251" s="213"/>
      <c r="D1251" s="213"/>
      <c r="E1251" s="213"/>
      <c r="F1251" s="213"/>
      <c r="G1251" s="213"/>
      <c r="H1251" s="213"/>
      <c r="I1251" s="213"/>
      <c r="J1251" s="213"/>
      <c r="K1251" s="213"/>
      <c r="L1251" s="213"/>
      <c r="M1251" s="213"/>
      <c r="N1251" s="213"/>
      <c r="O1251" s="214"/>
      <c r="P1251" s="215"/>
      <c r="Q1251" s="215"/>
    </row>
    <row r="1252" spans="2:17" ht="36.75" customHeight="1">
      <c r="B1252" s="212"/>
      <c r="C1252" s="213"/>
      <c r="D1252" s="213"/>
      <c r="E1252" s="213"/>
      <c r="F1252" s="213"/>
      <c r="G1252" s="213"/>
      <c r="H1252" s="213"/>
      <c r="I1252" s="213"/>
      <c r="J1252" s="213"/>
      <c r="K1252" s="213"/>
      <c r="L1252" s="213"/>
      <c r="M1252" s="213"/>
      <c r="N1252" s="213"/>
      <c r="O1252" s="214"/>
      <c r="P1252" s="215"/>
      <c r="Q1252" s="215"/>
    </row>
    <row r="1253" spans="2:17" ht="36.75" customHeight="1">
      <c r="B1253" s="212"/>
      <c r="C1253" s="213"/>
      <c r="D1253" s="213"/>
      <c r="E1253" s="213"/>
      <c r="F1253" s="213"/>
      <c r="G1253" s="213"/>
      <c r="H1253" s="213"/>
      <c r="I1253" s="213"/>
      <c r="J1253" s="213"/>
      <c r="K1253" s="213"/>
      <c r="L1253" s="213"/>
      <c r="M1253" s="213"/>
      <c r="N1253" s="213"/>
      <c r="O1253" s="214"/>
      <c r="P1253" s="215"/>
      <c r="Q1253" s="215"/>
    </row>
    <row r="1254" spans="2:17" ht="36.75" customHeight="1">
      <c r="B1254" s="212"/>
      <c r="C1254" s="213"/>
      <c r="D1254" s="213"/>
      <c r="E1254" s="213"/>
      <c r="F1254" s="213"/>
      <c r="G1254" s="213"/>
      <c r="H1254" s="213"/>
      <c r="I1254" s="213"/>
      <c r="J1254" s="213"/>
      <c r="K1254" s="213"/>
      <c r="L1254" s="213"/>
      <c r="M1254" s="213"/>
      <c r="N1254" s="213"/>
      <c r="O1254" s="214"/>
      <c r="P1254" s="215"/>
      <c r="Q1254" s="215"/>
    </row>
    <row r="1255" spans="2:17" ht="36.75" customHeight="1">
      <c r="B1255" s="212"/>
      <c r="C1255" s="213"/>
      <c r="D1255" s="213"/>
      <c r="E1255" s="213"/>
      <c r="F1255" s="213"/>
      <c r="G1255" s="213"/>
      <c r="H1255" s="213"/>
      <c r="I1255" s="213"/>
      <c r="J1255" s="213"/>
      <c r="K1255" s="213"/>
      <c r="L1255" s="213"/>
      <c r="M1255" s="213"/>
      <c r="N1255" s="213"/>
      <c r="O1255" s="214"/>
      <c r="P1255" s="215"/>
      <c r="Q1255" s="215"/>
    </row>
    <row r="1256" spans="2:17" ht="36.75" customHeight="1">
      <c r="B1256" s="212"/>
      <c r="C1256" s="213"/>
      <c r="D1256" s="213"/>
      <c r="E1256" s="213"/>
      <c r="F1256" s="213"/>
      <c r="G1256" s="213"/>
      <c r="H1256" s="213"/>
      <c r="I1256" s="213"/>
      <c r="J1256" s="213"/>
      <c r="K1256" s="213"/>
      <c r="L1256" s="213"/>
      <c r="M1256" s="213"/>
      <c r="N1256" s="213"/>
      <c r="O1256" s="214"/>
      <c r="P1256" s="215"/>
      <c r="Q1256" s="215"/>
    </row>
    <row r="1257" spans="2:17" ht="36.75" customHeight="1">
      <c r="B1257" s="212"/>
      <c r="C1257" s="213"/>
      <c r="D1257" s="213"/>
      <c r="E1257" s="213"/>
      <c r="F1257" s="213"/>
      <c r="G1257" s="213"/>
      <c r="H1257" s="213"/>
      <c r="I1257" s="213"/>
      <c r="J1257" s="213"/>
      <c r="K1257" s="213"/>
      <c r="L1257" s="213"/>
      <c r="M1257" s="213"/>
      <c r="N1257" s="213"/>
      <c r="O1257" s="214"/>
      <c r="P1257" s="215"/>
      <c r="Q1257" s="215"/>
    </row>
    <row r="1258" spans="2:17" ht="36.75" customHeight="1">
      <c r="B1258" s="212"/>
      <c r="C1258" s="213"/>
      <c r="D1258" s="213"/>
      <c r="E1258" s="213"/>
      <c r="F1258" s="213"/>
      <c r="G1258" s="213"/>
      <c r="H1258" s="213"/>
      <c r="I1258" s="213"/>
      <c r="J1258" s="213"/>
      <c r="K1258" s="213"/>
      <c r="L1258" s="213"/>
      <c r="M1258" s="213"/>
      <c r="N1258" s="213"/>
      <c r="O1258" s="214"/>
      <c r="P1258" s="215"/>
      <c r="Q1258" s="215"/>
    </row>
    <row r="1259" spans="2:17" ht="36.75" customHeight="1">
      <c r="B1259" s="212"/>
      <c r="C1259" s="213"/>
      <c r="D1259" s="213"/>
      <c r="E1259" s="213"/>
      <c r="F1259" s="213"/>
      <c r="G1259" s="213"/>
      <c r="H1259" s="213"/>
      <c r="I1259" s="213"/>
      <c r="J1259" s="213"/>
      <c r="K1259" s="213"/>
      <c r="L1259" s="213"/>
      <c r="M1259" s="213"/>
      <c r="N1259" s="213"/>
      <c r="O1259" s="214"/>
      <c r="P1259" s="215"/>
      <c r="Q1259" s="215"/>
    </row>
    <row r="1260" spans="2:17" ht="36.75" customHeight="1">
      <c r="B1260" s="212"/>
      <c r="C1260" s="213"/>
      <c r="D1260" s="213"/>
      <c r="E1260" s="213"/>
      <c r="F1260" s="213"/>
      <c r="G1260" s="213"/>
      <c r="H1260" s="213"/>
      <c r="I1260" s="213"/>
      <c r="J1260" s="213"/>
      <c r="K1260" s="213"/>
      <c r="L1260" s="213"/>
      <c r="M1260" s="213"/>
      <c r="N1260" s="213"/>
      <c r="O1260" s="214"/>
      <c r="P1260" s="215"/>
      <c r="Q1260" s="215"/>
    </row>
    <row r="1261" spans="2:17" ht="36.75" customHeight="1">
      <c r="B1261" s="212"/>
      <c r="C1261" s="213"/>
      <c r="D1261" s="213"/>
      <c r="E1261" s="213"/>
      <c r="F1261" s="213"/>
      <c r="G1261" s="213"/>
      <c r="H1261" s="213"/>
      <c r="I1261" s="213"/>
      <c r="J1261" s="213"/>
      <c r="K1261" s="213"/>
      <c r="L1261" s="213"/>
      <c r="M1261" s="213"/>
      <c r="N1261" s="213"/>
      <c r="O1261" s="214"/>
      <c r="P1261" s="215"/>
      <c r="Q1261" s="215"/>
    </row>
    <row r="1262" spans="2:17" ht="36.75" customHeight="1">
      <c r="B1262" s="212"/>
      <c r="C1262" s="213"/>
      <c r="D1262" s="213"/>
      <c r="E1262" s="213"/>
      <c r="F1262" s="213"/>
      <c r="G1262" s="213"/>
      <c r="H1262" s="213"/>
      <c r="I1262" s="213"/>
      <c r="J1262" s="213"/>
      <c r="K1262" s="213"/>
      <c r="L1262" s="213"/>
      <c r="M1262" s="213"/>
      <c r="N1262" s="213"/>
      <c r="O1262" s="214"/>
      <c r="P1262" s="215"/>
      <c r="Q1262" s="215"/>
    </row>
    <row r="1263" spans="2:17" ht="36.75" customHeight="1">
      <c r="B1263" s="212"/>
      <c r="C1263" s="213"/>
      <c r="D1263" s="213"/>
      <c r="E1263" s="213"/>
      <c r="F1263" s="213"/>
      <c r="G1263" s="213"/>
      <c r="H1263" s="213"/>
      <c r="I1263" s="213"/>
      <c r="J1263" s="213"/>
      <c r="K1263" s="213"/>
      <c r="L1263" s="213"/>
      <c r="M1263" s="213"/>
      <c r="N1263" s="213"/>
      <c r="O1263" s="214"/>
      <c r="P1263" s="215"/>
      <c r="Q1263" s="215"/>
    </row>
    <row r="1264" spans="2:17" ht="36.75" customHeight="1">
      <c r="B1264" s="212"/>
      <c r="C1264" s="213"/>
      <c r="D1264" s="213"/>
      <c r="E1264" s="213"/>
      <c r="F1264" s="213"/>
      <c r="G1264" s="213"/>
      <c r="H1264" s="213"/>
      <c r="I1264" s="213"/>
      <c r="J1264" s="213"/>
      <c r="K1264" s="213"/>
      <c r="L1264" s="213"/>
      <c r="M1264" s="213"/>
      <c r="N1264" s="213"/>
      <c r="O1264" s="214"/>
      <c r="P1264" s="215"/>
      <c r="Q1264" s="215"/>
    </row>
    <row r="1265" spans="2:17" ht="36.75" customHeight="1">
      <c r="B1265" s="212"/>
      <c r="C1265" s="213"/>
      <c r="D1265" s="213"/>
      <c r="E1265" s="213"/>
      <c r="F1265" s="213"/>
      <c r="G1265" s="213"/>
      <c r="H1265" s="213"/>
      <c r="I1265" s="213"/>
      <c r="J1265" s="213"/>
      <c r="K1265" s="213"/>
      <c r="L1265" s="213"/>
      <c r="M1265" s="213"/>
      <c r="N1265" s="213"/>
      <c r="O1265" s="214"/>
      <c r="P1265" s="215"/>
      <c r="Q1265" s="215"/>
    </row>
    <row r="1266" spans="2:17" ht="36.75" customHeight="1">
      <c r="B1266" s="212"/>
      <c r="C1266" s="213"/>
      <c r="D1266" s="213"/>
      <c r="E1266" s="213"/>
      <c r="F1266" s="213"/>
      <c r="G1266" s="213"/>
      <c r="H1266" s="213"/>
      <c r="I1266" s="213"/>
      <c r="J1266" s="213"/>
      <c r="K1266" s="213"/>
      <c r="L1266" s="213"/>
      <c r="M1266" s="213"/>
      <c r="N1266" s="213"/>
      <c r="O1266" s="214"/>
      <c r="P1266" s="215"/>
      <c r="Q1266" s="215"/>
    </row>
    <row r="1267" spans="2:17" ht="36.75" customHeight="1">
      <c r="B1267" s="212"/>
      <c r="C1267" s="213"/>
      <c r="D1267" s="213"/>
      <c r="E1267" s="213"/>
      <c r="F1267" s="213"/>
      <c r="G1267" s="213"/>
      <c r="H1267" s="213"/>
      <c r="I1267" s="213"/>
      <c r="J1267" s="213"/>
      <c r="K1267" s="213"/>
      <c r="L1267" s="213"/>
      <c r="M1267" s="213"/>
      <c r="N1267" s="213"/>
      <c r="O1267" s="214"/>
      <c r="P1267" s="215"/>
      <c r="Q1267" s="215"/>
    </row>
    <row r="1268" spans="2:17" ht="36.75" customHeight="1">
      <c r="B1268" s="212"/>
      <c r="C1268" s="213"/>
      <c r="D1268" s="213"/>
      <c r="E1268" s="213"/>
      <c r="F1268" s="213"/>
      <c r="G1268" s="213"/>
      <c r="H1268" s="213"/>
      <c r="I1268" s="213"/>
      <c r="J1268" s="213"/>
      <c r="K1268" s="213"/>
      <c r="L1268" s="213"/>
      <c r="M1268" s="213"/>
      <c r="N1268" s="213"/>
      <c r="O1268" s="214"/>
      <c r="P1268" s="215"/>
      <c r="Q1268" s="215"/>
    </row>
    <row r="1269" spans="2:17" ht="36.75" customHeight="1">
      <c r="B1269" s="212"/>
      <c r="C1269" s="213"/>
      <c r="D1269" s="213"/>
      <c r="E1269" s="213"/>
      <c r="F1269" s="213"/>
      <c r="G1269" s="213"/>
      <c r="H1269" s="213"/>
      <c r="I1269" s="213"/>
      <c r="J1269" s="213"/>
      <c r="K1269" s="213"/>
      <c r="L1269" s="213"/>
      <c r="M1269" s="213"/>
      <c r="N1269" s="213"/>
      <c r="O1269" s="214"/>
      <c r="P1269" s="215"/>
      <c r="Q1269" s="215"/>
    </row>
    <row r="1270" spans="2:17" ht="36.75" customHeight="1">
      <c r="B1270" s="212"/>
      <c r="C1270" s="213"/>
      <c r="D1270" s="213"/>
      <c r="E1270" s="213"/>
      <c r="F1270" s="213"/>
      <c r="G1270" s="213"/>
      <c r="H1270" s="213"/>
      <c r="I1270" s="213"/>
      <c r="J1270" s="213"/>
      <c r="K1270" s="213"/>
      <c r="L1270" s="213"/>
      <c r="M1270" s="213"/>
      <c r="N1270" s="213"/>
      <c r="O1270" s="214"/>
      <c r="P1270" s="215"/>
      <c r="Q1270" s="215"/>
    </row>
    <row r="1271" spans="2:17" ht="36.75" customHeight="1">
      <c r="B1271" s="212"/>
      <c r="C1271" s="213"/>
      <c r="D1271" s="213"/>
      <c r="E1271" s="213"/>
      <c r="F1271" s="213"/>
      <c r="G1271" s="213"/>
      <c r="H1271" s="213"/>
      <c r="I1271" s="213"/>
      <c r="J1271" s="213"/>
      <c r="K1271" s="213"/>
      <c r="L1271" s="213"/>
      <c r="M1271" s="213"/>
      <c r="N1271" s="213"/>
      <c r="O1271" s="214"/>
      <c r="P1271" s="215"/>
      <c r="Q1271" s="215"/>
    </row>
    <row r="1272" spans="2:17" ht="36.75" customHeight="1">
      <c r="B1272" s="212"/>
      <c r="C1272" s="213"/>
      <c r="D1272" s="213"/>
      <c r="E1272" s="213"/>
      <c r="F1272" s="213"/>
      <c r="G1272" s="213"/>
      <c r="H1272" s="213"/>
      <c r="I1272" s="213"/>
      <c r="J1272" s="213"/>
      <c r="K1272" s="213"/>
      <c r="L1272" s="213"/>
      <c r="M1272" s="213"/>
      <c r="N1272" s="213"/>
      <c r="O1272" s="214"/>
      <c r="P1272" s="215"/>
      <c r="Q1272" s="215"/>
    </row>
    <row r="1273" spans="2:17" ht="36.75" customHeight="1">
      <c r="B1273" s="212"/>
      <c r="C1273" s="213"/>
      <c r="D1273" s="213"/>
      <c r="E1273" s="213"/>
      <c r="F1273" s="213"/>
      <c r="G1273" s="213"/>
      <c r="H1273" s="213"/>
      <c r="I1273" s="213"/>
      <c r="J1273" s="213"/>
      <c r="K1273" s="213"/>
      <c r="L1273" s="213"/>
      <c r="M1273" s="213"/>
      <c r="N1273" s="213"/>
      <c r="O1273" s="214"/>
      <c r="P1273" s="215"/>
      <c r="Q1273" s="215"/>
    </row>
    <row r="1274" spans="2:17" ht="36.75" customHeight="1">
      <c r="B1274" s="212"/>
      <c r="C1274" s="213"/>
      <c r="D1274" s="213"/>
      <c r="E1274" s="213"/>
      <c r="F1274" s="213"/>
      <c r="G1274" s="213"/>
      <c r="H1274" s="213"/>
      <c r="I1274" s="213"/>
      <c r="J1274" s="213"/>
      <c r="K1274" s="213"/>
      <c r="L1274" s="213"/>
      <c r="M1274" s="213"/>
      <c r="N1274" s="213"/>
      <c r="O1274" s="214"/>
      <c r="P1274" s="215"/>
      <c r="Q1274" s="215"/>
    </row>
    <row r="1275" spans="2:17" ht="36.75" customHeight="1">
      <c r="B1275" s="212"/>
      <c r="C1275" s="213"/>
      <c r="D1275" s="213"/>
      <c r="E1275" s="213"/>
      <c r="F1275" s="213"/>
      <c r="G1275" s="213"/>
      <c r="H1275" s="213"/>
      <c r="I1275" s="213"/>
      <c r="J1275" s="213"/>
      <c r="K1275" s="213"/>
      <c r="L1275" s="213"/>
      <c r="M1275" s="213"/>
      <c r="N1275" s="213"/>
      <c r="O1275" s="214"/>
      <c r="P1275" s="215"/>
      <c r="Q1275" s="215"/>
    </row>
    <row r="1276" spans="2:17" ht="36.75" customHeight="1">
      <c r="B1276" s="212"/>
      <c r="C1276" s="213"/>
      <c r="D1276" s="213"/>
      <c r="E1276" s="213"/>
      <c r="F1276" s="213"/>
      <c r="G1276" s="213"/>
      <c r="H1276" s="213"/>
      <c r="I1276" s="213"/>
      <c r="J1276" s="213"/>
      <c r="K1276" s="213"/>
      <c r="L1276" s="213"/>
      <c r="M1276" s="213"/>
      <c r="N1276" s="213"/>
      <c r="O1276" s="214"/>
      <c r="P1276" s="215"/>
      <c r="Q1276" s="215"/>
    </row>
    <row r="1277" spans="2:17" ht="36.75" customHeight="1">
      <c r="B1277" s="212"/>
      <c r="C1277" s="213"/>
      <c r="D1277" s="213"/>
      <c r="E1277" s="213"/>
      <c r="F1277" s="213"/>
      <c r="G1277" s="213"/>
      <c r="H1277" s="213"/>
      <c r="I1277" s="213"/>
      <c r="J1277" s="213"/>
      <c r="K1277" s="213"/>
      <c r="L1277" s="213"/>
      <c r="M1277" s="213"/>
      <c r="N1277" s="213"/>
      <c r="O1277" s="214"/>
      <c r="P1277" s="215"/>
      <c r="Q1277" s="215"/>
    </row>
    <row r="1278" spans="2:17" ht="36.75" customHeight="1">
      <c r="B1278" s="212"/>
      <c r="C1278" s="213"/>
      <c r="D1278" s="213"/>
      <c r="E1278" s="213"/>
      <c r="F1278" s="213"/>
      <c r="G1278" s="213"/>
      <c r="H1278" s="213"/>
      <c r="I1278" s="213"/>
      <c r="J1278" s="213"/>
      <c r="K1278" s="213"/>
      <c r="L1278" s="213"/>
      <c r="M1278" s="213"/>
      <c r="N1278" s="213"/>
      <c r="O1278" s="214"/>
      <c r="P1278" s="215"/>
      <c r="Q1278" s="215"/>
    </row>
    <row r="1279" spans="2:17" ht="36.75" customHeight="1">
      <c r="B1279" s="212"/>
      <c r="C1279" s="213"/>
      <c r="D1279" s="213"/>
      <c r="E1279" s="213"/>
      <c r="F1279" s="213"/>
      <c r="G1279" s="213"/>
      <c r="H1279" s="213"/>
      <c r="I1279" s="213"/>
      <c r="J1279" s="213"/>
      <c r="K1279" s="213"/>
      <c r="L1279" s="213"/>
      <c r="M1279" s="213"/>
      <c r="N1279" s="213"/>
      <c r="O1279" s="214"/>
      <c r="P1279" s="215"/>
      <c r="Q1279" s="215"/>
    </row>
    <row r="1280" spans="2:17" ht="36.75" customHeight="1">
      <c r="B1280" s="212"/>
      <c r="C1280" s="213"/>
      <c r="D1280" s="213"/>
      <c r="E1280" s="213"/>
      <c r="F1280" s="213"/>
      <c r="G1280" s="213"/>
      <c r="H1280" s="213"/>
      <c r="I1280" s="213"/>
      <c r="J1280" s="213"/>
      <c r="K1280" s="213"/>
      <c r="L1280" s="213"/>
      <c r="M1280" s="213"/>
      <c r="N1280" s="213"/>
      <c r="O1280" s="214"/>
      <c r="P1280" s="215"/>
      <c r="Q1280" s="215"/>
    </row>
    <row r="1281" spans="2:17" ht="36.75" customHeight="1">
      <c r="B1281" s="212"/>
      <c r="C1281" s="213"/>
      <c r="D1281" s="213"/>
      <c r="E1281" s="213"/>
      <c r="F1281" s="213"/>
      <c r="G1281" s="213"/>
      <c r="H1281" s="213"/>
      <c r="I1281" s="213"/>
      <c r="J1281" s="213"/>
      <c r="K1281" s="213"/>
      <c r="L1281" s="213"/>
      <c r="M1281" s="213"/>
      <c r="N1281" s="213"/>
      <c r="O1281" s="214"/>
      <c r="P1281" s="215"/>
      <c r="Q1281" s="215"/>
    </row>
    <row r="1282" spans="2:17" ht="36.75" customHeight="1">
      <c r="B1282" s="212"/>
      <c r="C1282" s="213"/>
      <c r="D1282" s="213"/>
      <c r="E1282" s="213"/>
      <c r="F1282" s="213"/>
      <c r="G1282" s="213"/>
      <c r="H1282" s="213"/>
      <c r="I1282" s="213"/>
      <c r="J1282" s="213"/>
      <c r="K1282" s="213"/>
      <c r="L1282" s="213"/>
      <c r="M1282" s="213"/>
      <c r="N1282" s="213"/>
      <c r="O1282" s="214"/>
      <c r="P1282" s="215"/>
      <c r="Q1282" s="215"/>
    </row>
    <row r="1283" spans="2:17" ht="36.75" customHeight="1">
      <c r="B1283" s="212"/>
      <c r="C1283" s="213"/>
      <c r="D1283" s="213"/>
      <c r="E1283" s="213"/>
      <c r="F1283" s="213"/>
      <c r="G1283" s="213"/>
      <c r="H1283" s="213"/>
      <c r="I1283" s="213"/>
      <c r="J1283" s="213"/>
      <c r="K1283" s="213"/>
      <c r="L1283" s="213"/>
      <c r="M1283" s="213"/>
      <c r="N1283" s="213"/>
      <c r="O1283" s="214"/>
      <c r="P1283" s="215"/>
      <c r="Q1283" s="215"/>
    </row>
    <row r="1284" spans="2:17" ht="36.75" customHeight="1">
      <c r="B1284" s="212"/>
      <c r="C1284" s="213"/>
      <c r="D1284" s="213"/>
      <c r="E1284" s="213"/>
      <c r="F1284" s="213"/>
      <c r="G1284" s="213"/>
      <c r="H1284" s="213"/>
      <c r="I1284" s="213"/>
      <c r="J1284" s="213"/>
      <c r="K1284" s="213"/>
      <c r="L1284" s="213"/>
      <c r="M1284" s="213"/>
      <c r="N1284" s="213"/>
      <c r="O1284" s="214"/>
      <c r="P1284" s="215"/>
      <c r="Q1284" s="215"/>
    </row>
    <row r="1285" spans="2:17" ht="36.75" customHeight="1">
      <c r="B1285" s="212"/>
      <c r="C1285" s="213"/>
      <c r="D1285" s="213"/>
      <c r="E1285" s="213"/>
      <c r="F1285" s="213"/>
      <c r="G1285" s="213"/>
      <c r="H1285" s="213"/>
      <c r="I1285" s="213"/>
      <c r="J1285" s="213"/>
      <c r="K1285" s="213"/>
      <c r="L1285" s="213"/>
      <c r="M1285" s="213"/>
      <c r="N1285" s="213"/>
      <c r="O1285" s="214"/>
      <c r="P1285" s="215"/>
      <c r="Q1285" s="215"/>
    </row>
    <row r="1286" spans="2:17" ht="36.75" customHeight="1">
      <c r="B1286" s="212"/>
      <c r="C1286" s="213"/>
      <c r="D1286" s="213"/>
      <c r="E1286" s="213"/>
      <c r="F1286" s="213"/>
      <c r="G1286" s="213"/>
      <c r="H1286" s="213"/>
      <c r="I1286" s="213"/>
      <c r="J1286" s="213"/>
      <c r="K1286" s="213"/>
      <c r="L1286" s="213"/>
      <c r="M1286" s="213"/>
      <c r="N1286" s="213"/>
      <c r="O1286" s="214"/>
      <c r="P1286" s="215"/>
      <c r="Q1286" s="215"/>
    </row>
    <row r="1287" spans="2:17" ht="36.75" customHeight="1">
      <c r="B1287" s="212"/>
      <c r="C1287" s="213"/>
      <c r="D1287" s="213"/>
      <c r="E1287" s="213"/>
      <c r="F1287" s="213"/>
      <c r="G1287" s="213"/>
      <c r="H1287" s="213"/>
      <c r="I1287" s="213"/>
      <c r="J1287" s="213"/>
      <c r="K1287" s="213"/>
      <c r="L1287" s="213"/>
      <c r="M1287" s="213"/>
      <c r="N1287" s="213"/>
      <c r="O1287" s="214"/>
      <c r="P1287" s="215"/>
      <c r="Q1287" s="215"/>
    </row>
    <row r="1288" spans="2:17" ht="36.75" customHeight="1">
      <c r="B1288" s="212"/>
      <c r="C1288" s="213"/>
      <c r="D1288" s="213"/>
      <c r="E1288" s="213"/>
      <c r="F1288" s="213"/>
      <c r="G1288" s="213"/>
      <c r="H1288" s="213"/>
      <c r="I1288" s="213"/>
      <c r="J1288" s="213"/>
      <c r="K1288" s="213"/>
      <c r="L1288" s="213"/>
      <c r="M1288" s="213"/>
      <c r="N1288" s="213"/>
      <c r="O1288" s="214"/>
      <c r="P1288" s="215"/>
      <c r="Q1288" s="215"/>
    </row>
    <row r="1289" spans="2:17" ht="36.75" customHeight="1">
      <c r="B1289" s="212"/>
      <c r="C1289" s="213"/>
      <c r="D1289" s="213"/>
      <c r="E1289" s="213"/>
      <c r="F1289" s="213"/>
      <c r="G1289" s="213"/>
      <c r="H1289" s="213"/>
      <c r="I1289" s="213"/>
      <c r="J1289" s="213"/>
      <c r="K1289" s="213"/>
      <c r="L1289" s="213"/>
      <c r="M1289" s="213"/>
      <c r="N1289" s="213"/>
      <c r="O1289" s="214"/>
      <c r="P1289" s="215"/>
      <c r="Q1289" s="215"/>
    </row>
    <row r="1290" spans="2:17" ht="36.75" customHeight="1">
      <c r="B1290" s="212"/>
      <c r="C1290" s="213"/>
      <c r="D1290" s="213"/>
      <c r="E1290" s="213"/>
      <c r="F1290" s="213"/>
      <c r="G1290" s="213"/>
      <c r="H1290" s="213"/>
      <c r="I1290" s="213"/>
      <c r="J1290" s="213"/>
      <c r="K1290" s="213"/>
      <c r="L1290" s="213"/>
      <c r="M1290" s="213"/>
      <c r="N1290" s="213"/>
      <c r="O1290" s="214"/>
      <c r="P1290" s="215"/>
      <c r="Q1290" s="215"/>
    </row>
    <row r="1291" spans="2:17" ht="36.75" customHeight="1">
      <c r="B1291" s="212"/>
      <c r="C1291" s="213"/>
      <c r="D1291" s="213"/>
      <c r="E1291" s="213"/>
      <c r="F1291" s="213"/>
      <c r="G1291" s="213"/>
      <c r="H1291" s="213"/>
      <c r="I1291" s="213"/>
      <c r="J1291" s="213"/>
      <c r="K1291" s="213"/>
      <c r="L1291" s="213"/>
      <c r="M1291" s="213"/>
      <c r="N1291" s="213"/>
      <c r="O1291" s="214"/>
      <c r="P1291" s="215"/>
      <c r="Q1291" s="215"/>
    </row>
    <row r="1292" spans="2:17" ht="36.75" customHeight="1">
      <c r="B1292" s="212"/>
      <c r="C1292" s="213"/>
      <c r="D1292" s="213"/>
      <c r="E1292" s="213"/>
      <c r="F1292" s="213"/>
      <c r="G1292" s="213"/>
      <c r="H1292" s="213"/>
      <c r="I1292" s="213"/>
      <c r="J1292" s="213"/>
      <c r="K1292" s="213"/>
      <c r="L1292" s="213"/>
      <c r="M1292" s="213"/>
      <c r="N1292" s="213"/>
      <c r="O1292" s="214"/>
      <c r="P1292" s="215"/>
      <c r="Q1292" s="215"/>
    </row>
    <row r="1293" spans="2:17" ht="36.75" customHeight="1">
      <c r="B1293" s="212"/>
      <c r="C1293" s="213"/>
      <c r="D1293" s="213"/>
      <c r="E1293" s="213"/>
      <c r="F1293" s="213"/>
      <c r="G1293" s="213"/>
      <c r="H1293" s="213"/>
      <c r="I1293" s="213"/>
      <c r="J1293" s="213"/>
      <c r="K1293" s="213"/>
      <c r="L1293" s="213"/>
      <c r="M1293" s="213"/>
      <c r="N1293" s="213"/>
      <c r="O1293" s="214"/>
      <c r="P1293" s="215"/>
      <c r="Q1293" s="215"/>
    </row>
    <row r="1294" spans="2:17" ht="36.75" customHeight="1">
      <c r="B1294" s="212"/>
      <c r="C1294" s="213"/>
      <c r="D1294" s="213"/>
      <c r="E1294" s="213"/>
      <c r="F1294" s="213"/>
      <c r="G1294" s="213"/>
      <c r="H1294" s="213"/>
      <c r="I1294" s="213"/>
      <c r="J1294" s="213"/>
      <c r="K1294" s="213"/>
      <c r="L1294" s="213"/>
      <c r="M1294" s="213"/>
      <c r="N1294" s="213"/>
      <c r="O1294" s="214"/>
      <c r="P1294" s="215"/>
      <c r="Q1294" s="215"/>
    </row>
    <row r="1295" spans="2:17" ht="36.75" customHeight="1">
      <c r="B1295" s="212"/>
      <c r="C1295" s="213"/>
      <c r="D1295" s="213"/>
      <c r="E1295" s="213"/>
      <c r="F1295" s="213"/>
      <c r="G1295" s="213"/>
      <c r="H1295" s="213"/>
      <c r="I1295" s="213"/>
      <c r="J1295" s="213"/>
      <c r="K1295" s="213"/>
      <c r="L1295" s="213"/>
      <c r="M1295" s="213"/>
      <c r="N1295" s="213"/>
      <c r="O1295" s="214"/>
      <c r="P1295" s="215"/>
      <c r="Q1295" s="215"/>
    </row>
    <row r="1296" spans="2:17" ht="36.75" customHeight="1">
      <c r="B1296" s="212"/>
      <c r="C1296" s="213"/>
      <c r="D1296" s="213"/>
      <c r="E1296" s="213"/>
      <c r="F1296" s="213"/>
      <c r="G1296" s="213"/>
      <c r="H1296" s="213"/>
      <c r="I1296" s="213"/>
      <c r="J1296" s="213"/>
      <c r="K1296" s="213"/>
      <c r="L1296" s="213"/>
      <c r="M1296" s="213"/>
      <c r="N1296" s="213"/>
      <c r="O1296" s="214"/>
      <c r="P1296" s="215"/>
      <c r="Q1296" s="215"/>
    </row>
    <row r="1297" spans="2:17" ht="36.75" customHeight="1">
      <c r="B1297" s="212"/>
      <c r="C1297" s="213"/>
      <c r="D1297" s="213"/>
      <c r="E1297" s="213"/>
      <c r="F1297" s="213"/>
      <c r="G1297" s="213"/>
      <c r="H1297" s="213"/>
      <c r="I1297" s="213"/>
      <c r="J1297" s="213"/>
      <c r="K1297" s="213"/>
      <c r="L1297" s="213"/>
      <c r="M1297" s="213"/>
      <c r="N1297" s="213"/>
      <c r="O1297" s="214"/>
      <c r="P1297" s="215"/>
      <c r="Q1297" s="215"/>
    </row>
    <row r="1298" spans="2:17" ht="36.75" customHeight="1">
      <c r="B1298" s="212"/>
      <c r="C1298" s="213"/>
      <c r="D1298" s="213"/>
      <c r="E1298" s="213"/>
      <c r="F1298" s="213"/>
      <c r="G1298" s="213"/>
      <c r="H1298" s="213"/>
      <c r="I1298" s="213"/>
      <c r="J1298" s="213"/>
      <c r="K1298" s="213"/>
      <c r="L1298" s="213"/>
      <c r="M1298" s="213"/>
      <c r="N1298" s="213"/>
      <c r="O1298" s="214"/>
      <c r="P1298" s="215"/>
      <c r="Q1298" s="215"/>
    </row>
    <row r="1299" spans="2:17" ht="36.75" customHeight="1">
      <c r="B1299" s="212"/>
      <c r="C1299" s="213"/>
      <c r="D1299" s="213"/>
      <c r="E1299" s="213"/>
      <c r="F1299" s="213"/>
      <c r="G1299" s="213"/>
      <c r="H1299" s="213"/>
      <c r="I1299" s="213"/>
      <c r="J1299" s="213"/>
      <c r="K1299" s="213"/>
      <c r="L1299" s="213"/>
      <c r="M1299" s="213"/>
      <c r="N1299" s="213"/>
      <c r="O1299" s="214"/>
      <c r="P1299" s="215"/>
      <c r="Q1299" s="215"/>
    </row>
    <row r="1300" spans="2:17" ht="36.75" customHeight="1">
      <c r="B1300" s="212"/>
      <c r="C1300" s="213"/>
      <c r="D1300" s="213"/>
      <c r="E1300" s="213"/>
      <c r="F1300" s="213"/>
      <c r="G1300" s="213"/>
      <c r="H1300" s="213"/>
      <c r="I1300" s="213"/>
      <c r="J1300" s="213"/>
      <c r="K1300" s="213"/>
      <c r="L1300" s="213"/>
      <c r="M1300" s="213"/>
      <c r="N1300" s="213"/>
      <c r="O1300" s="214"/>
      <c r="P1300" s="215"/>
      <c r="Q1300" s="215"/>
    </row>
    <row r="1301" spans="2:17" ht="36.75" customHeight="1">
      <c r="B1301" s="212"/>
      <c r="C1301" s="213"/>
      <c r="D1301" s="213"/>
      <c r="E1301" s="213"/>
      <c r="F1301" s="213"/>
      <c r="G1301" s="213"/>
      <c r="H1301" s="213"/>
      <c r="I1301" s="213"/>
      <c r="J1301" s="213"/>
      <c r="K1301" s="213"/>
      <c r="L1301" s="213"/>
      <c r="M1301" s="213"/>
      <c r="N1301" s="213"/>
      <c r="O1301" s="214"/>
      <c r="P1301" s="215"/>
      <c r="Q1301" s="215"/>
    </row>
    <row r="1302" spans="2:17" ht="36.75" customHeight="1">
      <c r="B1302" s="212"/>
      <c r="C1302" s="213"/>
      <c r="D1302" s="213"/>
      <c r="E1302" s="213"/>
      <c r="F1302" s="213"/>
      <c r="G1302" s="213"/>
      <c r="H1302" s="213"/>
      <c r="I1302" s="213"/>
      <c r="J1302" s="213"/>
      <c r="K1302" s="213"/>
      <c r="L1302" s="213"/>
      <c r="M1302" s="213"/>
      <c r="N1302" s="213"/>
      <c r="O1302" s="214"/>
      <c r="P1302" s="215"/>
      <c r="Q1302" s="215"/>
    </row>
    <row r="1303" spans="2:17" ht="36.75" customHeight="1">
      <c r="B1303" s="212"/>
      <c r="C1303" s="213"/>
      <c r="D1303" s="213"/>
      <c r="E1303" s="213"/>
      <c r="F1303" s="213"/>
      <c r="G1303" s="213"/>
      <c r="H1303" s="213"/>
      <c r="I1303" s="213"/>
      <c r="J1303" s="213"/>
      <c r="K1303" s="213"/>
      <c r="L1303" s="213"/>
      <c r="M1303" s="213"/>
      <c r="N1303" s="213"/>
      <c r="O1303" s="214"/>
      <c r="P1303" s="215"/>
      <c r="Q1303" s="215"/>
    </row>
    <row r="1304" spans="2:17" ht="36.75" customHeight="1">
      <c r="B1304" s="212"/>
      <c r="C1304" s="213"/>
      <c r="D1304" s="213"/>
      <c r="E1304" s="213"/>
      <c r="F1304" s="213"/>
      <c r="G1304" s="213"/>
      <c r="H1304" s="213"/>
      <c r="I1304" s="213"/>
      <c r="J1304" s="213"/>
      <c r="K1304" s="213"/>
      <c r="L1304" s="213"/>
      <c r="M1304" s="213"/>
      <c r="N1304" s="213"/>
      <c r="O1304" s="214"/>
      <c r="P1304" s="215"/>
      <c r="Q1304" s="215"/>
    </row>
    <row r="1305" spans="2:17" ht="36.75" customHeight="1">
      <c r="B1305" s="212"/>
      <c r="C1305" s="213"/>
      <c r="D1305" s="213"/>
      <c r="E1305" s="213"/>
      <c r="F1305" s="213"/>
      <c r="G1305" s="213"/>
      <c r="H1305" s="213"/>
      <c r="I1305" s="213"/>
      <c r="J1305" s="213"/>
      <c r="K1305" s="213"/>
      <c r="L1305" s="213"/>
      <c r="M1305" s="213"/>
      <c r="N1305" s="213"/>
      <c r="O1305" s="214"/>
      <c r="P1305" s="215"/>
      <c r="Q1305" s="215"/>
    </row>
    <row r="1306" spans="2:17" ht="36.75" customHeight="1">
      <c r="B1306" s="212"/>
      <c r="C1306" s="213"/>
      <c r="D1306" s="213"/>
      <c r="E1306" s="213"/>
      <c r="F1306" s="213"/>
      <c r="G1306" s="213"/>
      <c r="H1306" s="213"/>
      <c r="I1306" s="213"/>
      <c r="J1306" s="213"/>
      <c r="K1306" s="213"/>
      <c r="L1306" s="213"/>
      <c r="M1306" s="213"/>
      <c r="N1306" s="213"/>
      <c r="O1306" s="214"/>
      <c r="P1306" s="215"/>
      <c r="Q1306" s="215"/>
    </row>
    <row r="1307" spans="2:17" ht="36.75" customHeight="1">
      <c r="B1307" s="212"/>
      <c r="C1307" s="213"/>
      <c r="D1307" s="213"/>
      <c r="E1307" s="213"/>
      <c r="F1307" s="213"/>
      <c r="G1307" s="213"/>
      <c r="H1307" s="213"/>
      <c r="I1307" s="213"/>
      <c r="J1307" s="213"/>
      <c r="K1307" s="213"/>
      <c r="L1307" s="213"/>
      <c r="M1307" s="213"/>
      <c r="N1307" s="213"/>
      <c r="O1307" s="214"/>
      <c r="P1307" s="215"/>
      <c r="Q1307" s="215"/>
    </row>
  </sheetData>
  <autoFilter ref="C48:AB1107" xr:uid="{00000000-0009-0000-0000-000000000000}">
    <filterColumn colId="11">
      <filters blank="1">
        <filter val="1.00"/>
        <filter val="APORTACIONES FEDERALES_x000a_ (FOFISP)"/>
      </filters>
    </filterColumn>
    <filterColumn colId="20" showButton="0"/>
    <filterColumn colId="21" showButton="0"/>
    <filterColumn colId="22" showButton="0"/>
    <filterColumn colId="23" showButton="0"/>
    <filterColumn colId="24" showButton="0"/>
  </autoFilter>
  <mergeCells count="42">
    <mergeCell ref="W48:AB48"/>
    <mergeCell ref="N49:N50"/>
    <mergeCell ref="R49:R50"/>
    <mergeCell ref="S49:S50"/>
    <mergeCell ref="T49:T50"/>
    <mergeCell ref="W49:X49"/>
    <mergeCell ref="Y49:Z49"/>
    <mergeCell ref="AA49:AB49"/>
    <mergeCell ref="U49:U50"/>
    <mergeCell ref="V49:V50"/>
    <mergeCell ref="U7:U8"/>
    <mergeCell ref="V7:V8"/>
    <mergeCell ref="C47:Q47"/>
    <mergeCell ref="C48:C50"/>
    <mergeCell ref="D48:D50"/>
    <mergeCell ref="E48:E50"/>
    <mergeCell ref="F48:F50"/>
    <mergeCell ref="G48:G50"/>
    <mergeCell ref="H48:H50"/>
    <mergeCell ref="I48:I50"/>
    <mergeCell ref="J48:J50"/>
    <mergeCell ref="K48:K50"/>
    <mergeCell ref="M48:M50"/>
    <mergeCell ref="O48:O50"/>
    <mergeCell ref="P48:P50"/>
    <mergeCell ref="Q48:Q50"/>
    <mergeCell ref="R7:R8"/>
    <mergeCell ref="S7:S8"/>
    <mergeCell ref="T7:T8"/>
    <mergeCell ref="C46:E46"/>
    <mergeCell ref="H6:H8"/>
    <mergeCell ref="I6:I8"/>
    <mergeCell ref="J6:J8"/>
    <mergeCell ref="K6:K8"/>
    <mergeCell ref="M6:M8"/>
    <mergeCell ref="N6:N7"/>
    <mergeCell ref="G6:G8"/>
    <mergeCell ref="C4:E4"/>
    <mergeCell ref="C6:C8"/>
    <mergeCell ref="D6:D8"/>
    <mergeCell ref="E6:E8"/>
    <mergeCell ref="F6:F8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 filterMode="1">
    <tabColor rgb="FF7030A0"/>
    <pageSetUpPr fitToPage="1"/>
  </sheetPr>
  <dimension ref="A1:AB1269"/>
  <sheetViews>
    <sheetView tabSelected="1" zoomScale="40" zoomScaleNormal="40" workbookViewId="0">
      <selection activeCell="S8" sqref="S8"/>
    </sheetView>
  </sheetViews>
  <sheetFormatPr baseColWidth="10" defaultColWidth="14.42578125" defaultRowHeight="15" customHeight="1"/>
  <cols>
    <col min="1" max="1" width="14.42578125" style="211" customWidth="1"/>
    <col min="2" max="2" width="13.28515625" style="5" customWidth="1"/>
    <col min="3" max="6" width="9" style="5" customWidth="1"/>
    <col min="7" max="8" width="10.7109375" style="5" customWidth="1"/>
    <col min="9" max="9" width="13.28515625" style="5" customWidth="1"/>
    <col min="10" max="10" width="16.5703125" style="5" customWidth="1"/>
    <col min="11" max="11" width="16.5703125" style="5" hidden="1" customWidth="1"/>
    <col min="12" max="12" width="109.28515625" style="5" customWidth="1"/>
    <col min="13" max="13" width="36.28515625" style="5" customWidth="1"/>
    <col min="14" max="14" width="18.5703125" style="32" customWidth="1"/>
    <col min="15" max="16" width="14" style="5" customWidth="1"/>
    <col min="17" max="17" width="35.5703125" style="5" customWidth="1"/>
    <col min="18" max="18" width="39" style="5" customWidth="1"/>
    <col min="19" max="19" width="35" style="5" customWidth="1"/>
    <col min="20" max="20" width="36.42578125" style="5" customWidth="1"/>
    <col min="21" max="21" width="37.28515625" style="5" customWidth="1"/>
    <col min="22" max="22" width="29" style="5" customWidth="1"/>
    <col min="23" max="23" width="27.7109375" style="5" customWidth="1"/>
    <col min="24" max="24" width="27.42578125" style="5" customWidth="1"/>
    <col min="25" max="25" width="27.140625" style="5" customWidth="1"/>
    <col min="26" max="26" width="30.28515625" style="5" customWidth="1"/>
    <col min="27" max="27" width="26.42578125" style="5" customWidth="1"/>
    <col min="28" max="16384" width="14.42578125" style="5"/>
  </cols>
  <sheetData>
    <row r="1" spans="1:28" ht="1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"/>
      <c r="O1" s="2"/>
      <c r="P1" s="2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8" ht="24.75">
      <c r="A2" s="1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4"/>
      <c r="O2" s="2"/>
      <c r="P2" s="2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8" ht="24.75">
      <c r="A3" s="1"/>
      <c r="B3" s="334" t="s">
        <v>775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</row>
    <row r="4" spans="1:28" ht="29.25" customHeight="1">
      <c r="A4" s="1"/>
      <c r="B4" s="335" t="s">
        <v>777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46"/>
    </row>
    <row r="5" spans="1:28" ht="24.75">
      <c r="A5" s="1"/>
      <c r="B5" s="298" t="str">
        <f>+OAX!C45</f>
        <v>ENTIDAD FEDERATIVA: OAXACA</v>
      </c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8" ht="33.75">
      <c r="A6" s="1"/>
      <c r="C6" s="270"/>
      <c r="D6" s="270"/>
      <c r="E6" s="48"/>
      <c r="F6" s="336" t="s">
        <v>776</v>
      </c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</row>
    <row r="7" spans="1:28" ht="24.75">
      <c r="A7" s="1"/>
      <c r="B7" s="338" t="s">
        <v>0</v>
      </c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286">
        <v>45322</v>
      </c>
      <c r="T7" s="10"/>
      <c r="U7" s="10"/>
      <c r="V7" s="10"/>
      <c r="W7" s="10"/>
      <c r="X7" s="10"/>
      <c r="Y7" s="10"/>
      <c r="Z7" s="10"/>
      <c r="AA7" s="10"/>
    </row>
    <row r="8" spans="1:28" ht="24.75">
      <c r="A8" s="1"/>
      <c r="B8" s="270"/>
      <c r="C8" s="270"/>
      <c r="D8" s="270"/>
      <c r="E8" s="48"/>
      <c r="F8" s="48"/>
      <c r="G8" s="48"/>
      <c r="H8" s="48"/>
      <c r="I8" s="48"/>
      <c r="J8" s="48"/>
      <c r="K8" s="48"/>
      <c r="L8" s="48"/>
      <c r="M8" s="48"/>
      <c r="N8" s="49"/>
      <c r="O8" s="48"/>
      <c r="P8" s="48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8" ht="36.75" customHeight="1" thickBot="1">
      <c r="A9" s="1"/>
      <c r="B9" s="306"/>
      <c r="C9" s="306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8" ht="126" customHeight="1" thickBot="1">
      <c r="A10" s="1"/>
      <c r="B10" s="289" t="s">
        <v>1</v>
      </c>
      <c r="C10" s="289" t="s">
        <v>2</v>
      </c>
      <c r="D10" s="289" t="s">
        <v>3</v>
      </c>
      <c r="E10" s="289" t="s">
        <v>4</v>
      </c>
      <c r="F10" s="289" t="s">
        <v>5</v>
      </c>
      <c r="G10" s="289" t="s">
        <v>6</v>
      </c>
      <c r="H10" s="289" t="s">
        <v>7</v>
      </c>
      <c r="I10" s="289" t="s">
        <v>21</v>
      </c>
      <c r="J10" s="289" t="s">
        <v>9</v>
      </c>
      <c r="K10" s="50"/>
      <c r="L10" s="299" t="s">
        <v>10</v>
      </c>
      <c r="M10" s="281" t="s">
        <v>787</v>
      </c>
      <c r="N10" s="308" t="s">
        <v>22</v>
      </c>
      <c r="O10" s="311" t="s">
        <v>23</v>
      </c>
      <c r="P10" s="308" t="s">
        <v>24</v>
      </c>
      <c r="Q10" s="271" t="s">
        <v>11</v>
      </c>
      <c r="R10" s="272" t="s">
        <v>12</v>
      </c>
      <c r="S10" s="273" t="s">
        <v>13</v>
      </c>
      <c r="T10" s="274" t="s">
        <v>14</v>
      </c>
      <c r="U10" s="275" t="s">
        <v>15</v>
      </c>
      <c r="V10" s="313" t="s">
        <v>782</v>
      </c>
      <c r="W10" s="313"/>
      <c r="X10" s="313"/>
      <c r="Y10" s="313"/>
      <c r="Z10" s="313"/>
      <c r="AA10" s="314"/>
    </row>
    <row r="11" spans="1:28" ht="82.9" customHeight="1" thickBot="1">
      <c r="A11" s="1"/>
      <c r="B11" s="290"/>
      <c r="C11" s="289"/>
      <c r="D11" s="290"/>
      <c r="E11" s="289"/>
      <c r="F11" s="289"/>
      <c r="G11" s="289"/>
      <c r="H11" s="289"/>
      <c r="I11" s="289"/>
      <c r="J11" s="290"/>
      <c r="K11" s="51"/>
      <c r="L11" s="299"/>
      <c r="M11" s="315" t="s">
        <v>17</v>
      </c>
      <c r="N11" s="309"/>
      <c r="O11" s="312"/>
      <c r="P11" s="309"/>
      <c r="Q11" s="317" t="s">
        <v>17</v>
      </c>
      <c r="R11" s="319" t="s">
        <v>17</v>
      </c>
      <c r="S11" s="321" t="s">
        <v>17</v>
      </c>
      <c r="T11" s="329" t="s">
        <v>17</v>
      </c>
      <c r="U11" s="331" t="s">
        <v>17</v>
      </c>
      <c r="V11" s="323" t="s">
        <v>25</v>
      </c>
      <c r="W11" s="324"/>
      <c r="X11" s="325" t="s">
        <v>26</v>
      </c>
      <c r="Y11" s="326"/>
      <c r="Z11" s="327" t="s">
        <v>27</v>
      </c>
      <c r="AA11" s="328"/>
    </row>
    <row r="12" spans="1:28" ht="82.9" customHeight="1" thickBot="1">
      <c r="A12" s="1"/>
      <c r="B12" s="291"/>
      <c r="C12" s="289"/>
      <c r="D12" s="291"/>
      <c r="E12" s="289"/>
      <c r="F12" s="289"/>
      <c r="G12" s="289"/>
      <c r="H12" s="289"/>
      <c r="I12" s="289"/>
      <c r="J12" s="291"/>
      <c r="K12" s="51"/>
      <c r="L12" s="299"/>
      <c r="M12" s="316"/>
      <c r="N12" s="310"/>
      <c r="O12" s="312"/>
      <c r="P12" s="309"/>
      <c r="Q12" s="318"/>
      <c r="R12" s="320"/>
      <c r="S12" s="322"/>
      <c r="T12" s="330"/>
      <c r="U12" s="332"/>
      <c r="V12" s="52" t="s">
        <v>23</v>
      </c>
      <c r="W12" s="52" t="s">
        <v>24</v>
      </c>
      <c r="X12" s="53" t="s">
        <v>23</v>
      </c>
      <c r="Y12" s="53" t="s">
        <v>24</v>
      </c>
      <c r="Z12" s="54" t="s">
        <v>23</v>
      </c>
      <c r="AA12" s="54" t="s">
        <v>24</v>
      </c>
    </row>
    <row r="13" spans="1:28" ht="52.9" customHeight="1" thickBot="1">
      <c r="A13" s="1"/>
      <c r="B13" s="14"/>
      <c r="C13" s="14"/>
      <c r="D13" s="15"/>
      <c r="E13" s="15"/>
      <c r="F13" s="15"/>
      <c r="G13" s="15"/>
      <c r="H13" s="16"/>
      <c r="I13" s="17"/>
      <c r="J13" s="17"/>
      <c r="K13" s="55"/>
      <c r="L13" s="18" t="s">
        <v>18</v>
      </c>
      <c r="M13" s="19">
        <f>OAX!N51</f>
        <v>32000000</v>
      </c>
      <c r="N13" s="56"/>
      <c r="O13" s="56"/>
      <c r="P13" s="56"/>
      <c r="Q13" s="58">
        <f>+OAX!R51</f>
        <v>31999990</v>
      </c>
      <c r="R13" s="58">
        <f>+OAX!S51</f>
        <v>0</v>
      </c>
      <c r="S13" s="58">
        <f>+OAX!T51</f>
        <v>0</v>
      </c>
      <c r="T13" s="58">
        <f>+OAX!U51</f>
        <v>0</v>
      </c>
      <c r="U13" s="58">
        <f>+OAX!V51</f>
        <v>10</v>
      </c>
      <c r="V13" s="58">
        <f>+OAX!W51</f>
        <v>1</v>
      </c>
      <c r="W13" s="58">
        <f>+OAX!X51</f>
        <v>0</v>
      </c>
      <c r="X13" s="58">
        <f>+OAX!Y51</f>
        <v>0</v>
      </c>
      <c r="Y13" s="58">
        <f>+OAX!Z51</f>
        <v>0</v>
      </c>
      <c r="Z13" s="58">
        <f>+OAX!AA51</f>
        <v>1</v>
      </c>
      <c r="AA13" s="58">
        <f>+OAX!AB51</f>
        <v>0</v>
      </c>
    </row>
    <row r="14" spans="1:28" ht="48">
      <c r="A14" s="1"/>
      <c r="B14" s="62">
        <v>2023</v>
      </c>
      <c r="C14" s="62">
        <v>20</v>
      </c>
      <c r="D14" s="62">
        <v>1</v>
      </c>
      <c r="E14" s="62"/>
      <c r="F14" s="62"/>
      <c r="G14" s="62"/>
      <c r="H14" s="63"/>
      <c r="I14" s="63"/>
      <c r="J14" s="64"/>
      <c r="K14" s="64"/>
      <c r="L14" s="65" t="s">
        <v>28</v>
      </c>
      <c r="M14" s="66">
        <f>OAX!N52</f>
        <v>32000000</v>
      </c>
      <c r="N14" s="67"/>
      <c r="O14" s="62"/>
      <c r="P14" s="62"/>
      <c r="Q14" s="66">
        <f>+OAX!R52</f>
        <v>31999990</v>
      </c>
      <c r="R14" s="66">
        <f>+OAX!S52</f>
        <v>0</v>
      </c>
      <c r="S14" s="66">
        <f>+OAX!T52</f>
        <v>0</v>
      </c>
      <c r="T14" s="66">
        <f>+OAX!U52</f>
        <v>0</v>
      </c>
      <c r="U14" s="66">
        <f>+OAX!V52</f>
        <v>10</v>
      </c>
      <c r="V14" s="66"/>
      <c r="W14" s="66"/>
      <c r="X14" s="66"/>
      <c r="Y14" s="66"/>
      <c r="Z14" s="66"/>
      <c r="AA14" s="66"/>
    </row>
    <row r="15" spans="1:28" ht="72" hidden="1">
      <c r="A15" s="1"/>
      <c r="B15" s="68">
        <v>2023</v>
      </c>
      <c r="C15" s="68">
        <v>20</v>
      </c>
      <c r="D15" s="68">
        <v>1</v>
      </c>
      <c r="E15" s="68">
        <v>1</v>
      </c>
      <c r="F15" s="68"/>
      <c r="G15" s="68"/>
      <c r="H15" s="68"/>
      <c r="I15" s="68"/>
      <c r="J15" s="69" t="s">
        <v>29</v>
      </c>
      <c r="K15" s="69"/>
      <c r="L15" s="70" t="s">
        <v>30</v>
      </c>
      <c r="M15" s="71">
        <f>OAX!N53</f>
        <v>0</v>
      </c>
      <c r="N15" s="72"/>
      <c r="O15" s="68"/>
      <c r="P15" s="68"/>
      <c r="Q15" s="71">
        <f>+OAX!R53</f>
        <v>0</v>
      </c>
      <c r="R15" s="71">
        <f>+OAX!S53</f>
        <v>0</v>
      </c>
      <c r="S15" s="71">
        <f>+OAX!T53</f>
        <v>0</v>
      </c>
      <c r="T15" s="71">
        <f>+OAX!U53</f>
        <v>0</v>
      </c>
      <c r="U15" s="71">
        <f>+OAX!V53</f>
        <v>0</v>
      </c>
      <c r="V15" s="71"/>
      <c r="W15" s="71"/>
      <c r="X15" s="71"/>
      <c r="Y15" s="71"/>
      <c r="Z15" s="71"/>
      <c r="AA15" s="71"/>
    </row>
    <row r="16" spans="1:28" ht="24.75" hidden="1">
      <c r="A16" s="1"/>
      <c r="B16" s="73">
        <v>2023</v>
      </c>
      <c r="C16" s="74">
        <v>20</v>
      </c>
      <c r="D16" s="74">
        <v>1</v>
      </c>
      <c r="E16" s="74">
        <v>1</v>
      </c>
      <c r="F16" s="74">
        <v>1</v>
      </c>
      <c r="G16" s="74"/>
      <c r="H16" s="75" t="s">
        <v>31</v>
      </c>
      <c r="I16" s="75"/>
      <c r="J16" s="76" t="s">
        <v>29</v>
      </c>
      <c r="K16" s="76"/>
      <c r="L16" s="77" t="s">
        <v>32</v>
      </c>
      <c r="M16" s="78">
        <f>OAX!N54</f>
        <v>0</v>
      </c>
      <c r="N16" s="79"/>
      <c r="O16" s="80"/>
      <c r="P16" s="80"/>
      <c r="Q16" s="78">
        <f>+OAX!R54</f>
        <v>0</v>
      </c>
      <c r="R16" s="78">
        <f>+OAX!S54</f>
        <v>0</v>
      </c>
      <c r="S16" s="78">
        <f>+OAX!T54</f>
        <v>0</v>
      </c>
      <c r="T16" s="78">
        <f>+OAX!U54</f>
        <v>0</v>
      </c>
      <c r="U16" s="78">
        <f>+OAX!V54</f>
        <v>0</v>
      </c>
      <c r="V16" s="78"/>
      <c r="W16" s="78"/>
      <c r="X16" s="78"/>
      <c r="Y16" s="78"/>
      <c r="Z16" s="78"/>
      <c r="AA16" s="78"/>
    </row>
    <row r="17" spans="1:27" ht="24.75" hidden="1">
      <c r="A17" s="1"/>
      <c r="B17" s="81">
        <v>2023</v>
      </c>
      <c r="C17" s="81">
        <v>20</v>
      </c>
      <c r="D17" s="81">
        <v>1</v>
      </c>
      <c r="E17" s="81">
        <v>1</v>
      </c>
      <c r="F17" s="81">
        <v>1</v>
      </c>
      <c r="G17" s="81">
        <v>4000</v>
      </c>
      <c r="H17" s="81"/>
      <c r="I17" s="81"/>
      <c r="J17" s="82" t="s">
        <v>29</v>
      </c>
      <c r="K17" s="82"/>
      <c r="L17" s="83" t="s">
        <v>33</v>
      </c>
      <c r="M17" s="84">
        <f>OAX!N55</f>
        <v>0</v>
      </c>
      <c r="N17" s="85"/>
      <c r="O17" s="86"/>
      <c r="P17" s="86"/>
      <c r="Q17" s="84">
        <f>+OAX!R55</f>
        <v>0</v>
      </c>
      <c r="R17" s="84">
        <f>+OAX!S55</f>
        <v>0</v>
      </c>
      <c r="S17" s="84">
        <f>+OAX!T55</f>
        <v>0</v>
      </c>
      <c r="T17" s="84">
        <f>+OAX!U55</f>
        <v>0</v>
      </c>
      <c r="U17" s="84">
        <f>+OAX!V55</f>
        <v>0</v>
      </c>
      <c r="V17" s="84"/>
      <c r="W17" s="84"/>
      <c r="X17" s="84"/>
      <c r="Y17" s="84"/>
      <c r="Z17" s="84"/>
      <c r="AA17" s="84"/>
    </row>
    <row r="18" spans="1:27" ht="24.75" hidden="1">
      <c r="A18" s="1"/>
      <c r="B18" s="87">
        <v>2023</v>
      </c>
      <c r="C18" s="87">
        <v>20</v>
      </c>
      <c r="D18" s="87">
        <v>1</v>
      </c>
      <c r="E18" s="87">
        <v>1</v>
      </c>
      <c r="F18" s="87">
        <v>1</v>
      </c>
      <c r="G18" s="87">
        <v>4000</v>
      </c>
      <c r="H18" s="87">
        <v>4400</v>
      </c>
      <c r="I18" s="87"/>
      <c r="J18" s="88"/>
      <c r="K18" s="88"/>
      <c r="L18" s="89" t="s">
        <v>34</v>
      </c>
      <c r="M18" s="90">
        <f>OAX!N56</f>
        <v>0</v>
      </c>
      <c r="N18" s="91"/>
      <c r="O18" s="92"/>
      <c r="P18" s="92"/>
      <c r="Q18" s="90">
        <f>+OAX!R56</f>
        <v>0</v>
      </c>
      <c r="R18" s="90">
        <f>+OAX!S56</f>
        <v>0</v>
      </c>
      <c r="S18" s="90">
        <f>+OAX!T56</f>
        <v>0</v>
      </c>
      <c r="T18" s="90">
        <f>+OAX!U56</f>
        <v>0</v>
      </c>
      <c r="U18" s="90">
        <f>+OAX!V56</f>
        <v>0</v>
      </c>
      <c r="V18" s="90"/>
      <c r="W18" s="90"/>
      <c r="X18" s="90"/>
      <c r="Y18" s="90"/>
      <c r="Z18" s="90"/>
      <c r="AA18" s="90"/>
    </row>
    <row r="19" spans="1:27" ht="24.75" hidden="1">
      <c r="A19" s="1"/>
      <c r="B19" s="93">
        <v>2023</v>
      </c>
      <c r="C19" s="93">
        <v>20</v>
      </c>
      <c r="D19" s="93">
        <v>1</v>
      </c>
      <c r="E19" s="93">
        <v>1</v>
      </c>
      <c r="F19" s="93">
        <v>1</v>
      </c>
      <c r="G19" s="93">
        <v>4000</v>
      </c>
      <c r="H19" s="93">
        <v>4400</v>
      </c>
      <c r="I19" s="93">
        <v>441</v>
      </c>
      <c r="J19" s="94"/>
      <c r="K19" s="94"/>
      <c r="L19" s="95" t="s">
        <v>35</v>
      </c>
      <c r="M19" s="96">
        <f>OAX!N57</f>
        <v>0</v>
      </c>
      <c r="N19" s="97"/>
      <c r="O19" s="98"/>
      <c r="P19" s="98"/>
      <c r="Q19" s="96">
        <f>+OAX!R57</f>
        <v>0</v>
      </c>
      <c r="R19" s="96">
        <f>+OAX!S57</f>
        <v>0</v>
      </c>
      <c r="S19" s="96">
        <f>+OAX!T57</f>
        <v>0</v>
      </c>
      <c r="T19" s="96">
        <f>+OAX!U57</f>
        <v>0</v>
      </c>
      <c r="U19" s="96">
        <f>+OAX!V57</f>
        <v>0</v>
      </c>
      <c r="V19" s="96"/>
      <c r="W19" s="96"/>
      <c r="X19" s="96"/>
      <c r="Y19" s="96"/>
      <c r="Z19" s="96"/>
      <c r="AA19" s="96"/>
    </row>
    <row r="20" spans="1:27" ht="24.75" hidden="1">
      <c r="A20" s="1"/>
      <c r="B20" s="99">
        <v>2023</v>
      </c>
      <c r="C20" s="99">
        <v>20</v>
      </c>
      <c r="D20" s="99">
        <v>1</v>
      </c>
      <c r="E20" s="99">
        <v>1</v>
      </c>
      <c r="F20" s="99">
        <v>1</v>
      </c>
      <c r="G20" s="99">
        <v>4000</v>
      </c>
      <c r="H20" s="99">
        <v>4400</v>
      </c>
      <c r="I20" s="99">
        <v>441</v>
      </c>
      <c r="J20" s="100">
        <v>1</v>
      </c>
      <c r="K20" s="100"/>
      <c r="L20" s="101" t="s">
        <v>36</v>
      </c>
      <c r="M20" s="102">
        <f>OAX!N58</f>
        <v>0</v>
      </c>
      <c r="N20" s="103" t="str">
        <f>+OAX!O58</f>
        <v>Persona</v>
      </c>
      <c r="O20" s="104">
        <f>+OAX!P58</f>
        <v>0</v>
      </c>
      <c r="P20" s="104">
        <f>+OAX!Q58</f>
        <v>0</v>
      </c>
      <c r="Q20" s="102">
        <f>+OAX!R58</f>
        <v>0</v>
      </c>
      <c r="R20" s="102">
        <f>+OAX!S58</f>
        <v>0</v>
      </c>
      <c r="S20" s="102">
        <f>+OAX!T58</f>
        <v>0</v>
      </c>
      <c r="T20" s="102">
        <f>+OAX!U58</f>
        <v>0</v>
      </c>
      <c r="U20" s="102">
        <f>+OAX!V58</f>
        <v>0</v>
      </c>
      <c r="V20" s="102">
        <f>+OAX!W58</f>
        <v>0</v>
      </c>
      <c r="W20" s="102">
        <f>+OAX!X58</f>
        <v>0</v>
      </c>
      <c r="X20" s="102">
        <f>+OAX!Y58</f>
        <v>0</v>
      </c>
      <c r="Y20" s="102">
        <f>+OAX!Z58</f>
        <v>0</v>
      </c>
      <c r="Z20" s="102">
        <f>+OAX!AA58</f>
        <v>0</v>
      </c>
      <c r="AA20" s="102">
        <f>+OAX!AB58</f>
        <v>0</v>
      </c>
    </row>
    <row r="21" spans="1:27" ht="48" hidden="1">
      <c r="A21" s="1"/>
      <c r="B21" s="73">
        <v>2023</v>
      </c>
      <c r="C21" s="74">
        <v>20</v>
      </c>
      <c r="D21" s="74">
        <v>1</v>
      </c>
      <c r="E21" s="74">
        <v>1</v>
      </c>
      <c r="F21" s="74">
        <v>2</v>
      </c>
      <c r="G21" s="74"/>
      <c r="H21" s="75" t="s">
        <v>31</v>
      </c>
      <c r="I21" s="75"/>
      <c r="J21" s="76" t="s">
        <v>29</v>
      </c>
      <c r="K21" s="76"/>
      <c r="L21" s="77" t="s">
        <v>38</v>
      </c>
      <c r="M21" s="78">
        <f>OAX!N59</f>
        <v>0</v>
      </c>
      <c r="N21" s="79"/>
      <c r="O21" s="80"/>
      <c r="P21" s="80"/>
      <c r="Q21" s="78">
        <f>+OAX!R59</f>
        <v>0</v>
      </c>
      <c r="R21" s="78">
        <f>+OAX!S59</f>
        <v>0</v>
      </c>
      <c r="S21" s="78">
        <f>+OAX!T59</f>
        <v>0</v>
      </c>
      <c r="T21" s="78">
        <f>+OAX!U59</f>
        <v>0</v>
      </c>
      <c r="U21" s="78">
        <f>+OAX!V59</f>
        <v>0</v>
      </c>
      <c r="V21" s="78"/>
      <c r="W21" s="78"/>
      <c r="X21" s="78"/>
      <c r="Y21" s="78"/>
      <c r="Z21" s="78"/>
      <c r="AA21" s="78"/>
    </row>
    <row r="22" spans="1:27" ht="24.75" hidden="1">
      <c r="A22" s="1"/>
      <c r="B22" s="81">
        <v>2023</v>
      </c>
      <c r="C22" s="81">
        <v>20</v>
      </c>
      <c r="D22" s="81">
        <v>1</v>
      </c>
      <c r="E22" s="81">
        <v>1</v>
      </c>
      <c r="F22" s="81">
        <v>2</v>
      </c>
      <c r="G22" s="81">
        <v>2000</v>
      </c>
      <c r="H22" s="81"/>
      <c r="I22" s="81"/>
      <c r="J22" s="82" t="s">
        <v>29</v>
      </c>
      <c r="K22" s="82"/>
      <c r="L22" s="83" t="s">
        <v>39</v>
      </c>
      <c r="M22" s="84">
        <f>OAX!N60</f>
        <v>0</v>
      </c>
      <c r="N22" s="85"/>
      <c r="O22" s="86"/>
      <c r="P22" s="86"/>
      <c r="Q22" s="84">
        <f>+OAX!R60</f>
        <v>0</v>
      </c>
      <c r="R22" s="84">
        <f>+OAX!S60</f>
        <v>0</v>
      </c>
      <c r="S22" s="84">
        <f>+OAX!T60</f>
        <v>0</v>
      </c>
      <c r="T22" s="84">
        <f>+OAX!U60</f>
        <v>0</v>
      </c>
      <c r="U22" s="84">
        <f>+OAX!V60</f>
        <v>0</v>
      </c>
      <c r="V22" s="84"/>
      <c r="W22" s="84"/>
      <c r="X22" s="84"/>
      <c r="Y22" s="84"/>
      <c r="Z22" s="84"/>
      <c r="AA22" s="84"/>
    </row>
    <row r="23" spans="1:27" ht="48" hidden="1">
      <c r="A23" s="1"/>
      <c r="B23" s="87">
        <v>2023</v>
      </c>
      <c r="C23" s="87">
        <v>20</v>
      </c>
      <c r="D23" s="87">
        <v>1</v>
      </c>
      <c r="E23" s="87">
        <v>1</v>
      </c>
      <c r="F23" s="87">
        <v>2</v>
      </c>
      <c r="G23" s="87">
        <v>2000</v>
      </c>
      <c r="H23" s="87">
        <v>2700</v>
      </c>
      <c r="I23" s="87"/>
      <c r="J23" s="88"/>
      <c r="K23" s="88"/>
      <c r="L23" s="89" t="s">
        <v>40</v>
      </c>
      <c r="M23" s="90">
        <f>OAX!N61</f>
        <v>0</v>
      </c>
      <c r="N23" s="91"/>
      <c r="O23" s="92"/>
      <c r="P23" s="92"/>
      <c r="Q23" s="90">
        <f>+OAX!R61</f>
        <v>0</v>
      </c>
      <c r="R23" s="90">
        <f>+OAX!S61</f>
        <v>0</v>
      </c>
      <c r="S23" s="90">
        <f>+OAX!T61</f>
        <v>0</v>
      </c>
      <c r="T23" s="90">
        <f>+OAX!U61</f>
        <v>0</v>
      </c>
      <c r="U23" s="90">
        <f>+OAX!V61</f>
        <v>0</v>
      </c>
      <c r="V23" s="90"/>
      <c r="W23" s="90"/>
      <c r="X23" s="90"/>
      <c r="Y23" s="90"/>
      <c r="Z23" s="90"/>
      <c r="AA23" s="90"/>
    </row>
    <row r="24" spans="1:27" ht="48" hidden="1">
      <c r="A24" s="1"/>
      <c r="B24" s="93">
        <v>2023</v>
      </c>
      <c r="C24" s="93">
        <v>20</v>
      </c>
      <c r="D24" s="93">
        <v>1</v>
      </c>
      <c r="E24" s="93">
        <v>1</v>
      </c>
      <c r="F24" s="93">
        <v>2</v>
      </c>
      <c r="G24" s="93">
        <v>2000</v>
      </c>
      <c r="H24" s="93">
        <v>2700</v>
      </c>
      <c r="I24" s="93">
        <v>271</v>
      </c>
      <c r="J24" s="94"/>
      <c r="K24" s="94"/>
      <c r="L24" s="95" t="s">
        <v>41</v>
      </c>
      <c r="M24" s="96">
        <f>OAX!N62</f>
        <v>0</v>
      </c>
      <c r="N24" s="97"/>
      <c r="O24" s="98"/>
      <c r="P24" s="98"/>
      <c r="Q24" s="96">
        <f>+OAX!R62</f>
        <v>0</v>
      </c>
      <c r="R24" s="96">
        <f>+OAX!S62</f>
        <v>0</v>
      </c>
      <c r="S24" s="96">
        <f>+OAX!T62</f>
        <v>0</v>
      </c>
      <c r="T24" s="96">
        <f>+OAX!U62</f>
        <v>0</v>
      </c>
      <c r="U24" s="96">
        <f>+OAX!V62</f>
        <v>0</v>
      </c>
      <c r="V24" s="96"/>
      <c r="W24" s="96"/>
      <c r="X24" s="96"/>
      <c r="Y24" s="96"/>
      <c r="Z24" s="96"/>
      <c r="AA24" s="96"/>
    </row>
    <row r="25" spans="1:27" ht="24.75" hidden="1">
      <c r="A25" s="1"/>
      <c r="B25" s="99">
        <v>2023</v>
      </c>
      <c r="C25" s="99">
        <v>20</v>
      </c>
      <c r="D25" s="99">
        <v>1</v>
      </c>
      <c r="E25" s="99">
        <v>1</v>
      </c>
      <c r="F25" s="99">
        <v>2</v>
      </c>
      <c r="G25" s="99">
        <v>2000</v>
      </c>
      <c r="H25" s="99">
        <v>2700</v>
      </c>
      <c r="I25" s="99">
        <v>271</v>
      </c>
      <c r="J25" s="100">
        <v>1</v>
      </c>
      <c r="K25" s="100"/>
      <c r="L25" s="101" t="s">
        <v>42</v>
      </c>
      <c r="M25" s="102">
        <f>OAX!N63</f>
        <v>0</v>
      </c>
      <c r="N25" s="103" t="str">
        <f>+OAX!O63</f>
        <v>Pieza</v>
      </c>
      <c r="O25" s="104">
        <f>+OAX!P63</f>
        <v>0</v>
      </c>
      <c r="P25" s="104">
        <f>+OAX!Q63</f>
        <v>0</v>
      </c>
      <c r="Q25" s="102">
        <f>+OAX!R63</f>
        <v>0</v>
      </c>
      <c r="R25" s="102">
        <f>+OAX!S63</f>
        <v>0</v>
      </c>
      <c r="S25" s="102">
        <f>+OAX!T63</f>
        <v>0</v>
      </c>
      <c r="T25" s="102">
        <f>+OAX!U63</f>
        <v>0</v>
      </c>
      <c r="U25" s="102">
        <f>+OAX!V63</f>
        <v>0</v>
      </c>
      <c r="V25" s="102">
        <f>+OAX!W63</f>
        <v>0</v>
      </c>
      <c r="W25" s="102">
        <f>+OAX!X63</f>
        <v>0</v>
      </c>
      <c r="X25" s="102">
        <f>+OAX!Y63</f>
        <v>0</v>
      </c>
      <c r="Y25" s="102">
        <f>+OAX!Z63</f>
        <v>0</v>
      </c>
      <c r="Z25" s="102">
        <f>+OAX!AA63</f>
        <v>0</v>
      </c>
      <c r="AA25" s="102">
        <f>+OAX!AB63</f>
        <v>0</v>
      </c>
    </row>
    <row r="26" spans="1:27" ht="24.75" hidden="1">
      <c r="A26" s="1"/>
      <c r="B26" s="93">
        <v>2023</v>
      </c>
      <c r="C26" s="93">
        <v>20</v>
      </c>
      <c r="D26" s="93">
        <v>1</v>
      </c>
      <c r="E26" s="93">
        <v>1</v>
      </c>
      <c r="F26" s="93">
        <v>2</v>
      </c>
      <c r="G26" s="93">
        <v>2000</v>
      </c>
      <c r="H26" s="93">
        <v>2700</v>
      </c>
      <c r="I26" s="93">
        <v>272</v>
      </c>
      <c r="J26" s="94"/>
      <c r="K26" s="94"/>
      <c r="L26" s="95" t="s">
        <v>44</v>
      </c>
      <c r="M26" s="96">
        <f>OAX!N64</f>
        <v>0</v>
      </c>
      <c r="N26" s="97"/>
      <c r="O26" s="98"/>
      <c r="P26" s="98"/>
      <c r="Q26" s="96">
        <f>+OAX!R64</f>
        <v>0</v>
      </c>
      <c r="R26" s="96">
        <f>+OAX!S64</f>
        <v>0</v>
      </c>
      <c r="S26" s="96">
        <f>+OAX!T64</f>
        <v>0</v>
      </c>
      <c r="T26" s="96">
        <f>+OAX!U64</f>
        <v>0</v>
      </c>
      <c r="U26" s="96">
        <f>+OAX!V64</f>
        <v>0</v>
      </c>
      <c r="V26" s="96"/>
      <c r="W26" s="96"/>
      <c r="X26" s="96"/>
      <c r="Y26" s="96"/>
      <c r="Z26" s="96"/>
      <c r="AA26" s="96"/>
    </row>
    <row r="27" spans="1:27" ht="24.75" hidden="1">
      <c r="A27" s="105"/>
      <c r="B27" s="99">
        <v>2023</v>
      </c>
      <c r="C27" s="99">
        <v>20</v>
      </c>
      <c r="D27" s="99">
        <v>1</v>
      </c>
      <c r="E27" s="99">
        <v>1</v>
      </c>
      <c r="F27" s="99">
        <v>2</v>
      </c>
      <c r="G27" s="99">
        <v>2000</v>
      </c>
      <c r="H27" s="99">
        <v>2700</v>
      </c>
      <c r="I27" s="99">
        <v>272</v>
      </c>
      <c r="J27" s="100">
        <v>1</v>
      </c>
      <c r="K27" s="100"/>
      <c r="L27" s="101" t="s">
        <v>45</v>
      </c>
      <c r="M27" s="102">
        <f>OAX!N65</f>
        <v>0</v>
      </c>
      <c r="N27" s="103" t="str">
        <f>+OAX!O65</f>
        <v>Pieza</v>
      </c>
      <c r="O27" s="104">
        <f>+OAX!P65</f>
        <v>0</v>
      </c>
      <c r="P27" s="104">
        <f>+OAX!Q65</f>
        <v>0</v>
      </c>
      <c r="Q27" s="102">
        <f>+OAX!R65</f>
        <v>0</v>
      </c>
      <c r="R27" s="102">
        <f>+OAX!S65</f>
        <v>0</v>
      </c>
      <c r="S27" s="102">
        <f>+OAX!T65</f>
        <v>0</v>
      </c>
      <c r="T27" s="102">
        <f>+OAX!U65</f>
        <v>0</v>
      </c>
      <c r="U27" s="102">
        <f>+OAX!V65</f>
        <v>0</v>
      </c>
      <c r="V27" s="102">
        <f>+OAX!W65</f>
        <v>0</v>
      </c>
      <c r="W27" s="102">
        <f>+OAX!X65</f>
        <v>0</v>
      </c>
      <c r="X27" s="102">
        <f>+OAX!Y65</f>
        <v>0</v>
      </c>
      <c r="Y27" s="102">
        <f>+OAX!Z65</f>
        <v>0</v>
      </c>
      <c r="Z27" s="102">
        <f>+OAX!AA65</f>
        <v>0</v>
      </c>
      <c r="AA27" s="102">
        <f>+OAX!AB65</f>
        <v>0</v>
      </c>
    </row>
    <row r="28" spans="1:27" ht="24.75" hidden="1">
      <c r="A28" s="1"/>
      <c r="B28" s="87">
        <v>2023</v>
      </c>
      <c r="C28" s="87">
        <v>20</v>
      </c>
      <c r="D28" s="87">
        <v>1</v>
      </c>
      <c r="E28" s="87">
        <v>1</v>
      </c>
      <c r="F28" s="87">
        <v>2</v>
      </c>
      <c r="G28" s="87">
        <v>2000</v>
      </c>
      <c r="H28" s="87">
        <v>2800</v>
      </c>
      <c r="I28" s="87"/>
      <c r="J28" s="88"/>
      <c r="K28" s="88"/>
      <c r="L28" s="89" t="s">
        <v>46</v>
      </c>
      <c r="M28" s="90">
        <f>OAX!N66</f>
        <v>0</v>
      </c>
      <c r="N28" s="91"/>
      <c r="O28" s="92"/>
      <c r="P28" s="92"/>
      <c r="Q28" s="90">
        <f>+OAX!R66</f>
        <v>0</v>
      </c>
      <c r="R28" s="90">
        <f>+OAX!S66</f>
        <v>0</v>
      </c>
      <c r="S28" s="90">
        <f>+OAX!T66</f>
        <v>0</v>
      </c>
      <c r="T28" s="90">
        <f>+OAX!U66</f>
        <v>0</v>
      </c>
      <c r="U28" s="90">
        <f>+OAX!V66</f>
        <v>0</v>
      </c>
      <c r="V28" s="90"/>
      <c r="W28" s="90"/>
      <c r="X28" s="90"/>
      <c r="Y28" s="90"/>
      <c r="Z28" s="90"/>
      <c r="AA28" s="90"/>
    </row>
    <row r="29" spans="1:27" ht="24.75" hidden="1">
      <c r="A29" s="1"/>
      <c r="B29" s="93">
        <v>2023</v>
      </c>
      <c r="C29" s="93">
        <v>20</v>
      </c>
      <c r="D29" s="93">
        <v>1</v>
      </c>
      <c r="E29" s="93">
        <v>1</v>
      </c>
      <c r="F29" s="93">
        <v>2</v>
      </c>
      <c r="G29" s="93">
        <v>2000</v>
      </c>
      <c r="H29" s="93">
        <v>2800</v>
      </c>
      <c r="I29" s="93">
        <v>283</v>
      </c>
      <c r="J29" s="94"/>
      <c r="K29" s="94"/>
      <c r="L29" s="95" t="s">
        <v>47</v>
      </c>
      <c r="M29" s="96">
        <f>OAX!N67</f>
        <v>0</v>
      </c>
      <c r="N29" s="97"/>
      <c r="O29" s="98"/>
      <c r="P29" s="98"/>
      <c r="Q29" s="96">
        <f>+OAX!R67</f>
        <v>0</v>
      </c>
      <c r="R29" s="96">
        <f>+OAX!S67</f>
        <v>0</v>
      </c>
      <c r="S29" s="96">
        <f>+OAX!T67</f>
        <v>0</v>
      </c>
      <c r="T29" s="96">
        <f>+OAX!U67</f>
        <v>0</v>
      </c>
      <c r="U29" s="96">
        <f>+OAX!V67</f>
        <v>0</v>
      </c>
      <c r="V29" s="96"/>
      <c r="W29" s="96"/>
      <c r="X29" s="96"/>
      <c r="Y29" s="96"/>
      <c r="Z29" s="96"/>
      <c r="AA29" s="96"/>
    </row>
    <row r="30" spans="1:27" ht="48" hidden="1">
      <c r="A30" s="1"/>
      <c r="B30" s="99">
        <v>2023</v>
      </c>
      <c r="C30" s="99">
        <v>20</v>
      </c>
      <c r="D30" s="99">
        <v>1</v>
      </c>
      <c r="E30" s="99">
        <v>1</v>
      </c>
      <c r="F30" s="99">
        <v>2</v>
      </c>
      <c r="G30" s="99">
        <v>2000</v>
      </c>
      <c r="H30" s="99">
        <v>2800</v>
      </c>
      <c r="I30" s="99">
        <v>283</v>
      </c>
      <c r="J30" s="100">
        <v>1</v>
      </c>
      <c r="K30" s="100"/>
      <c r="L30" s="106" t="s">
        <v>48</v>
      </c>
      <c r="M30" s="107">
        <f>OAX!N68</f>
        <v>0</v>
      </c>
      <c r="N30" s="103"/>
      <c r="O30" s="108"/>
      <c r="P30" s="108"/>
      <c r="Q30" s="107">
        <f>+OAX!R68</f>
        <v>0</v>
      </c>
      <c r="R30" s="107">
        <f>+OAX!S68</f>
        <v>0</v>
      </c>
      <c r="S30" s="107">
        <f>+OAX!T68</f>
        <v>0</v>
      </c>
      <c r="T30" s="107">
        <f>+OAX!U68</f>
        <v>0</v>
      </c>
      <c r="U30" s="107">
        <f>+OAX!V68</f>
        <v>0</v>
      </c>
      <c r="V30" s="107">
        <f>+OAX!W68</f>
        <v>0</v>
      </c>
      <c r="W30" s="107">
        <f>+OAX!X68</f>
        <v>0</v>
      </c>
      <c r="X30" s="107">
        <f>+OAX!Y68</f>
        <v>0</v>
      </c>
      <c r="Y30" s="107">
        <f>+OAX!Z68</f>
        <v>0</v>
      </c>
      <c r="Z30" s="107">
        <f>+OAX!AA68</f>
        <v>0</v>
      </c>
      <c r="AA30" s="107">
        <f>+OAX!AB68</f>
        <v>0</v>
      </c>
    </row>
    <row r="31" spans="1:27" ht="24.75" hidden="1">
      <c r="A31" s="1"/>
      <c r="B31" s="99">
        <v>2023</v>
      </c>
      <c r="C31" s="99">
        <v>20</v>
      </c>
      <c r="D31" s="99">
        <v>1</v>
      </c>
      <c r="E31" s="99">
        <v>1</v>
      </c>
      <c r="F31" s="99">
        <v>2</v>
      </c>
      <c r="G31" s="99">
        <v>2000</v>
      </c>
      <c r="H31" s="99">
        <v>2800</v>
      </c>
      <c r="I31" s="99">
        <v>283</v>
      </c>
      <c r="J31" s="109">
        <v>1001</v>
      </c>
      <c r="K31" s="109"/>
      <c r="L31" s="101" t="s">
        <v>49</v>
      </c>
      <c r="M31" s="102">
        <f>OAX!N69</f>
        <v>0</v>
      </c>
      <c r="N31" s="103" t="str">
        <f>+OAX!O69</f>
        <v>Pieza</v>
      </c>
      <c r="O31" s="104">
        <f>+OAX!P69</f>
        <v>0</v>
      </c>
      <c r="P31" s="104">
        <f>+OAX!Q69</f>
        <v>0</v>
      </c>
      <c r="Q31" s="102">
        <f>+OAX!R69</f>
        <v>0</v>
      </c>
      <c r="R31" s="102">
        <f>+OAX!S69</f>
        <v>0</v>
      </c>
      <c r="S31" s="102">
        <f>+OAX!T69</f>
        <v>0</v>
      </c>
      <c r="T31" s="102">
        <f>+OAX!U69</f>
        <v>0</v>
      </c>
      <c r="U31" s="102">
        <f>+OAX!V69</f>
        <v>0</v>
      </c>
      <c r="V31" s="102">
        <f>+OAX!W69</f>
        <v>0</v>
      </c>
      <c r="W31" s="102">
        <f>+OAX!X69</f>
        <v>0</v>
      </c>
      <c r="X31" s="102">
        <f>+OAX!Y69</f>
        <v>0</v>
      </c>
      <c r="Y31" s="102">
        <f>+OAX!Z69</f>
        <v>0</v>
      </c>
      <c r="Z31" s="102">
        <f>+OAX!AA69</f>
        <v>0</v>
      </c>
      <c r="AA31" s="102">
        <f>+OAX!AB69</f>
        <v>0</v>
      </c>
    </row>
    <row r="32" spans="1:27" ht="24.75" hidden="1">
      <c r="A32" s="1"/>
      <c r="B32" s="99">
        <v>2023</v>
      </c>
      <c r="C32" s="99">
        <v>20</v>
      </c>
      <c r="D32" s="99">
        <v>1</v>
      </c>
      <c r="E32" s="99">
        <v>1</v>
      </c>
      <c r="F32" s="99">
        <v>2</v>
      </c>
      <c r="G32" s="99">
        <v>2000</v>
      </c>
      <c r="H32" s="99">
        <v>2800</v>
      </c>
      <c r="I32" s="99">
        <v>283</v>
      </c>
      <c r="J32" s="109">
        <v>1002</v>
      </c>
      <c r="K32" s="109"/>
      <c r="L32" s="101" t="s">
        <v>50</v>
      </c>
      <c r="M32" s="102">
        <f>OAX!N70</f>
        <v>0</v>
      </c>
      <c r="N32" s="103" t="str">
        <f>+OAX!O70</f>
        <v>Pieza</v>
      </c>
      <c r="O32" s="104">
        <f>+OAX!P70</f>
        <v>0</v>
      </c>
      <c r="P32" s="104">
        <f>+OAX!Q70</f>
        <v>0</v>
      </c>
      <c r="Q32" s="102">
        <f>+OAX!R70</f>
        <v>0</v>
      </c>
      <c r="R32" s="102">
        <f>+OAX!S70</f>
        <v>0</v>
      </c>
      <c r="S32" s="102">
        <f>+OAX!T70</f>
        <v>0</v>
      </c>
      <c r="T32" s="102">
        <f>+OAX!U70</f>
        <v>0</v>
      </c>
      <c r="U32" s="102">
        <f>+OAX!V70</f>
        <v>0</v>
      </c>
      <c r="V32" s="102">
        <f>+OAX!W70</f>
        <v>0</v>
      </c>
      <c r="W32" s="102">
        <f>+OAX!X70</f>
        <v>0</v>
      </c>
      <c r="X32" s="102">
        <f>+OAX!Y70</f>
        <v>0</v>
      </c>
      <c r="Y32" s="102">
        <f>+OAX!Z70</f>
        <v>0</v>
      </c>
      <c r="Z32" s="102">
        <f>+OAX!AA70</f>
        <v>0</v>
      </c>
      <c r="AA32" s="102">
        <f>+OAX!AB70</f>
        <v>0</v>
      </c>
    </row>
    <row r="33" spans="1:27" ht="24.75" hidden="1">
      <c r="A33" s="105"/>
      <c r="B33" s="99">
        <v>2023</v>
      </c>
      <c r="C33" s="99">
        <v>20</v>
      </c>
      <c r="D33" s="99">
        <v>1</v>
      </c>
      <c r="E33" s="99">
        <v>1</v>
      </c>
      <c r="F33" s="99">
        <v>2</v>
      </c>
      <c r="G33" s="99">
        <v>2000</v>
      </c>
      <c r="H33" s="99">
        <v>2800</v>
      </c>
      <c r="I33" s="99">
        <v>283</v>
      </c>
      <c r="J33" s="109">
        <v>1003</v>
      </c>
      <c r="K33" s="109"/>
      <c r="L33" s="101" t="s">
        <v>51</v>
      </c>
      <c r="M33" s="102">
        <f>OAX!N71</f>
        <v>0</v>
      </c>
      <c r="N33" s="103" t="str">
        <f>+OAX!O71</f>
        <v>Pieza</v>
      </c>
      <c r="O33" s="104">
        <f>+OAX!P71</f>
        <v>0</v>
      </c>
      <c r="P33" s="104">
        <f>+OAX!Q71</f>
        <v>0</v>
      </c>
      <c r="Q33" s="102">
        <f>+OAX!R71</f>
        <v>0</v>
      </c>
      <c r="R33" s="102">
        <f>+OAX!S71</f>
        <v>0</v>
      </c>
      <c r="S33" s="102">
        <f>+OAX!T71</f>
        <v>0</v>
      </c>
      <c r="T33" s="102">
        <f>+OAX!U71</f>
        <v>0</v>
      </c>
      <c r="U33" s="102">
        <f>+OAX!V71</f>
        <v>0</v>
      </c>
      <c r="V33" s="102">
        <f>+OAX!W71</f>
        <v>0</v>
      </c>
      <c r="W33" s="102">
        <f>+OAX!X71</f>
        <v>0</v>
      </c>
      <c r="X33" s="102">
        <f>+OAX!Y71</f>
        <v>0</v>
      </c>
      <c r="Y33" s="102">
        <f>+OAX!Z71</f>
        <v>0</v>
      </c>
      <c r="Z33" s="102">
        <f>+OAX!AA71</f>
        <v>0</v>
      </c>
      <c r="AA33" s="102">
        <f>+OAX!AB71</f>
        <v>0</v>
      </c>
    </row>
    <row r="34" spans="1:27" ht="46.5" hidden="1">
      <c r="A34" s="105"/>
      <c r="B34" s="99">
        <v>2023</v>
      </c>
      <c r="C34" s="99">
        <v>20</v>
      </c>
      <c r="D34" s="99">
        <v>1</v>
      </c>
      <c r="E34" s="99">
        <v>1</v>
      </c>
      <c r="F34" s="99">
        <v>2</v>
      </c>
      <c r="G34" s="99">
        <v>2000</v>
      </c>
      <c r="H34" s="99">
        <v>2800</v>
      </c>
      <c r="I34" s="99">
        <v>283</v>
      </c>
      <c r="J34" s="109">
        <v>1004</v>
      </c>
      <c r="K34" s="109"/>
      <c r="L34" s="101" t="s">
        <v>52</v>
      </c>
      <c r="M34" s="102">
        <f>OAX!N72</f>
        <v>0</v>
      </c>
      <c r="N34" s="103" t="str">
        <f>+OAX!O72</f>
        <v>Pieza</v>
      </c>
      <c r="O34" s="104">
        <f>+OAX!P72</f>
        <v>0</v>
      </c>
      <c r="P34" s="104">
        <f>+OAX!Q72</f>
        <v>0</v>
      </c>
      <c r="Q34" s="102">
        <f>+OAX!R72</f>
        <v>0</v>
      </c>
      <c r="R34" s="102">
        <f>+OAX!S72</f>
        <v>0</v>
      </c>
      <c r="S34" s="102">
        <f>+OAX!T72</f>
        <v>0</v>
      </c>
      <c r="T34" s="102">
        <f>+OAX!U72</f>
        <v>0</v>
      </c>
      <c r="U34" s="102">
        <f>+OAX!V72</f>
        <v>0</v>
      </c>
      <c r="V34" s="102">
        <f>+OAX!W72</f>
        <v>0</v>
      </c>
      <c r="W34" s="102">
        <f>+OAX!X72</f>
        <v>0</v>
      </c>
      <c r="X34" s="102">
        <f>+OAX!Y72</f>
        <v>0</v>
      </c>
      <c r="Y34" s="102">
        <f>+OAX!Z72</f>
        <v>0</v>
      </c>
      <c r="Z34" s="102">
        <f>+OAX!AA72</f>
        <v>0</v>
      </c>
      <c r="AA34" s="102">
        <f>+OAX!AB72</f>
        <v>0</v>
      </c>
    </row>
    <row r="35" spans="1:27" ht="96" hidden="1">
      <c r="A35" s="1"/>
      <c r="B35" s="110">
        <v>2023</v>
      </c>
      <c r="C35" s="111">
        <v>20</v>
      </c>
      <c r="D35" s="111">
        <v>1</v>
      </c>
      <c r="E35" s="111">
        <v>2</v>
      </c>
      <c r="F35" s="111"/>
      <c r="G35" s="111"/>
      <c r="H35" s="111"/>
      <c r="I35" s="111"/>
      <c r="J35" s="112"/>
      <c r="K35" s="112"/>
      <c r="L35" s="70" t="s">
        <v>53</v>
      </c>
      <c r="M35" s="71">
        <f>OAX!N73</f>
        <v>0</v>
      </c>
      <c r="N35" s="72"/>
      <c r="O35" s="68"/>
      <c r="P35" s="68"/>
      <c r="Q35" s="71">
        <f>+OAX!R73</f>
        <v>0</v>
      </c>
      <c r="R35" s="71">
        <f>+OAX!S73</f>
        <v>0</v>
      </c>
      <c r="S35" s="71">
        <f>+OAX!T73</f>
        <v>0</v>
      </c>
      <c r="T35" s="71">
        <f>+OAX!U73</f>
        <v>0</v>
      </c>
      <c r="U35" s="71">
        <f>+OAX!V73</f>
        <v>0</v>
      </c>
      <c r="V35" s="71"/>
      <c r="W35" s="71"/>
      <c r="X35" s="71"/>
      <c r="Y35" s="71"/>
      <c r="Z35" s="71"/>
      <c r="AA35" s="71"/>
    </row>
    <row r="36" spans="1:27" ht="48" hidden="1">
      <c r="A36" s="1"/>
      <c r="B36" s="74">
        <v>2023</v>
      </c>
      <c r="C36" s="74">
        <v>20</v>
      </c>
      <c r="D36" s="74">
        <v>1</v>
      </c>
      <c r="E36" s="74">
        <v>2</v>
      </c>
      <c r="F36" s="74">
        <v>3</v>
      </c>
      <c r="G36" s="74"/>
      <c r="H36" s="74"/>
      <c r="I36" s="74"/>
      <c r="J36" s="74"/>
      <c r="K36" s="74"/>
      <c r="L36" s="77" t="s">
        <v>54</v>
      </c>
      <c r="M36" s="78">
        <f>OAX!N74</f>
        <v>0</v>
      </c>
      <c r="N36" s="113"/>
      <c r="O36" s="74"/>
      <c r="P36" s="74"/>
      <c r="Q36" s="78">
        <f>+OAX!R74</f>
        <v>0</v>
      </c>
      <c r="R36" s="78">
        <f>+OAX!S74</f>
        <v>0</v>
      </c>
      <c r="S36" s="78">
        <f>+OAX!T74</f>
        <v>0</v>
      </c>
      <c r="T36" s="78">
        <f>+OAX!U74</f>
        <v>0</v>
      </c>
      <c r="U36" s="78">
        <f>+OAX!V74</f>
        <v>0</v>
      </c>
      <c r="V36" s="78"/>
      <c r="W36" s="78"/>
      <c r="X36" s="78"/>
      <c r="Y36" s="78"/>
      <c r="Z36" s="78"/>
      <c r="AA36" s="78"/>
    </row>
    <row r="37" spans="1:27" ht="24.75" hidden="1">
      <c r="A37" s="1"/>
      <c r="B37" s="86">
        <v>2023</v>
      </c>
      <c r="C37" s="114">
        <v>20</v>
      </c>
      <c r="D37" s="115">
        <v>1</v>
      </c>
      <c r="E37" s="115">
        <v>2</v>
      </c>
      <c r="F37" s="115">
        <v>3</v>
      </c>
      <c r="G37" s="86">
        <v>3000</v>
      </c>
      <c r="H37" s="86"/>
      <c r="I37" s="86"/>
      <c r="J37" s="86"/>
      <c r="K37" s="86"/>
      <c r="L37" s="83" t="s">
        <v>55</v>
      </c>
      <c r="M37" s="84">
        <f>OAX!N75</f>
        <v>0</v>
      </c>
      <c r="N37" s="85"/>
      <c r="O37" s="86"/>
      <c r="P37" s="86"/>
      <c r="Q37" s="84">
        <f>+OAX!R75</f>
        <v>0</v>
      </c>
      <c r="R37" s="84">
        <f>+OAX!S75</f>
        <v>0</v>
      </c>
      <c r="S37" s="84">
        <f>+OAX!T75</f>
        <v>0</v>
      </c>
      <c r="T37" s="84">
        <f>+OAX!U75</f>
        <v>0</v>
      </c>
      <c r="U37" s="84">
        <f>+OAX!V75</f>
        <v>0</v>
      </c>
      <c r="V37" s="84"/>
      <c r="W37" s="84"/>
      <c r="X37" s="84"/>
      <c r="Y37" s="84"/>
      <c r="Z37" s="84"/>
      <c r="AA37" s="84"/>
    </row>
    <row r="38" spans="1:27" ht="48" hidden="1">
      <c r="A38" s="1"/>
      <c r="B38" s="116">
        <v>2023</v>
      </c>
      <c r="C38" s="116">
        <v>20</v>
      </c>
      <c r="D38" s="116">
        <v>1</v>
      </c>
      <c r="E38" s="116">
        <v>2</v>
      </c>
      <c r="F38" s="116">
        <v>3</v>
      </c>
      <c r="G38" s="116">
        <v>3000</v>
      </c>
      <c r="H38" s="116">
        <v>3300</v>
      </c>
      <c r="I38" s="116"/>
      <c r="J38" s="116"/>
      <c r="K38" s="116"/>
      <c r="L38" s="89" t="s">
        <v>56</v>
      </c>
      <c r="M38" s="90">
        <f>OAX!N76</f>
        <v>0</v>
      </c>
      <c r="N38" s="117"/>
      <c r="O38" s="116"/>
      <c r="P38" s="116"/>
      <c r="Q38" s="90">
        <f>+OAX!R76</f>
        <v>0</v>
      </c>
      <c r="R38" s="90">
        <f>+OAX!S76</f>
        <v>0</v>
      </c>
      <c r="S38" s="90">
        <f>+OAX!T76</f>
        <v>0</v>
      </c>
      <c r="T38" s="90">
        <f>+OAX!U76</f>
        <v>0</v>
      </c>
      <c r="U38" s="90">
        <f>+OAX!V76</f>
        <v>0</v>
      </c>
      <c r="V38" s="90"/>
      <c r="W38" s="90"/>
      <c r="X38" s="90"/>
      <c r="Y38" s="90"/>
      <c r="Z38" s="90"/>
      <c r="AA38" s="90"/>
    </row>
    <row r="39" spans="1:27" ht="24.75" hidden="1">
      <c r="A39" s="1"/>
      <c r="B39" s="118">
        <v>2023</v>
      </c>
      <c r="C39" s="118">
        <v>20</v>
      </c>
      <c r="D39" s="118">
        <v>1</v>
      </c>
      <c r="E39" s="118">
        <v>2</v>
      </c>
      <c r="F39" s="119">
        <v>3</v>
      </c>
      <c r="G39" s="120">
        <v>3000</v>
      </c>
      <c r="H39" s="120">
        <v>3300</v>
      </c>
      <c r="I39" s="120">
        <v>339</v>
      </c>
      <c r="J39" s="120"/>
      <c r="K39" s="120"/>
      <c r="L39" s="95" t="s">
        <v>57</v>
      </c>
      <c r="M39" s="96">
        <f>OAX!N77</f>
        <v>0</v>
      </c>
      <c r="N39" s="121"/>
      <c r="O39" s="120"/>
      <c r="P39" s="120"/>
      <c r="Q39" s="96">
        <f>+OAX!R77</f>
        <v>0</v>
      </c>
      <c r="R39" s="96">
        <f>+OAX!S77</f>
        <v>0</v>
      </c>
      <c r="S39" s="96">
        <f>+OAX!T77</f>
        <v>0</v>
      </c>
      <c r="T39" s="96">
        <f>+OAX!U77</f>
        <v>0</v>
      </c>
      <c r="U39" s="96">
        <f>+OAX!V77</f>
        <v>0</v>
      </c>
      <c r="V39" s="96"/>
      <c r="W39" s="96"/>
      <c r="X39" s="96"/>
      <c r="Y39" s="96"/>
      <c r="Z39" s="96"/>
      <c r="AA39" s="96"/>
    </row>
    <row r="40" spans="1:27" ht="46.5" hidden="1">
      <c r="A40" s="1"/>
      <c r="B40" s="25">
        <v>2023</v>
      </c>
      <c r="C40" s="25">
        <v>20</v>
      </c>
      <c r="D40" s="25">
        <v>1</v>
      </c>
      <c r="E40" s="25">
        <v>2</v>
      </c>
      <c r="F40" s="25">
        <v>3</v>
      </c>
      <c r="G40" s="25">
        <v>3000</v>
      </c>
      <c r="H40" s="25">
        <v>3300</v>
      </c>
      <c r="I40" s="25">
        <v>339</v>
      </c>
      <c r="J40" s="122">
        <v>1</v>
      </c>
      <c r="K40" s="122"/>
      <c r="L40" s="123" t="s">
        <v>58</v>
      </c>
      <c r="M40" s="102">
        <f>OAX!N78</f>
        <v>0</v>
      </c>
      <c r="N40" s="124" t="str">
        <f>+OAX!O78</f>
        <v>Persona</v>
      </c>
      <c r="O40" s="104">
        <f>+OAX!P78</f>
        <v>0</v>
      </c>
      <c r="P40" s="104">
        <f>+OAX!Q78</f>
        <v>0</v>
      </c>
      <c r="Q40" s="102">
        <f>+OAX!R78</f>
        <v>0</v>
      </c>
      <c r="R40" s="102">
        <f>+OAX!S78</f>
        <v>0</v>
      </c>
      <c r="S40" s="102">
        <f>+OAX!T78</f>
        <v>0</v>
      </c>
      <c r="T40" s="102">
        <f>+OAX!U78</f>
        <v>0</v>
      </c>
      <c r="U40" s="102">
        <f>+OAX!V78</f>
        <v>0</v>
      </c>
      <c r="V40" s="102">
        <f>+OAX!W78</f>
        <v>0</v>
      </c>
      <c r="W40" s="102">
        <f>+OAX!X78</f>
        <v>0</v>
      </c>
      <c r="X40" s="102">
        <f>+OAX!Y78</f>
        <v>0</v>
      </c>
      <c r="Y40" s="102">
        <f>+OAX!Z78</f>
        <v>0</v>
      </c>
      <c r="Z40" s="102">
        <f>+OAX!AA78</f>
        <v>0</v>
      </c>
      <c r="AA40" s="102">
        <f>+OAX!AB78</f>
        <v>0</v>
      </c>
    </row>
    <row r="41" spans="1:27" ht="24.75" hidden="1">
      <c r="A41" s="1"/>
      <c r="B41" s="25">
        <v>2023</v>
      </c>
      <c r="C41" s="25">
        <v>20</v>
      </c>
      <c r="D41" s="25">
        <v>1</v>
      </c>
      <c r="E41" s="25">
        <v>2</v>
      </c>
      <c r="F41" s="25">
        <v>3</v>
      </c>
      <c r="G41" s="25">
        <v>3000</v>
      </c>
      <c r="H41" s="25">
        <v>3300</v>
      </c>
      <c r="I41" s="25">
        <v>339</v>
      </c>
      <c r="J41" s="122">
        <v>2</v>
      </c>
      <c r="K41" s="122"/>
      <c r="L41" s="101" t="s">
        <v>59</v>
      </c>
      <c r="M41" s="102">
        <f>OAX!N79</f>
        <v>0</v>
      </c>
      <c r="N41" s="103" t="str">
        <f>+OAX!O79</f>
        <v>Persona</v>
      </c>
      <c r="O41" s="104">
        <f>+OAX!P79</f>
        <v>0</v>
      </c>
      <c r="P41" s="104">
        <f>+OAX!Q79</f>
        <v>0</v>
      </c>
      <c r="Q41" s="102">
        <f>+OAX!R79</f>
        <v>0</v>
      </c>
      <c r="R41" s="102">
        <f>+OAX!S79</f>
        <v>0</v>
      </c>
      <c r="S41" s="102">
        <f>+OAX!T79</f>
        <v>0</v>
      </c>
      <c r="T41" s="102">
        <f>+OAX!U79</f>
        <v>0</v>
      </c>
      <c r="U41" s="102">
        <f>+OAX!V79</f>
        <v>0</v>
      </c>
      <c r="V41" s="102">
        <f>+OAX!W79</f>
        <v>0</v>
      </c>
      <c r="W41" s="102">
        <f>+OAX!X79</f>
        <v>0</v>
      </c>
      <c r="X41" s="102">
        <f>+OAX!Y79</f>
        <v>0</v>
      </c>
      <c r="Y41" s="102">
        <f>+OAX!Z79</f>
        <v>0</v>
      </c>
      <c r="Z41" s="102">
        <f>+OAX!AA79</f>
        <v>0</v>
      </c>
      <c r="AA41" s="102">
        <f>+OAX!AB79</f>
        <v>0</v>
      </c>
    </row>
    <row r="42" spans="1:27" ht="46.5" hidden="1">
      <c r="A42" s="1"/>
      <c r="B42" s="25">
        <v>2023</v>
      </c>
      <c r="C42" s="25">
        <v>20</v>
      </c>
      <c r="D42" s="25">
        <v>1</v>
      </c>
      <c r="E42" s="25">
        <v>2</v>
      </c>
      <c r="F42" s="25">
        <v>3</v>
      </c>
      <c r="G42" s="25">
        <v>3000</v>
      </c>
      <c r="H42" s="25">
        <v>3300</v>
      </c>
      <c r="I42" s="25">
        <v>339</v>
      </c>
      <c r="J42" s="122">
        <v>3</v>
      </c>
      <c r="K42" s="122"/>
      <c r="L42" s="101" t="s">
        <v>60</v>
      </c>
      <c r="M42" s="102">
        <f>OAX!N80</f>
        <v>0</v>
      </c>
      <c r="N42" s="103" t="str">
        <f>+OAX!O80</f>
        <v>Persona</v>
      </c>
      <c r="O42" s="104">
        <f>+OAX!P80</f>
        <v>0</v>
      </c>
      <c r="P42" s="104">
        <f>+OAX!Q80</f>
        <v>0</v>
      </c>
      <c r="Q42" s="102">
        <f>+OAX!R80</f>
        <v>0</v>
      </c>
      <c r="R42" s="102">
        <f>+OAX!S80</f>
        <v>0</v>
      </c>
      <c r="S42" s="102">
        <f>+OAX!T80</f>
        <v>0</v>
      </c>
      <c r="T42" s="102">
        <f>+OAX!U80</f>
        <v>0</v>
      </c>
      <c r="U42" s="102">
        <f>+OAX!V80</f>
        <v>0</v>
      </c>
      <c r="V42" s="102">
        <f>+OAX!W80</f>
        <v>0</v>
      </c>
      <c r="W42" s="102">
        <f>+OAX!X80</f>
        <v>0</v>
      </c>
      <c r="X42" s="102">
        <f>+OAX!Y80</f>
        <v>0</v>
      </c>
      <c r="Y42" s="102">
        <f>+OAX!Z80</f>
        <v>0</v>
      </c>
      <c r="Z42" s="102">
        <f>+OAX!AA80</f>
        <v>0</v>
      </c>
      <c r="AA42" s="102">
        <f>+OAX!AB80</f>
        <v>0</v>
      </c>
    </row>
    <row r="43" spans="1:27" ht="130.5" hidden="1" customHeight="1">
      <c r="A43" s="1"/>
      <c r="B43" s="125">
        <v>2023</v>
      </c>
      <c r="C43" s="125">
        <v>20</v>
      </c>
      <c r="D43" s="125">
        <v>1</v>
      </c>
      <c r="E43" s="125">
        <v>2</v>
      </c>
      <c r="F43" s="125">
        <v>4</v>
      </c>
      <c r="G43" s="125"/>
      <c r="H43" s="125"/>
      <c r="I43" s="125"/>
      <c r="J43" s="125"/>
      <c r="K43" s="125"/>
      <c r="L43" s="77" t="s">
        <v>61</v>
      </c>
      <c r="M43" s="78">
        <f>OAX!N81</f>
        <v>0</v>
      </c>
      <c r="N43" s="113"/>
      <c r="O43" s="125"/>
      <c r="P43" s="125"/>
      <c r="Q43" s="78">
        <f>+OAX!R81</f>
        <v>0</v>
      </c>
      <c r="R43" s="78">
        <f>+OAX!S81</f>
        <v>0</v>
      </c>
      <c r="S43" s="78">
        <f>+OAX!T81</f>
        <v>0</v>
      </c>
      <c r="T43" s="78">
        <f>+OAX!U81</f>
        <v>0</v>
      </c>
      <c r="U43" s="78">
        <f>+OAX!V81</f>
        <v>0</v>
      </c>
      <c r="V43" s="78"/>
      <c r="W43" s="78"/>
      <c r="X43" s="78"/>
      <c r="Y43" s="78"/>
      <c r="Z43" s="78"/>
      <c r="AA43" s="78"/>
    </row>
    <row r="44" spans="1:27" ht="24.75" hidden="1">
      <c r="A44" s="1"/>
      <c r="B44" s="126">
        <v>2023</v>
      </c>
      <c r="C44" s="115">
        <v>20</v>
      </c>
      <c r="D44" s="115">
        <v>1</v>
      </c>
      <c r="E44" s="115">
        <v>2</v>
      </c>
      <c r="F44" s="115">
        <v>4</v>
      </c>
      <c r="G44" s="115">
        <v>3000</v>
      </c>
      <c r="H44" s="115"/>
      <c r="I44" s="115"/>
      <c r="J44" s="115"/>
      <c r="K44" s="115"/>
      <c r="L44" s="127" t="s">
        <v>55</v>
      </c>
      <c r="M44" s="128">
        <f>OAX!N82</f>
        <v>0</v>
      </c>
      <c r="N44" s="85"/>
      <c r="O44" s="86"/>
      <c r="P44" s="86"/>
      <c r="Q44" s="128">
        <f>+OAX!R82</f>
        <v>0</v>
      </c>
      <c r="R44" s="128">
        <f>+OAX!S82</f>
        <v>0</v>
      </c>
      <c r="S44" s="128">
        <f>+OAX!T82</f>
        <v>0</v>
      </c>
      <c r="T44" s="128">
        <f>+OAX!U82</f>
        <v>0</v>
      </c>
      <c r="U44" s="128">
        <f>+OAX!V82</f>
        <v>0</v>
      </c>
      <c r="V44" s="128"/>
      <c r="W44" s="128"/>
      <c r="X44" s="128"/>
      <c r="Y44" s="128"/>
      <c r="Z44" s="128"/>
      <c r="AA44" s="128"/>
    </row>
    <row r="45" spans="1:27" ht="48" hidden="1">
      <c r="A45" s="1"/>
      <c r="B45" s="116">
        <v>2023</v>
      </c>
      <c r="C45" s="116">
        <v>20</v>
      </c>
      <c r="D45" s="116">
        <v>1</v>
      </c>
      <c r="E45" s="116">
        <v>2</v>
      </c>
      <c r="F45" s="116">
        <v>4</v>
      </c>
      <c r="G45" s="116">
        <v>3000</v>
      </c>
      <c r="H45" s="116">
        <v>3300</v>
      </c>
      <c r="I45" s="116"/>
      <c r="J45" s="116"/>
      <c r="K45" s="116"/>
      <c r="L45" s="89" t="s">
        <v>56</v>
      </c>
      <c r="M45" s="90">
        <f>OAX!N83</f>
        <v>0</v>
      </c>
      <c r="N45" s="117"/>
      <c r="O45" s="116"/>
      <c r="P45" s="116"/>
      <c r="Q45" s="90">
        <f>+OAX!R83</f>
        <v>0</v>
      </c>
      <c r="R45" s="90">
        <f>+OAX!S83</f>
        <v>0</v>
      </c>
      <c r="S45" s="90">
        <f>+OAX!T83</f>
        <v>0</v>
      </c>
      <c r="T45" s="90">
        <f>+OAX!U83</f>
        <v>0</v>
      </c>
      <c r="U45" s="90">
        <f>+OAX!V83</f>
        <v>0</v>
      </c>
      <c r="V45" s="90"/>
      <c r="W45" s="90"/>
      <c r="X45" s="90"/>
      <c r="Y45" s="90"/>
      <c r="Z45" s="90"/>
      <c r="AA45" s="90"/>
    </row>
    <row r="46" spans="1:27" ht="24.75" hidden="1">
      <c r="A46" s="1"/>
      <c r="B46" s="118">
        <v>2023</v>
      </c>
      <c r="C46" s="118">
        <v>20</v>
      </c>
      <c r="D46" s="118">
        <v>1</v>
      </c>
      <c r="E46" s="118">
        <v>2</v>
      </c>
      <c r="F46" s="119">
        <v>4</v>
      </c>
      <c r="G46" s="120">
        <v>3000</v>
      </c>
      <c r="H46" s="120">
        <v>3300</v>
      </c>
      <c r="I46" s="120">
        <v>334</v>
      </c>
      <c r="J46" s="120"/>
      <c r="K46" s="120"/>
      <c r="L46" s="95" t="s">
        <v>62</v>
      </c>
      <c r="M46" s="96">
        <f>OAX!N84</f>
        <v>0</v>
      </c>
      <c r="N46" s="121"/>
      <c r="O46" s="120"/>
      <c r="P46" s="120"/>
      <c r="Q46" s="96">
        <f>+OAX!R84</f>
        <v>0</v>
      </c>
      <c r="R46" s="96">
        <f>+OAX!S84</f>
        <v>0</v>
      </c>
      <c r="S46" s="96">
        <f>+OAX!T84</f>
        <v>0</v>
      </c>
      <c r="T46" s="96">
        <f>+OAX!U84</f>
        <v>0</v>
      </c>
      <c r="U46" s="96">
        <f>+OAX!V84</f>
        <v>0</v>
      </c>
      <c r="V46" s="96"/>
      <c r="W46" s="96"/>
      <c r="X46" s="96"/>
      <c r="Y46" s="96"/>
      <c r="Z46" s="96"/>
      <c r="AA46" s="96"/>
    </row>
    <row r="47" spans="1:27" ht="24.75" hidden="1">
      <c r="A47" s="1"/>
      <c r="B47" s="25">
        <v>2023</v>
      </c>
      <c r="C47" s="25">
        <v>20</v>
      </c>
      <c r="D47" s="25">
        <v>1</v>
      </c>
      <c r="E47" s="25">
        <v>2</v>
      </c>
      <c r="F47" s="25">
        <v>4</v>
      </c>
      <c r="G47" s="25">
        <v>3000</v>
      </c>
      <c r="H47" s="25">
        <v>3300</v>
      </c>
      <c r="I47" s="25">
        <v>334</v>
      </c>
      <c r="J47" s="122">
        <v>1</v>
      </c>
      <c r="K47" s="122"/>
      <c r="L47" s="101" t="s">
        <v>63</v>
      </c>
      <c r="M47" s="102">
        <f>OAX!N85</f>
        <v>0</v>
      </c>
      <c r="N47" s="103" t="str">
        <f>+OAX!O85</f>
        <v>Servicio</v>
      </c>
      <c r="O47" s="104">
        <f>+OAX!P85</f>
        <v>0</v>
      </c>
      <c r="P47" s="104">
        <f>+OAX!Q85</f>
        <v>0</v>
      </c>
      <c r="Q47" s="102">
        <f>+OAX!R85</f>
        <v>0</v>
      </c>
      <c r="R47" s="102">
        <f>+OAX!S85</f>
        <v>0</v>
      </c>
      <c r="S47" s="102">
        <f>+OAX!T85</f>
        <v>0</v>
      </c>
      <c r="T47" s="102">
        <f>+OAX!U85</f>
        <v>0</v>
      </c>
      <c r="U47" s="102">
        <f>+OAX!V85</f>
        <v>0</v>
      </c>
      <c r="V47" s="102">
        <f>+OAX!W85</f>
        <v>0</v>
      </c>
      <c r="W47" s="102">
        <f>+OAX!X85</f>
        <v>0</v>
      </c>
      <c r="X47" s="102">
        <f>+OAX!Y85</f>
        <v>0</v>
      </c>
      <c r="Y47" s="102">
        <f>+OAX!Z85</f>
        <v>0</v>
      </c>
      <c r="Z47" s="102">
        <f>+OAX!AA85</f>
        <v>0</v>
      </c>
      <c r="AA47" s="102">
        <f>+OAX!AB85</f>
        <v>0</v>
      </c>
    </row>
    <row r="48" spans="1:27" ht="24.75" hidden="1">
      <c r="A48" s="1"/>
      <c r="B48" s="25">
        <v>2023</v>
      </c>
      <c r="C48" s="25">
        <v>20</v>
      </c>
      <c r="D48" s="25">
        <v>1</v>
      </c>
      <c r="E48" s="25">
        <v>2</v>
      </c>
      <c r="F48" s="25">
        <v>4</v>
      </c>
      <c r="G48" s="25">
        <v>3000</v>
      </c>
      <c r="H48" s="25">
        <v>3300</v>
      </c>
      <c r="I48" s="25">
        <v>334</v>
      </c>
      <c r="J48" s="122">
        <v>2</v>
      </c>
      <c r="K48" s="122"/>
      <c r="L48" s="101" t="s">
        <v>65</v>
      </c>
      <c r="M48" s="102">
        <f>OAX!N86</f>
        <v>0</v>
      </c>
      <c r="N48" s="103" t="str">
        <f>+OAX!O86</f>
        <v>Servicio</v>
      </c>
      <c r="O48" s="104">
        <f>+OAX!P86</f>
        <v>0</v>
      </c>
      <c r="P48" s="104">
        <f>+OAX!Q86</f>
        <v>0</v>
      </c>
      <c r="Q48" s="102">
        <f>+OAX!R86</f>
        <v>0</v>
      </c>
      <c r="R48" s="102">
        <f>+OAX!S86</f>
        <v>0</v>
      </c>
      <c r="S48" s="102">
        <f>+OAX!T86</f>
        <v>0</v>
      </c>
      <c r="T48" s="102">
        <f>+OAX!U86</f>
        <v>0</v>
      </c>
      <c r="U48" s="102">
        <f>+OAX!V86</f>
        <v>0</v>
      </c>
      <c r="V48" s="102">
        <f>+OAX!W86</f>
        <v>0</v>
      </c>
      <c r="W48" s="102">
        <f>+OAX!X86</f>
        <v>0</v>
      </c>
      <c r="X48" s="102">
        <f>+OAX!Y86</f>
        <v>0</v>
      </c>
      <c r="Y48" s="102">
        <f>+OAX!Z86</f>
        <v>0</v>
      </c>
      <c r="Z48" s="102">
        <f>+OAX!AA86</f>
        <v>0</v>
      </c>
      <c r="AA48" s="102">
        <f>+OAX!AB86</f>
        <v>0</v>
      </c>
    </row>
    <row r="49" spans="1:27" ht="24.75" hidden="1">
      <c r="A49" s="1"/>
      <c r="B49" s="25">
        <v>2023</v>
      </c>
      <c r="C49" s="25">
        <v>20</v>
      </c>
      <c r="D49" s="25">
        <v>1</v>
      </c>
      <c r="E49" s="25">
        <v>2</v>
      </c>
      <c r="F49" s="25">
        <v>4</v>
      </c>
      <c r="G49" s="25">
        <v>3000</v>
      </c>
      <c r="H49" s="25">
        <v>3300</v>
      </c>
      <c r="I49" s="25">
        <v>334</v>
      </c>
      <c r="J49" s="122">
        <v>3</v>
      </c>
      <c r="K49" s="122"/>
      <c r="L49" s="101" t="s">
        <v>66</v>
      </c>
      <c r="M49" s="102">
        <f>OAX!N87</f>
        <v>0</v>
      </c>
      <c r="N49" s="103" t="str">
        <f>+OAX!O87</f>
        <v>Servicio</v>
      </c>
      <c r="O49" s="104">
        <f>+OAX!P87</f>
        <v>0</v>
      </c>
      <c r="P49" s="104">
        <f>+OAX!Q87</f>
        <v>0</v>
      </c>
      <c r="Q49" s="102">
        <f>+OAX!R87</f>
        <v>0</v>
      </c>
      <c r="R49" s="102">
        <f>+OAX!S87</f>
        <v>0</v>
      </c>
      <c r="S49" s="102">
        <f>+OAX!T87</f>
        <v>0</v>
      </c>
      <c r="T49" s="102">
        <f>+OAX!U87</f>
        <v>0</v>
      </c>
      <c r="U49" s="102">
        <f>+OAX!V87</f>
        <v>0</v>
      </c>
      <c r="V49" s="102">
        <f>+OAX!W87</f>
        <v>0</v>
      </c>
      <c r="W49" s="102">
        <f>+OAX!X87</f>
        <v>0</v>
      </c>
      <c r="X49" s="102">
        <f>+OAX!Y87</f>
        <v>0</v>
      </c>
      <c r="Y49" s="102">
        <f>+OAX!Z87</f>
        <v>0</v>
      </c>
      <c r="Z49" s="102">
        <f>+OAX!AA87</f>
        <v>0</v>
      </c>
      <c r="AA49" s="102">
        <f>+OAX!AB87</f>
        <v>0</v>
      </c>
    </row>
    <row r="50" spans="1:27" ht="24.75" hidden="1">
      <c r="A50" s="1"/>
      <c r="B50" s="25">
        <v>2023</v>
      </c>
      <c r="C50" s="25">
        <v>20</v>
      </c>
      <c r="D50" s="25">
        <v>1</v>
      </c>
      <c r="E50" s="25">
        <v>2</v>
      </c>
      <c r="F50" s="25">
        <v>4</v>
      </c>
      <c r="G50" s="25">
        <v>3000</v>
      </c>
      <c r="H50" s="25">
        <v>3300</v>
      </c>
      <c r="I50" s="25">
        <v>334</v>
      </c>
      <c r="J50" s="122">
        <v>4</v>
      </c>
      <c r="K50" s="122"/>
      <c r="L50" s="101" t="s">
        <v>67</v>
      </c>
      <c r="M50" s="102">
        <f>OAX!N88</f>
        <v>0</v>
      </c>
      <c r="N50" s="103" t="str">
        <f>+OAX!O88</f>
        <v>Servicio</v>
      </c>
      <c r="O50" s="104">
        <f>+OAX!P88</f>
        <v>0</v>
      </c>
      <c r="P50" s="104">
        <f>+OAX!Q88</f>
        <v>0</v>
      </c>
      <c r="Q50" s="102">
        <f>+OAX!R88</f>
        <v>0</v>
      </c>
      <c r="R50" s="102">
        <f>+OAX!S88</f>
        <v>0</v>
      </c>
      <c r="S50" s="102">
        <f>+OAX!T88</f>
        <v>0</v>
      </c>
      <c r="T50" s="102">
        <f>+OAX!U88</f>
        <v>0</v>
      </c>
      <c r="U50" s="102">
        <f>+OAX!V88</f>
        <v>0</v>
      </c>
      <c r="V50" s="102">
        <f>+OAX!W88</f>
        <v>0</v>
      </c>
      <c r="W50" s="102">
        <f>+OAX!X88</f>
        <v>0</v>
      </c>
      <c r="X50" s="102">
        <f>+OAX!Y88</f>
        <v>0</v>
      </c>
      <c r="Y50" s="102">
        <f>+OAX!Z88</f>
        <v>0</v>
      </c>
      <c r="Z50" s="102">
        <f>+OAX!AA88</f>
        <v>0</v>
      </c>
      <c r="AA50" s="102">
        <f>+OAX!AB88</f>
        <v>0</v>
      </c>
    </row>
    <row r="51" spans="1:27" ht="24.75" hidden="1">
      <c r="A51" s="1"/>
      <c r="B51" s="25">
        <v>2023</v>
      </c>
      <c r="C51" s="25">
        <v>20</v>
      </c>
      <c r="D51" s="25">
        <v>1</v>
      </c>
      <c r="E51" s="25">
        <v>2</v>
      </c>
      <c r="F51" s="25">
        <v>4</v>
      </c>
      <c r="G51" s="25">
        <v>3000</v>
      </c>
      <c r="H51" s="25">
        <v>3300</v>
      </c>
      <c r="I51" s="25">
        <v>334</v>
      </c>
      <c r="J51" s="122">
        <v>5</v>
      </c>
      <c r="K51" s="122"/>
      <c r="L51" s="101" t="s">
        <v>68</v>
      </c>
      <c r="M51" s="102">
        <f>OAX!N89</f>
        <v>0</v>
      </c>
      <c r="N51" s="103" t="str">
        <f>+OAX!O89</f>
        <v>Servicio</v>
      </c>
      <c r="O51" s="104">
        <f>+OAX!P89</f>
        <v>0</v>
      </c>
      <c r="P51" s="104">
        <f>+OAX!Q89</f>
        <v>0</v>
      </c>
      <c r="Q51" s="102">
        <f>+OAX!R89</f>
        <v>0</v>
      </c>
      <c r="R51" s="102">
        <f>+OAX!S89</f>
        <v>0</v>
      </c>
      <c r="S51" s="102">
        <f>+OAX!T89</f>
        <v>0</v>
      </c>
      <c r="T51" s="102">
        <f>+OAX!U89</f>
        <v>0</v>
      </c>
      <c r="U51" s="102">
        <f>+OAX!V89</f>
        <v>0</v>
      </c>
      <c r="V51" s="102">
        <f>+OAX!W89</f>
        <v>0</v>
      </c>
      <c r="W51" s="102">
        <f>+OAX!X89</f>
        <v>0</v>
      </c>
      <c r="X51" s="102">
        <f>+OAX!Y89</f>
        <v>0</v>
      </c>
      <c r="Y51" s="102">
        <f>+OAX!Z89</f>
        <v>0</v>
      </c>
      <c r="Z51" s="102">
        <f>+OAX!AA89</f>
        <v>0</v>
      </c>
      <c r="AA51" s="102">
        <f>+OAX!AB89</f>
        <v>0</v>
      </c>
    </row>
    <row r="52" spans="1:27" ht="46.5" hidden="1">
      <c r="A52" s="1"/>
      <c r="B52" s="25">
        <v>2023</v>
      </c>
      <c r="C52" s="25">
        <v>20</v>
      </c>
      <c r="D52" s="25">
        <v>1</v>
      </c>
      <c r="E52" s="25">
        <v>2</v>
      </c>
      <c r="F52" s="25">
        <v>4</v>
      </c>
      <c r="G52" s="25">
        <v>3000</v>
      </c>
      <c r="H52" s="25">
        <v>3300</v>
      </c>
      <c r="I52" s="25">
        <v>334</v>
      </c>
      <c r="J52" s="122">
        <v>6</v>
      </c>
      <c r="K52" s="122"/>
      <c r="L52" s="101" t="s">
        <v>69</v>
      </c>
      <c r="M52" s="102">
        <f>OAX!N90</f>
        <v>0</v>
      </c>
      <c r="N52" s="103" t="str">
        <f>+OAX!O90</f>
        <v>Servicio</v>
      </c>
      <c r="O52" s="104">
        <f>+OAX!P90</f>
        <v>0</v>
      </c>
      <c r="P52" s="104">
        <f>+OAX!Q90</f>
        <v>0</v>
      </c>
      <c r="Q52" s="102">
        <f>+OAX!R90</f>
        <v>0</v>
      </c>
      <c r="R52" s="102">
        <f>+OAX!S90</f>
        <v>0</v>
      </c>
      <c r="S52" s="102">
        <f>+OAX!T90</f>
        <v>0</v>
      </c>
      <c r="T52" s="102">
        <f>+OAX!U90</f>
        <v>0</v>
      </c>
      <c r="U52" s="102">
        <f>+OAX!V90</f>
        <v>0</v>
      </c>
      <c r="V52" s="102">
        <f>+OAX!W90</f>
        <v>0</v>
      </c>
      <c r="W52" s="102">
        <f>+OAX!X90</f>
        <v>0</v>
      </c>
      <c r="X52" s="102">
        <f>+OAX!Y90</f>
        <v>0</v>
      </c>
      <c r="Y52" s="102">
        <f>+OAX!Z90</f>
        <v>0</v>
      </c>
      <c r="Z52" s="102">
        <f>+OAX!AA90</f>
        <v>0</v>
      </c>
      <c r="AA52" s="102">
        <f>+OAX!AB90</f>
        <v>0</v>
      </c>
    </row>
    <row r="53" spans="1:27" ht="24.75" hidden="1">
      <c r="A53" s="1"/>
      <c r="B53" s="25">
        <v>2023</v>
      </c>
      <c r="C53" s="25">
        <v>20</v>
      </c>
      <c r="D53" s="25">
        <v>1</v>
      </c>
      <c r="E53" s="25">
        <v>2</v>
      </c>
      <c r="F53" s="25">
        <v>4</v>
      </c>
      <c r="G53" s="25">
        <v>3000</v>
      </c>
      <c r="H53" s="25">
        <v>3300</v>
      </c>
      <c r="I53" s="25">
        <v>334</v>
      </c>
      <c r="J53" s="122">
        <v>7</v>
      </c>
      <c r="K53" s="122"/>
      <c r="L53" s="101" t="s">
        <v>70</v>
      </c>
      <c r="M53" s="102">
        <f>OAX!N91</f>
        <v>0</v>
      </c>
      <c r="N53" s="103" t="str">
        <f>+OAX!O91</f>
        <v>Servicio</v>
      </c>
      <c r="O53" s="104">
        <f>+OAX!P91</f>
        <v>0</v>
      </c>
      <c r="P53" s="104">
        <f>+OAX!Q91</f>
        <v>0</v>
      </c>
      <c r="Q53" s="102">
        <f>+OAX!R91</f>
        <v>0</v>
      </c>
      <c r="R53" s="102">
        <f>+OAX!S91</f>
        <v>0</v>
      </c>
      <c r="S53" s="102">
        <f>+OAX!T91</f>
        <v>0</v>
      </c>
      <c r="T53" s="102">
        <f>+OAX!U91</f>
        <v>0</v>
      </c>
      <c r="U53" s="102">
        <f>+OAX!V91</f>
        <v>0</v>
      </c>
      <c r="V53" s="102">
        <f>+OAX!W91</f>
        <v>0</v>
      </c>
      <c r="W53" s="102">
        <f>+OAX!X91</f>
        <v>0</v>
      </c>
      <c r="X53" s="102">
        <f>+OAX!Y91</f>
        <v>0</v>
      </c>
      <c r="Y53" s="102">
        <f>+OAX!Z91</f>
        <v>0</v>
      </c>
      <c r="Z53" s="102">
        <f>+OAX!AA91</f>
        <v>0</v>
      </c>
      <c r="AA53" s="102">
        <f>+OAX!AB91</f>
        <v>0</v>
      </c>
    </row>
    <row r="54" spans="1:27" ht="24.75" hidden="1">
      <c r="A54" s="1"/>
      <c r="B54" s="25">
        <v>2023</v>
      </c>
      <c r="C54" s="25">
        <v>20</v>
      </c>
      <c r="D54" s="25">
        <v>1</v>
      </c>
      <c r="E54" s="25">
        <v>2</v>
      </c>
      <c r="F54" s="25">
        <v>4</v>
      </c>
      <c r="G54" s="25">
        <v>3000</v>
      </c>
      <c r="H54" s="25">
        <v>3300</v>
      </c>
      <c r="I54" s="25">
        <v>334</v>
      </c>
      <c r="J54" s="122">
        <v>8</v>
      </c>
      <c r="K54" s="122"/>
      <c r="L54" s="101" t="s">
        <v>71</v>
      </c>
      <c r="M54" s="102">
        <f>OAX!N92</f>
        <v>0</v>
      </c>
      <c r="N54" s="103" t="str">
        <f>+OAX!O92</f>
        <v>Servicio</v>
      </c>
      <c r="O54" s="104">
        <f>+OAX!P92</f>
        <v>0</v>
      </c>
      <c r="P54" s="104">
        <f>+OAX!Q92</f>
        <v>0</v>
      </c>
      <c r="Q54" s="102">
        <f>+OAX!R92</f>
        <v>0</v>
      </c>
      <c r="R54" s="102">
        <f>+OAX!S92</f>
        <v>0</v>
      </c>
      <c r="S54" s="102">
        <f>+OAX!T92</f>
        <v>0</v>
      </c>
      <c r="T54" s="102">
        <f>+OAX!U92</f>
        <v>0</v>
      </c>
      <c r="U54" s="102">
        <f>+OAX!V92</f>
        <v>0</v>
      </c>
      <c r="V54" s="102">
        <f>+OAX!W92</f>
        <v>0</v>
      </c>
      <c r="W54" s="102">
        <f>+OAX!X92</f>
        <v>0</v>
      </c>
      <c r="X54" s="102">
        <f>+OAX!Y92</f>
        <v>0</v>
      </c>
      <c r="Y54" s="102">
        <f>+OAX!Z92</f>
        <v>0</v>
      </c>
      <c r="Z54" s="102">
        <f>+OAX!AA92</f>
        <v>0</v>
      </c>
      <c r="AA54" s="102">
        <f>+OAX!AB92</f>
        <v>0</v>
      </c>
    </row>
    <row r="55" spans="1:27" ht="24.75" hidden="1">
      <c r="A55" s="1"/>
      <c r="B55" s="25">
        <v>2023</v>
      </c>
      <c r="C55" s="25">
        <v>20</v>
      </c>
      <c r="D55" s="25">
        <v>1</v>
      </c>
      <c r="E55" s="25">
        <v>2</v>
      </c>
      <c r="F55" s="25">
        <v>4</v>
      </c>
      <c r="G55" s="25">
        <v>3000</v>
      </c>
      <c r="H55" s="25">
        <v>3300</v>
      </c>
      <c r="I55" s="25">
        <v>334</v>
      </c>
      <c r="J55" s="122">
        <v>9</v>
      </c>
      <c r="K55" s="122"/>
      <c r="L55" s="101" t="s">
        <v>72</v>
      </c>
      <c r="M55" s="102">
        <f>OAX!N93</f>
        <v>0</v>
      </c>
      <c r="N55" s="103" t="str">
        <f>+OAX!O93</f>
        <v>Servicio</v>
      </c>
      <c r="O55" s="104">
        <f>+OAX!P93</f>
        <v>0</v>
      </c>
      <c r="P55" s="104">
        <f>+OAX!Q93</f>
        <v>0</v>
      </c>
      <c r="Q55" s="102">
        <f>+OAX!R93</f>
        <v>0</v>
      </c>
      <c r="R55" s="102">
        <f>+OAX!S93</f>
        <v>0</v>
      </c>
      <c r="S55" s="102">
        <f>+OAX!T93</f>
        <v>0</v>
      </c>
      <c r="T55" s="102">
        <f>+OAX!U93</f>
        <v>0</v>
      </c>
      <c r="U55" s="102">
        <f>+OAX!V93</f>
        <v>0</v>
      </c>
      <c r="V55" s="102">
        <f>+OAX!W93</f>
        <v>0</v>
      </c>
      <c r="W55" s="102">
        <f>+OAX!X93</f>
        <v>0</v>
      </c>
      <c r="X55" s="102">
        <f>+OAX!Y93</f>
        <v>0</v>
      </c>
      <c r="Y55" s="102">
        <f>+OAX!Z93</f>
        <v>0</v>
      </c>
      <c r="Z55" s="102">
        <f>+OAX!AA93</f>
        <v>0</v>
      </c>
      <c r="AA55" s="102">
        <f>+OAX!AB93</f>
        <v>0</v>
      </c>
    </row>
    <row r="56" spans="1:27" ht="46.5" hidden="1">
      <c r="A56" s="1"/>
      <c r="B56" s="25">
        <v>2023</v>
      </c>
      <c r="C56" s="25">
        <v>20</v>
      </c>
      <c r="D56" s="25">
        <v>1</v>
      </c>
      <c r="E56" s="25">
        <v>2</v>
      </c>
      <c r="F56" s="25">
        <v>4</v>
      </c>
      <c r="G56" s="25">
        <v>3000</v>
      </c>
      <c r="H56" s="25">
        <v>3300</v>
      </c>
      <c r="I56" s="25">
        <v>334</v>
      </c>
      <c r="J56" s="122">
        <v>10</v>
      </c>
      <c r="K56" s="122"/>
      <c r="L56" s="101" t="s">
        <v>73</v>
      </c>
      <c r="M56" s="102">
        <f>OAX!N94</f>
        <v>0</v>
      </c>
      <c r="N56" s="103" t="str">
        <f>+OAX!O94</f>
        <v>Servicio</v>
      </c>
      <c r="O56" s="104">
        <f>+OAX!P94</f>
        <v>0</v>
      </c>
      <c r="P56" s="104">
        <f>+OAX!Q94</f>
        <v>0</v>
      </c>
      <c r="Q56" s="102">
        <f>+OAX!R94</f>
        <v>0</v>
      </c>
      <c r="R56" s="102">
        <f>+OAX!S94</f>
        <v>0</v>
      </c>
      <c r="S56" s="102">
        <f>+OAX!T94</f>
        <v>0</v>
      </c>
      <c r="T56" s="102">
        <f>+OAX!U94</f>
        <v>0</v>
      </c>
      <c r="U56" s="102">
        <f>+OAX!V94</f>
        <v>0</v>
      </c>
      <c r="V56" s="102">
        <f>+OAX!W94</f>
        <v>0</v>
      </c>
      <c r="W56" s="102">
        <f>+OAX!X94</f>
        <v>0</v>
      </c>
      <c r="X56" s="102">
        <f>+OAX!Y94</f>
        <v>0</v>
      </c>
      <c r="Y56" s="102">
        <f>+OAX!Z94</f>
        <v>0</v>
      </c>
      <c r="Z56" s="102">
        <f>+OAX!AA94</f>
        <v>0</v>
      </c>
      <c r="AA56" s="102">
        <f>+OAX!AB94</f>
        <v>0</v>
      </c>
    </row>
    <row r="57" spans="1:27" ht="24.75" hidden="1">
      <c r="A57" s="1"/>
      <c r="B57" s="25">
        <v>2023</v>
      </c>
      <c r="C57" s="25">
        <v>20</v>
      </c>
      <c r="D57" s="25">
        <v>1</v>
      </c>
      <c r="E57" s="25">
        <v>2</v>
      </c>
      <c r="F57" s="25">
        <v>4</v>
      </c>
      <c r="G57" s="25">
        <v>3000</v>
      </c>
      <c r="H57" s="25">
        <v>3300</v>
      </c>
      <c r="I57" s="25">
        <v>334</v>
      </c>
      <c r="J57" s="122">
        <v>11</v>
      </c>
      <c r="K57" s="122"/>
      <c r="L57" s="101" t="s">
        <v>74</v>
      </c>
      <c r="M57" s="102">
        <f>OAX!N95</f>
        <v>0</v>
      </c>
      <c r="N57" s="103" t="str">
        <f>+OAX!O95</f>
        <v>Servicio</v>
      </c>
      <c r="O57" s="104">
        <f>+OAX!P95</f>
        <v>0</v>
      </c>
      <c r="P57" s="104">
        <f>+OAX!Q95</f>
        <v>0</v>
      </c>
      <c r="Q57" s="102">
        <f>+OAX!R95</f>
        <v>0</v>
      </c>
      <c r="R57" s="102">
        <f>+OAX!S95</f>
        <v>0</v>
      </c>
      <c r="S57" s="102">
        <f>+OAX!T95</f>
        <v>0</v>
      </c>
      <c r="T57" s="102">
        <f>+OAX!U95</f>
        <v>0</v>
      </c>
      <c r="U57" s="102">
        <f>+OAX!V95</f>
        <v>0</v>
      </c>
      <c r="V57" s="102">
        <f>+OAX!W95</f>
        <v>0</v>
      </c>
      <c r="W57" s="102">
        <f>+OAX!X95</f>
        <v>0</v>
      </c>
      <c r="X57" s="102">
        <f>+OAX!Y95</f>
        <v>0</v>
      </c>
      <c r="Y57" s="102">
        <f>+OAX!Z95</f>
        <v>0</v>
      </c>
      <c r="Z57" s="102">
        <f>+OAX!AA95</f>
        <v>0</v>
      </c>
      <c r="AA57" s="102">
        <f>+OAX!AB95</f>
        <v>0</v>
      </c>
    </row>
    <row r="58" spans="1:27" ht="24.75" hidden="1">
      <c r="A58" s="1"/>
      <c r="B58" s="25">
        <v>2023</v>
      </c>
      <c r="C58" s="25">
        <v>20</v>
      </c>
      <c r="D58" s="25">
        <v>1</v>
      </c>
      <c r="E58" s="25">
        <v>2</v>
      </c>
      <c r="F58" s="25">
        <v>4</v>
      </c>
      <c r="G58" s="25">
        <v>3000</v>
      </c>
      <c r="H58" s="25">
        <v>3300</v>
      </c>
      <c r="I58" s="25">
        <v>334</v>
      </c>
      <c r="J58" s="122">
        <v>12</v>
      </c>
      <c r="K58" s="122"/>
      <c r="L58" s="101" t="s">
        <v>75</v>
      </c>
      <c r="M58" s="102">
        <f>OAX!N96</f>
        <v>0</v>
      </c>
      <c r="N58" s="103" t="str">
        <f>+OAX!O96</f>
        <v>Servicio</v>
      </c>
      <c r="O58" s="104">
        <f>+OAX!P96</f>
        <v>0</v>
      </c>
      <c r="P58" s="104">
        <f>+OAX!Q96</f>
        <v>0</v>
      </c>
      <c r="Q58" s="102">
        <f>+OAX!R96</f>
        <v>0</v>
      </c>
      <c r="R58" s="102">
        <f>+OAX!S96</f>
        <v>0</v>
      </c>
      <c r="S58" s="102">
        <f>+OAX!T96</f>
        <v>0</v>
      </c>
      <c r="T58" s="102">
        <f>+OAX!U96</f>
        <v>0</v>
      </c>
      <c r="U58" s="102">
        <f>+OAX!V96</f>
        <v>0</v>
      </c>
      <c r="V58" s="102">
        <f>+OAX!W96</f>
        <v>0</v>
      </c>
      <c r="W58" s="102">
        <f>+OAX!X96</f>
        <v>0</v>
      </c>
      <c r="X58" s="102">
        <f>+OAX!Y96</f>
        <v>0</v>
      </c>
      <c r="Y58" s="102">
        <f>+OAX!Z96</f>
        <v>0</v>
      </c>
      <c r="Z58" s="102">
        <f>+OAX!AA96</f>
        <v>0</v>
      </c>
      <c r="AA58" s="102">
        <f>+OAX!AB96</f>
        <v>0</v>
      </c>
    </row>
    <row r="59" spans="1:27" ht="24.75" hidden="1">
      <c r="A59" s="1"/>
      <c r="B59" s="25">
        <v>2023</v>
      </c>
      <c r="C59" s="25">
        <v>20</v>
      </c>
      <c r="D59" s="25">
        <v>1</v>
      </c>
      <c r="E59" s="25">
        <v>2</v>
      </c>
      <c r="F59" s="25">
        <v>4</v>
      </c>
      <c r="G59" s="25">
        <v>3000</v>
      </c>
      <c r="H59" s="25">
        <v>3300</v>
      </c>
      <c r="I59" s="25">
        <v>334</v>
      </c>
      <c r="J59" s="122">
        <v>13</v>
      </c>
      <c r="K59" s="122"/>
      <c r="L59" s="101" t="s">
        <v>76</v>
      </c>
      <c r="M59" s="102">
        <f>OAX!N97</f>
        <v>0</v>
      </c>
      <c r="N59" s="103" t="str">
        <f>+OAX!O97</f>
        <v>Servicio</v>
      </c>
      <c r="O59" s="104">
        <f>+OAX!P97</f>
        <v>0</v>
      </c>
      <c r="P59" s="104">
        <f>+OAX!Q97</f>
        <v>0</v>
      </c>
      <c r="Q59" s="102">
        <f>+OAX!R97</f>
        <v>0</v>
      </c>
      <c r="R59" s="102">
        <f>+OAX!S97</f>
        <v>0</v>
      </c>
      <c r="S59" s="102">
        <f>+OAX!T97</f>
        <v>0</v>
      </c>
      <c r="T59" s="102">
        <f>+OAX!U97</f>
        <v>0</v>
      </c>
      <c r="U59" s="102">
        <f>+OAX!V97</f>
        <v>0</v>
      </c>
      <c r="V59" s="102">
        <f>+OAX!W97</f>
        <v>0</v>
      </c>
      <c r="W59" s="102">
        <f>+OAX!X97</f>
        <v>0</v>
      </c>
      <c r="X59" s="102">
        <f>+OAX!Y97</f>
        <v>0</v>
      </c>
      <c r="Y59" s="102">
        <f>+OAX!Z97</f>
        <v>0</v>
      </c>
      <c r="Z59" s="102">
        <f>+OAX!AA97</f>
        <v>0</v>
      </c>
      <c r="AA59" s="102">
        <f>+OAX!AB97</f>
        <v>0</v>
      </c>
    </row>
    <row r="60" spans="1:27" ht="24.75" hidden="1">
      <c r="A60" s="1"/>
      <c r="B60" s="25">
        <v>2023</v>
      </c>
      <c r="C60" s="25">
        <v>20</v>
      </c>
      <c r="D60" s="25">
        <v>1</v>
      </c>
      <c r="E60" s="25">
        <v>2</v>
      </c>
      <c r="F60" s="25">
        <v>4</v>
      </c>
      <c r="G60" s="25">
        <v>3000</v>
      </c>
      <c r="H60" s="25">
        <v>3300</v>
      </c>
      <c r="I60" s="25">
        <v>334</v>
      </c>
      <c r="J60" s="122">
        <v>14</v>
      </c>
      <c r="K60" s="122"/>
      <c r="L60" s="101" t="s">
        <v>77</v>
      </c>
      <c r="M60" s="102">
        <f>OAX!N98</f>
        <v>0</v>
      </c>
      <c r="N60" s="103" t="str">
        <f>+OAX!O98</f>
        <v>Servicio</v>
      </c>
      <c r="O60" s="104">
        <f>+OAX!P98</f>
        <v>0</v>
      </c>
      <c r="P60" s="104">
        <f>+OAX!Q98</f>
        <v>0</v>
      </c>
      <c r="Q60" s="102">
        <f>+OAX!R98</f>
        <v>0</v>
      </c>
      <c r="R60" s="102">
        <f>+OAX!S98</f>
        <v>0</v>
      </c>
      <c r="S60" s="102">
        <f>+OAX!T98</f>
        <v>0</v>
      </c>
      <c r="T60" s="102">
        <f>+OAX!U98</f>
        <v>0</v>
      </c>
      <c r="U60" s="102">
        <f>+OAX!V98</f>
        <v>0</v>
      </c>
      <c r="V60" s="102">
        <f>+OAX!W98</f>
        <v>0</v>
      </c>
      <c r="W60" s="102">
        <f>+OAX!X98</f>
        <v>0</v>
      </c>
      <c r="X60" s="102">
        <f>+OAX!Y98</f>
        <v>0</v>
      </c>
      <c r="Y60" s="102">
        <f>+OAX!Z98</f>
        <v>0</v>
      </c>
      <c r="Z60" s="102">
        <f>+OAX!AA98</f>
        <v>0</v>
      </c>
      <c r="AA60" s="102">
        <f>+OAX!AB98</f>
        <v>0</v>
      </c>
    </row>
    <row r="61" spans="1:27" ht="24.75" hidden="1">
      <c r="A61" s="1"/>
      <c r="B61" s="25">
        <v>2023</v>
      </c>
      <c r="C61" s="25">
        <v>20</v>
      </c>
      <c r="D61" s="25">
        <v>1</v>
      </c>
      <c r="E61" s="25">
        <v>2</v>
      </c>
      <c r="F61" s="25">
        <v>4</v>
      </c>
      <c r="G61" s="25">
        <v>3000</v>
      </c>
      <c r="H61" s="25">
        <v>3300</v>
      </c>
      <c r="I61" s="25">
        <v>334</v>
      </c>
      <c r="J61" s="122">
        <v>15</v>
      </c>
      <c r="K61" s="122"/>
      <c r="L61" s="101" t="s">
        <v>78</v>
      </c>
      <c r="M61" s="102">
        <f>OAX!N99</f>
        <v>0</v>
      </c>
      <c r="N61" s="103" t="str">
        <f>+OAX!O99</f>
        <v>Servicio</v>
      </c>
      <c r="O61" s="104">
        <f>+OAX!P99</f>
        <v>0</v>
      </c>
      <c r="P61" s="104">
        <f>+OAX!Q99</f>
        <v>0</v>
      </c>
      <c r="Q61" s="102">
        <f>+OAX!R99</f>
        <v>0</v>
      </c>
      <c r="R61" s="102">
        <f>+OAX!S99</f>
        <v>0</v>
      </c>
      <c r="S61" s="102">
        <f>+OAX!T99</f>
        <v>0</v>
      </c>
      <c r="T61" s="102">
        <f>+OAX!U99</f>
        <v>0</v>
      </c>
      <c r="U61" s="102">
        <f>+OAX!V99</f>
        <v>0</v>
      </c>
      <c r="V61" s="102">
        <f>+OAX!W99</f>
        <v>0</v>
      </c>
      <c r="W61" s="102">
        <f>+OAX!X99</f>
        <v>0</v>
      </c>
      <c r="X61" s="102">
        <f>+OAX!Y99</f>
        <v>0</v>
      </c>
      <c r="Y61" s="102">
        <f>+OAX!Z99</f>
        <v>0</v>
      </c>
      <c r="Z61" s="102">
        <f>+OAX!AA99</f>
        <v>0</v>
      </c>
      <c r="AA61" s="102">
        <f>+OAX!AB99</f>
        <v>0</v>
      </c>
    </row>
    <row r="62" spans="1:27" ht="46.5" hidden="1">
      <c r="A62" s="1"/>
      <c r="B62" s="25">
        <v>2023</v>
      </c>
      <c r="C62" s="25">
        <v>20</v>
      </c>
      <c r="D62" s="25">
        <v>1</v>
      </c>
      <c r="E62" s="25">
        <v>2</v>
      </c>
      <c r="F62" s="25">
        <v>4</v>
      </c>
      <c r="G62" s="25">
        <v>3000</v>
      </c>
      <c r="H62" s="25">
        <v>3300</v>
      </c>
      <c r="I62" s="25">
        <v>334</v>
      </c>
      <c r="J62" s="122">
        <v>16</v>
      </c>
      <c r="K62" s="122"/>
      <c r="L62" s="101" t="s">
        <v>79</v>
      </c>
      <c r="M62" s="102">
        <f>OAX!N100</f>
        <v>0</v>
      </c>
      <c r="N62" s="103" t="str">
        <f>+OAX!O100</f>
        <v>Servicio</v>
      </c>
      <c r="O62" s="104">
        <f>+OAX!P100</f>
        <v>0</v>
      </c>
      <c r="P62" s="104">
        <f>+OAX!Q100</f>
        <v>0</v>
      </c>
      <c r="Q62" s="102">
        <f>+OAX!R100</f>
        <v>0</v>
      </c>
      <c r="R62" s="102">
        <f>+OAX!S100</f>
        <v>0</v>
      </c>
      <c r="S62" s="102">
        <f>+OAX!T100</f>
        <v>0</v>
      </c>
      <c r="T62" s="102">
        <f>+OAX!U100</f>
        <v>0</v>
      </c>
      <c r="U62" s="102">
        <f>+OAX!V100</f>
        <v>0</v>
      </c>
      <c r="V62" s="102">
        <f>+OAX!W100</f>
        <v>0</v>
      </c>
      <c r="W62" s="102">
        <f>+OAX!X100</f>
        <v>0</v>
      </c>
      <c r="X62" s="102">
        <f>+OAX!Y100</f>
        <v>0</v>
      </c>
      <c r="Y62" s="102">
        <f>+OAX!Z100</f>
        <v>0</v>
      </c>
      <c r="Z62" s="102">
        <f>+OAX!AA100</f>
        <v>0</v>
      </c>
      <c r="AA62" s="102">
        <f>+OAX!AB100</f>
        <v>0</v>
      </c>
    </row>
    <row r="63" spans="1:27" ht="24.75" hidden="1">
      <c r="A63" s="1"/>
      <c r="B63" s="25">
        <v>2023</v>
      </c>
      <c r="C63" s="25">
        <v>20</v>
      </c>
      <c r="D63" s="25">
        <v>1</v>
      </c>
      <c r="E63" s="25">
        <v>2</v>
      </c>
      <c r="F63" s="25">
        <v>4</v>
      </c>
      <c r="G63" s="25">
        <v>3000</v>
      </c>
      <c r="H63" s="25">
        <v>3300</v>
      </c>
      <c r="I63" s="25">
        <v>334</v>
      </c>
      <c r="J63" s="122">
        <v>17</v>
      </c>
      <c r="K63" s="122"/>
      <c r="L63" s="101" t="s">
        <v>80</v>
      </c>
      <c r="M63" s="102">
        <f>OAX!N101</f>
        <v>0</v>
      </c>
      <c r="N63" s="103" t="str">
        <f>+OAX!O101</f>
        <v>Servicio</v>
      </c>
      <c r="O63" s="104">
        <f>+OAX!P101</f>
        <v>0</v>
      </c>
      <c r="P63" s="104">
        <f>+OAX!Q101</f>
        <v>0</v>
      </c>
      <c r="Q63" s="102">
        <f>+OAX!R101</f>
        <v>0</v>
      </c>
      <c r="R63" s="102">
        <f>+OAX!S101</f>
        <v>0</v>
      </c>
      <c r="S63" s="102">
        <f>+OAX!T101</f>
        <v>0</v>
      </c>
      <c r="T63" s="102">
        <f>+OAX!U101</f>
        <v>0</v>
      </c>
      <c r="U63" s="102">
        <f>+OAX!V101</f>
        <v>0</v>
      </c>
      <c r="V63" s="102">
        <f>+OAX!W101</f>
        <v>0</v>
      </c>
      <c r="W63" s="102">
        <f>+OAX!X101</f>
        <v>0</v>
      </c>
      <c r="X63" s="102">
        <f>+OAX!Y101</f>
        <v>0</v>
      </c>
      <c r="Y63" s="102">
        <f>+OAX!Z101</f>
        <v>0</v>
      </c>
      <c r="Z63" s="102">
        <f>+OAX!AA101</f>
        <v>0</v>
      </c>
      <c r="AA63" s="102">
        <f>+OAX!AB101</f>
        <v>0</v>
      </c>
    </row>
    <row r="64" spans="1:27" ht="24.75" hidden="1">
      <c r="A64" s="1"/>
      <c r="B64" s="25">
        <v>2023</v>
      </c>
      <c r="C64" s="25">
        <v>20</v>
      </c>
      <c r="D64" s="25">
        <v>1</v>
      </c>
      <c r="E64" s="25">
        <v>2</v>
      </c>
      <c r="F64" s="25">
        <v>4</v>
      </c>
      <c r="G64" s="25">
        <v>3000</v>
      </c>
      <c r="H64" s="25">
        <v>3300</v>
      </c>
      <c r="I64" s="25">
        <v>334</v>
      </c>
      <c r="J64" s="122">
        <v>18</v>
      </c>
      <c r="K64" s="122"/>
      <c r="L64" s="101" t="s">
        <v>81</v>
      </c>
      <c r="M64" s="102">
        <f>OAX!N102</f>
        <v>0</v>
      </c>
      <c r="N64" s="103" t="str">
        <f>+OAX!O102</f>
        <v>Servicio</v>
      </c>
      <c r="O64" s="104">
        <f>+OAX!P102</f>
        <v>0</v>
      </c>
      <c r="P64" s="104">
        <f>+OAX!Q102</f>
        <v>0</v>
      </c>
      <c r="Q64" s="102">
        <f>+OAX!R102</f>
        <v>0</v>
      </c>
      <c r="R64" s="102">
        <f>+OAX!S102</f>
        <v>0</v>
      </c>
      <c r="S64" s="102">
        <f>+OAX!T102</f>
        <v>0</v>
      </c>
      <c r="T64" s="102">
        <f>+OAX!U102</f>
        <v>0</v>
      </c>
      <c r="U64" s="102">
        <f>+OAX!V102</f>
        <v>0</v>
      </c>
      <c r="V64" s="102">
        <f>+OAX!W102</f>
        <v>0</v>
      </c>
      <c r="W64" s="102">
        <f>+OAX!X102</f>
        <v>0</v>
      </c>
      <c r="X64" s="102">
        <f>+OAX!Y102</f>
        <v>0</v>
      </c>
      <c r="Y64" s="102">
        <f>+OAX!Z102</f>
        <v>0</v>
      </c>
      <c r="Z64" s="102">
        <f>+OAX!AA102</f>
        <v>0</v>
      </c>
      <c r="AA64" s="102">
        <f>+OAX!AB102</f>
        <v>0</v>
      </c>
    </row>
    <row r="65" spans="1:27" ht="25.15" hidden="1" customHeight="1">
      <c r="A65" s="1"/>
      <c r="B65" s="25">
        <v>2023</v>
      </c>
      <c r="C65" s="25">
        <v>20</v>
      </c>
      <c r="D65" s="25">
        <v>1</v>
      </c>
      <c r="E65" s="25">
        <v>2</v>
      </c>
      <c r="F65" s="25">
        <v>4</v>
      </c>
      <c r="G65" s="25">
        <v>3000</v>
      </c>
      <c r="H65" s="25">
        <v>3300</v>
      </c>
      <c r="I65" s="25">
        <v>334</v>
      </c>
      <c r="J65" s="122">
        <v>19</v>
      </c>
      <c r="K65" s="122"/>
      <c r="L65" s="129" t="s">
        <v>82</v>
      </c>
      <c r="M65" s="102">
        <f>OAX!N103</f>
        <v>0</v>
      </c>
      <c r="N65" s="103" t="str">
        <f>+OAX!O103</f>
        <v>Servicio</v>
      </c>
      <c r="O65" s="104">
        <f>+OAX!P103</f>
        <v>0</v>
      </c>
      <c r="P65" s="104">
        <f>+OAX!Q103</f>
        <v>0</v>
      </c>
      <c r="Q65" s="102">
        <f>+OAX!R103</f>
        <v>0</v>
      </c>
      <c r="R65" s="102">
        <f>+OAX!S103</f>
        <v>0</v>
      </c>
      <c r="S65" s="102">
        <f>+OAX!T103</f>
        <v>0</v>
      </c>
      <c r="T65" s="102">
        <f>+OAX!U103</f>
        <v>0</v>
      </c>
      <c r="U65" s="102">
        <f>+OAX!V103</f>
        <v>0</v>
      </c>
      <c r="V65" s="102">
        <f>+OAX!W103</f>
        <v>0</v>
      </c>
      <c r="W65" s="102">
        <f>+OAX!X103</f>
        <v>0</v>
      </c>
      <c r="X65" s="102">
        <f>+OAX!Y103</f>
        <v>0</v>
      </c>
      <c r="Y65" s="102">
        <f>+OAX!Z103</f>
        <v>0</v>
      </c>
      <c r="Z65" s="102">
        <f>+OAX!AA103</f>
        <v>0</v>
      </c>
      <c r="AA65" s="102">
        <f>+OAX!AB103</f>
        <v>0</v>
      </c>
    </row>
    <row r="66" spans="1:27" ht="24.75" hidden="1">
      <c r="A66" s="1"/>
      <c r="B66" s="25">
        <v>2023</v>
      </c>
      <c r="C66" s="25">
        <v>20</v>
      </c>
      <c r="D66" s="25">
        <v>1</v>
      </c>
      <c r="E66" s="25">
        <v>2</v>
      </c>
      <c r="F66" s="25">
        <v>4</v>
      </c>
      <c r="G66" s="25">
        <v>3000</v>
      </c>
      <c r="H66" s="25">
        <v>3300</v>
      </c>
      <c r="I66" s="25">
        <v>334</v>
      </c>
      <c r="J66" s="122">
        <v>20</v>
      </c>
      <c r="K66" s="122"/>
      <c r="L66" s="101" t="s">
        <v>83</v>
      </c>
      <c r="M66" s="102">
        <f>OAX!N104</f>
        <v>0</v>
      </c>
      <c r="N66" s="103" t="str">
        <f>+OAX!O104</f>
        <v>Servicio</v>
      </c>
      <c r="O66" s="104">
        <f>+OAX!P104</f>
        <v>0</v>
      </c>
      <c r="P66" s="104">
        <f>+OAX!Q104</f>
        <v>0</v>
      </c>
      <c r="Q66" s="102">
        <f>+OAX!R104</f>
        <v>0</v>
      </c>
      <c r="R66" s="102">
        <f>+OAX!S104</f>
        <v>0</v>
      </c>
      <c r="S66" s="102">
        <f>+OAX!T104</f>
        <v>0</v>
      </c>
      <c r="T66" s="102">
        <f>+OAX!U104</f>
        <v>0</v>
      </c>
      <c r="U66" s="102">
        <f>+OAX!V104</f>
        <v>0</v>
      </c>
      <c r="V66" s="102">
        <f>+OAX!W104</f>
        <v>0</v>
      </c>
      <c r="W66" s="102">
        <f>+OAX!X104</f>
        <v>0</v>
      </c>
      <c r="X66" s="102">
        <f>+OAX!Y104</f>
        <v>0</v>
      </c>
      <c r="Y66" s="102">
        <f>+OAX!Z104</f>
        <v>0</v>
      </c>
      <c r="Z66" s="102">
        <f>+OAX!AA104</f>
        <v>0</v>
      </c>
      <c r="AA66" s="102">
        <f>+OAX!AB104</f>
        <v>0</v>
      </c>
    </row>
    <row r="67" spans="1:27" ht="24.75" hidden="1">
      <c r="A67" s="1"/>
      <c r="B67" s="25">
        <v>2023</v>
      </c>
      <c r="C67" s="25">
        <v>20</v>
      </c>
      <c r="D67" s="25">
        <v>1</v>
      </c>
      <c r="E67" s="25">
        <v>2</v>
      </c>
      <c r="F67" s="25">
        <v>4</v>
      </c>
      <c r="G67" s="25">
        <v>3000</v>
      </c>
      <c r="H67" s="25">
        <v>3300</v>
      </c>
      <c r="I67" s="25">
        <v>334</v>
      </c>
      <c r="J67" s="122">
        <v>21</v>
      </c>
      <c r="K67" s="122"/>
      <c r="L67" s="101" t="s">
        <v>84</v>
      </c>
      <c r="M67" s="102">
        <f>OAX!N105</f>
        <v>0</v>
      </c>
      <c r="N67" s="103" t="str">
        <f>+OAX!O105</f>
        <v>Servicio</v>
      </c>
      <c r="O67" s="104">
        <f>+OAX!P105</f>
        <v>0</v>
      </c>
      <c r="P67" s="104">
        <f>+OAX!Q105</f>
        <v>0</v>
      </c>
      <c r="Q67" s="102">
        <f>+OAX!R105</f>
        <v>0</v>
      </c>
      <c r="R67" s="102">
        <f>+OAX!S105</f>
        <v>0</v>
      </c>
      <c r="S67" s="102">
        <f>+OAX!T105</f>
        <v>0</v>
      </c>
      <c r="T67" s="102">
        <f>+OAX!U105</f>
        <v>0</v>
      </c>
      <c r="U67" s="102">
        <f>+OAX!V105</f>
        <v>0</v>
      </c>
      <c r="V67" s="102">
        <f>+OAX!W105</f>
        <v>0</v>
      </c>
      <c r="W67" s="102">
        <f>+OAX!X105</f>
        <v>0</v>
      </c>
      <c r="X67" s="102">
        <f>+OAX!Y105</f>
        <v>0</v>
      </c>
      <c r="Y67" s="102">
        <f>+OAX!Z105</f>
        <v>0</v>
      </c>
      <c r="Z67" s="102">
        <f>+OAX!AA105</f>
        <v>0</v>
      </c>
      <c r="AA67" s="102">
        <f>+OAX!AB105</f>
        <v>0</v>
      </c>
    </row>
    <row r="68" spans="1:27" ht="24.75" hidden="1">
      <c r="A68" s="1"/>
      <c r="B68" s="25">
        <v>2023</v>
      </c>
      <c r="C68" s="25">
        <v>20</v>
      </c>
      <c r="D68" s="25">
        <v>1</v>
      </c>
      <c r="E68" s="25">
        <v>2</v>
      </c>
      <c r="F68" s="25">
        <v>4</v>
      </c>
      <c r="G68" s="25">
        <v>3000</v>
      </c>
      <c r="H68" s="25">
        <v>3300</v>
      </c>
      <c r="I68" s="25">
        <v>334</v>
      </c>
      <c r="J68" s="122">
        <v>22</v>
      </c>
      <c r="K68" s="122"/>
      <c r="L68" s="130" t="s">
        <v>85</v>
      </c>
      <c r="M68" s="102">
        <f>OAX!N106</f>
        <v>0</v>
      </c>
      <c r="N68" s="103" t="str">
        <f>+OAX!O106</f>
        <v>Servicio</v>
      </c>
      <c r="O68" s="104">
        <f>+OAX!P106</f>
        <v>0</v>
      </c>
      <c r="P68" s="104">
        <f>+OAX!Q106</f>
        <v>0</v>
      </c>
      <c r="Q68" s="102">
        <f>+OAX!R106</f>
        <v>0</v>
      </c>
      <c r="R68" s="102">
        <f>+OAX!S106</f>
        <v>0</v>
      </c>
      <c r="S68" s="102">
        <f>+OAX!T106</f>
        <v>0</v>
      </c>
      <c r="T68" s="102">
        <f>+OAX!U106</f>
        <v>0</v>
      </c>
      <c r="U68" s="102">
        <f>+OAX!V106</f>
        <v>0</v>
      </c>
      <c r="V68" s="102">
        <f>+OAX!W106</f>
        <v>0</v>
      </c>
      <c r="W68" s="102">
        <f>+OAX!X106</f>
        <v>0</v>
      </c>
      <c r="X68" s="102">
        <f>+OAX!Y106</f>
        <v>0</v>
      </c>
      <c r="Y68" s="102">
        <f>+OAX!Z106</f>
        <v>0</v>
      </c>
      <c r="Z68" s="102">
        <f>+OAX!AA106</f>
        <v>0</v>
      </c>
      <c r="AA68" s="102">
        <f>+OAX!AB106</f>
        <v>0</v>
      </c>
    </row>
    <row r="69" spans="1:27" ht="46.5" hidden="1">
      <c r="A69" s="1"/>
      <c r="B69" s="25">
        <v>2023</v>
      </c>
      <c r="C69" s="25">
        <v>20</v>
      </c>
      <c r="D69" s="25">
        <v>1</v>
      </c>
      <c r="E69" s="25">
        <v>2</v>
      </c>
      <c r="F69" s="25">
        <v>4</v>
      </c>
      <c r="G69" s="25">
        <v>3000</v>
      </c>
      <c r="H69" s="25">
        <v>3300</v>
      </c>
      <c r="I69" s="25">
        <v>334</v>
      </c>
      <c r="J69" s="122">
        <v>23</v>
      </c>
      <c r="K69" s="122"/>
      <c r="L69" s="130" t="s">
        <v>86</v>
      </c>
      <c r="M69" s="102">
        <f>OAX!N107</f>
        <v>0</v>
      </c>
      <c r="N69" s="103" t="str">
        <f>+OAX!O107</f>
        <v>Servicio</v>
      </c>
      <c r="O69" s="104">
        <f>+OAX!P107</f>
        <v>0</v>
      </c>
      <c r="P69" s="104">
        <f>+OAX!Q107</f>
        <v>0</v>
      </c>
      <c r="Q69" s="102">
        <f>+OAX!R107</f>
        <v>0</v>
      </c>
      <c r="R69" s="102">
        <f>+OAX!S107</f>
        <v>0</v>
      </c>
      <c r="S69" s="102">
        <f>+OAX!T107</f>
        <v>0</v>
      </c>
      <c r="T69" s="102">
        <f>+OAX!U107</f>
        <v>0</v>
      </c>
      <c r="U69" s="102">
        <f>+OAX!V107</f>
        <v>0</v>
      </c>
      <c r="V69" s="102">
        <f>+OAX!W107</f>
        <v>0</v>
      </c>
      <c r="W69" s="102">
        <f>+OAX!X107</f>
        <v>0</v>
      </c>
      <c r="X69" s="102">
        <f>+OAX!Y107</f>
        <v>0</v>
      </c>
      <c r="Y69" s="102">
        <f>+OAX!Z107</f>
        <v>0</v>
      </c>
      <c r="Z69" s="102">
        <f>+OAX!AA107</f>
        <v>0</v>
      </c>
      <c r="AA69" s="102">
        <f>+OAX!AB107</f>
        <v>0</v>
      </c>
    </row>
    <row r="70" spans="1:27" ht="72">
      <c r="A70" s="1"/>
      <c r="B70" s="111">
        <v>2023</v>
      </c>
      <c r="C70" s="111">
        <v>20</v>
      </c>
      <c r="D70" s="111">
        <v>1</v>
      </c>
      <c r="E70" s="111">
        <v>3</v>
      </c>
      <c r="F70" s="111"/>
      <c r="G70" s="111"/>
      <c r="H70" s="111"/>
      <c r="I70" s="111"/>
      <c r="J70" s="112" t="s">
        <v>29</v>
      </c>
      <c r="K70" s="112"/>
      <c r="L70" s="70" t="s">
        <v>87</v>
      </c>
      <c r="M70" s="71">
        <f>OAX!N108</f>
        <v>32000000</v>
      </c>
      <c r="N70" s="72"/>
      <c r="O70" s="68"/>
      <c r="P70" s="68"/>
      <c r="Q70" s="71">
        <f>+OAX!R108</f>
        <v>31999990</v>
      </c>
      <c r="R70" s="71">
        <f>+OAX!S108</f>
        <v>0</v>
      </c>
      <c r="S70" s="71">
        <f>+OAX!T108</f>
        <v>0</v>
      </c>
      <c r="T70" s="71">
        <f>+OAX!U108</f>
        <v>0</v>
      </c>
      <c r="U70" s="71">
        <f>+OAX!V108</f>
        <v>10</v>
      </c>
      <c r="V70" s="71"/>
      <c r="W70" s="71"/>
      <c r="X70" s="71"/>
      <c r="Y70" s="71"/>
      <c r="Z70" s="71"/>
      <c r="AA70" s="71"/>
    </row>
    <row r="71" spans="1:27" ht="48">
      <c r="A71" s="1"/>
      <c r="B71" s="131">
        <v>2023</v>
      </c>
      <c r="C71" s="125">
        <v>20</v>
      </c>
      <c r="D71" s="125">
        <v>1</v>
      </c>
      <c r="E71" s="125">
        <v>3</v>
      </c>
      <c r="F71" s="125">
        <v>5</v>
      </c>
      <c r="G71" s="125"/>
      <c r="H71" s="132"/>
      <c r="I71" s="132"/>
      <c r="J71" s="133"/>
      <c r="K71" s="133"/>
      <c r="L71" s="77" t="s">
        <v>88</v>
      </c>
      <c r="M71" s="78">
        <f>OAX!N109</f>
        <v>32000000</v>
      </c>
      <c r="N71" s="79"/>
      <c r="O71" s="80"/>
      <c r="P71" s="80"/>
      <c r="Q71" s="78">
        <f>+OAX!R109</f>
        <v>31999990</v>
      </c>
      <c r="R71" s="78">
        <f>+OAX!S109</f>
        <v>0</v>
      </c>
      <c r="S71" s="78">
        <f>+OAX!T109</f>
        <v>0</v>
      </c>
      <c r="T71" s="78">
        <f>+OAX!U109</f>
        <v>0</v>
      </c>
      <c r="U71" s="78">
        <f>+OAX!V109</f>
        <v>10</v>
      </c>
      <c r="V71" s="78"/>
      <c r="W71" s="78"/>
      <c r="X71" s="78"/>
      <c r="Y71" s="78"/>
      <c r="Z71" s="78"/>
      <c r="AA71" s="78"/>
    </row>
    <row r="72" spans="1:27" ht="48.75" hidden="1">
      <c r="A72" s="1"/>
      <c r="B72" s="134">
        <v>2023</v>
      </c>
      <c r="C72" s="135">
        <v>20</v>
      </c>
      <c r="D72" s="135">
        <v>1</v>
      </c>
      <c r="E72" s="135">
        <v>3</v>
      </c>
      <c r="F72" s="135">
        <v>5</v>
      </c>
      <c r="G72" s="135"/>
      <c r="H72" s="135" t="s">
        <v>31</v>
      </c>
      <c r="I72" s="136"/>
      <c r="J72" s="137" t="s">
        <v>29</v>
      </c>
      <c r="K72" s="137">
        <v>1</v>
      </c>
      <c r="L72" s="138" t="s">
        <v>89</v>
      </c>
      <c r="M72" s="139">
        <f>OAX!N110</f>
        <v>0</v>
      </c>
      <c r="N72" s="140"/>
      <c r="O72" s="139"/>
      <c r="P72" s="139"/>
      <c r="Q72" s="139">
        <f>+OAX!R110</f>
        <v>0</v>
      </c>
      <c r="R72" s="139">
        <f>+OAX!S110</f>
        <v>0</v>
      </c>
      <c r="S72" s="139">
        <f>+OAX!T110</f>
        <v>0</v>
      </c>
      <c r="T72" s="139">
        <f>+OAX!U110</f>
        <v>0</v>
      </c>
      <c r="U72" s="139">
        <f>+OAX!V110</f>
        <v>0</v>
      </c>
      <c r="V72" s="139"/>
      <c r="W72" s="139"/>
      <c r="X72" s="139"/>
      <c r="Y72" s="139"/>
      <c r="Z72" s="139"/>
      <c r="AA72" s="139"/>
    </row>
    <row r="73" spans="1:27" ht="24.75" hidden="1">
      <c r="A73" s="1"/>
      <c r="B73" s="81">
        <v>2023</v>
      </c>
      <c r="C73" s="81">
        <v>20</v>
      </c>
      <c r="D73" s="81">
        <v>1</v>
      </c>
      <c r="E73" s="81">
        <v>3</v>
      </c>
      <c r="F73" s="81">
        <v>5</v>
      </c>
      <c r="G73" s="81">
        <v>2000</v>
      </c>
      <c r="H73" s="81"/>
      <c r="I73" s="81"/>
      <c r="J73" s="82" t="s">
        <v>29</v>
      </c>
      <c r="K73" s="82">
        <v>1</v>
      </c>
      <c r="L73" s="83" t="s">
        <v>39</v>
      </c>
      <c r="M73" s="84">
        <f>OAX!N111</f>
        <v>0</v>
      </c>
      <c r="N73" s="85"/>
      <c r="O73" s="86"/>
      <c r="P73" s="86"/>
      <c r="Q73" s="84">
        <f>+OAX!R111</f>
        <v>0</v>
      </c>
      <c r="R73" s="84">
        <f>+OAX!S111</f>
        <v>0</v>
      </c>
      <c r="S73" s="84">
        <f>+OAX!T111</f>
        <v>0</v>
      </c>
      <c r="T73" s="84">
        <f>+OAX!U111</f>
        <v>0</v>
      </c>
      <c r="U73" s="84">
        <f>+OAX!V111</f>
        <v>0</v>
      </c>
      <c r="V73" s="84"/>
      <c r="W73" s="84"/>
      <c r="X73" s="84"/>
      <c r="Y73" s="84"/>
      <c r="Z73" s="84"/>
      <c r="AA73" s="84"/>
    </row>
    <row r="74" spans="1:27" ht="48" hidden="1">
      <c r="A74" s="1"/>
      <c r="B74" s="87">
        <v>2023</v>
      </c>
      <c r="C74" s="87">
        <v>20</v>
      </c>
      <c r="D74" s="87">
        <v>1</v>
      </c>
      <c r="E74" s="87">
        <v>3</v>
      </c>
      <c r="F74" s="87">
        <v>5</v>
      </c>
      <c r="G74" s="87">
        <v>2000</v>
      </c>
      <c r="H74" s="87">
        <v>2100</v>
      </c>
      <c r="I74" s="87"/>
      <c r="J74" s="88" t="s">
        <v>29</v>
      </c>
      <c r="K74" s="88">
        <v>1</v>
      </c>
      <c r="L74" s="89" t="s">
        <v>90</v>
      </c>
      <c r="M74" s="90">
        <f>OAX!N112</f>
        <v>0</v>
      </c>
      <c r="N74" s="91"/>
      <c r="O74" s="92"/>
      <c r="P74" s="92"/>
      <c r="Q74" s="90">
        <f>+OAX!R112</f>
        <v>0</v>
      </c>
      <c r="R74" s="90">
        <f>+OAX!S112</f>
        <v>0</v>
      </c>
      <c r="S74" s="90">
        <f>+OAX!T112</f>
        <v>0</v>
      </c>
      <c r="T74" s="90">
        <f>+OAX!U112</f>
        <v>0</v>
      </c>
      <c r="U74" s="90">
        <f>+OAX!V112</f>
        <v>0</v>
      </c>
      <c r="V74" s="90"/>
      <c r="W74" s="90"/>
      <c r="X74" s="90"/>
      <c r="Y74" s="90"/>
      <c r="Z74" s="90"/>
      <c r="AA74" s="90"/>
    </row>
    <row r="75" spans="1:27" ht="24.75" hidden="1">
      <c r="A75" s="1"/>
      <c r="B75" s="93">
        <v>2023</v>
      </c>
      <c r="C75" s="93">
        <v>20</v>
      </c>
      <c r="D75" s="93">
        <v>1</v>
      </c>
      <c r="E75" s="93">
        <v>3</v>
      </c>
      <c r="F75" s="93">
        <v>5</v>
      </c>
      <c r="G75" s="93">
        <v>2000</v>
      </c>
      <c r="H75" s="93">
        <v>2100</v>
      </c>
      <c r="I75" s="93">
        <v>211</v>
      </c>
      <c r="J75" s="94"/>
      <c r="K75" s="94">
        <v>1</v>
      </c>
      <c r="L75" s="95" t="s">
        <v>91</v>
      </c>
      <c r="M75" s="96">
        <f>OAX!N113</f>
        <v>0</v>
      </c>
      <c r="N75" s="97"/>
      <c r="O75" s="98"/>
      <c r="P75" s="98"/>
      <c r="Q75" s="96">
        <f>+OAX!R113</f>
        <v>0</v>
      </c>
      <c r="R75" s="96">
        <f>+OAX!S113</f>
        <v>0</v>
      </c>
      <c r="S75" s="96">
        <f>+OAX!T113</f>
        <v>0</v>
      </c>
      <c r="T75" s="96">
        <f>+OAX!U113</f>
        <v>0</v>
      </c>
      <c r="U75" s="96">
        <f>+OAX!V113</f>
        <v>0</v>
      </c>
      <c r="V75" s="96"/>
      <c r="W75" s="96"/>
      <c r="X75" s="96"/>
      <c r="Y75" s="96"/>
      <c r="Z75" s="96"/>
      <c r="AA75" s="96"/>
    </row>
    <row r="76" spans="1:27" ht="24.75" hidden="1">
      <c r="A76" s="1"/>
      <c r="B76" s="99">
        <v>2023</v>
      </c>
      <c r="C76" s="99">
        <v>20</v>
      </c>
      <c r="D76" s="99">
        <v>1</v>
      </c>
      <c r="E76" s="99">
        <v>3</v>
      </c>
      <c r="F76" s="99">
        <v>5</v>
      </c>
      <c r="G76" s="99">
        <v>2000</v>
      </c>
      <c r="H76" s="99">
        <v>2100</v>
      </c>
      <c r="I76" s="99">
        <v>211</v>
      </c>
      <c r="J76" s="100">
        <v>1</v>
      </c>
      <c r="K76" s="100">
        <v>1</v>
      </c>
      <c r="L76" s="101" t="s">
        <v>92</v>
      </c>
      <c r="M76" s="102">
        <f>OAX!N114</f>
        <v>0</v>
      </c>
      <c r="N76" s="103" t="str">
        <f>+OAX!O114</f>
        <v>Pieza</v>
      </c>
      <c r="O76" s="104">
        <f>+OAX!P114</f>
        <v>0</v>
      </c>
      <c r="P76" s="104">
        <f>+OAX!Q114</f>
        <v>0</v>
      </c>
      <c r="Q76" s="102">
        <f>+OAX!R114</f>
        <v>0</v>
      </c>
      <c r="R76" s="102">
        <f>+OAX!S114</f>
        <v>0</v>
      </c>
      <c r="S76" s="102">
        <f>+OAX!T114</f>
        <v>0</v>
      </c>
      <c r="T76" s="102">
        <f>+OAX!U114</f>
        <v>0</v>
      </c>
      <c r="U76" s="102">
        <f>+OAX!V114</f>
        <v>0</v>
      </c>
      <c r="V76" s="102">
        <f>+OAX!W114</f>
        <v>0</v>
      </c>
      <c r="W76" s="102">
        <f>+OAX!X114</f>
        <v>0</v>
      </c>
      <c r="X76" s="102">
        <f>+OAX!Y114</f>
        <v>0</v>
      </c>
      <c r="Y76" s="102">
        <f>+OAX!Z114</f>
        <v>0</v>
      </c>
      <c r="Z76" s="102">
        <f>+OAX!AA114</f>
        <v>0</v>
      </c>
      <c r="AA76" s="102">
        <f>+OAX!AB114</f>
        <v>0</v>
      </c>
    </row>
    <row r="77" spans="1:27" ht="46.5" hidden="1">
      <c r="A77" s="1"/>
      <c r="B77" s="99">
        <v>2023</v>
      </c>
      <c r="C77" s="99">
        <v>20</v>
      </c>
      <c r="D77" s="99">
        <v>1</v>
      </c>
      <c r="E77" s="99">
        <v>3</v>
      </c>
      <c r="F77" s="99">
        <v>5</v>
      </c>
      <c r="G77" s="99">
        <v>2000</v>
      </c>
      <c r="H77" s="99">
        <v>2100</v>
      </c>
      <c r="I77" s="99">
        <v>211</v>
      </c>
      <c r="J77" s="100">
        <v>2</v>
      </c>
      <c r="K77" s="100">
        <v>1</v>
      </c>
      <c r="L77" s="101" t="s">
        <v>93</v>
      </c>
      <c r="M77" s="102">
        <f>OAX!N115</f>
        <v>0</v>
      </c>
      <c r="N77" s="103" t="str">
        <f>+OAX!O115</f>
        <v>Paquete/ Pieza</v>
      </c>
      <c r="O77" s="104">
        <f>+OAX!P115</f>
        <v>0</v>
      </c>
      <c r="P77" s="104">
        <f>+OAX!Q115</f>
        <v>0</v>
      </c>
      <c r="Q77" s="102">
        <f>+OAX!R115</f>
        <v>0</v>
      </c>
      <c r="R77" s="102">
        <f>+OAX!S115</f>
        <v>0</v>
      </c>
      <c r="S77" s="102">
        <f>+OAX!T115</f>
        <v>0</v>
      </c>
      <c r="T77" s="102">
        <f>+OAX!U115</f>
        <v>0</v>
      </c>
      <c r="U77" s="102">
        <f>+OAX!V115</f>
        <v>0</v>
      </c>
      <c r="V77" s="102">
        <f>+OAX!W115</f>
        <v>0</v>
      </c>
      <c r="W77" s="102">
        <f>+OAX!X115</f>
        <v>0</v>
      </c>
      <c r="X77" s="102">
        <f>+OAX!Y115</f>
        <v>0</v>
      </c>
      <c r="Y77" s="102">
        <f>+OAX!Z115</f>
        <v>0</v>
      </c>
      <c r="Z77" s="102">
        <f>+OAX!AA115</f>
        <v>0</v>
      </c>
      <c r="AA77" s="102">
        <f>+OAX!AB115</f>
        <v>0</v>
      </c>
    </row>
    <row r="78" spans="1:27" ht="46.5" hidden="1">
      <c r="A78" s="1"/>
      <c r="B78" s="99">
        <v>2023</v>
      </c>
      <c r="C78" s="99">
        <v>20</v>
      </c>
      <c r="D78" s="99">
        <v>1</v>
      </c>
      <c r="E78" s="99">
        <v>3</v>
      </c>
      <c r="F78" s="99">
        <v>5</v>
      </c>
      <c r="G78" s="99">
        <v>2000</v>
      </c>
      <c r="H78" s="99">
        <v>2100</v>
      </c>
      <c r="I78" s="99">
        <v>211</v>
      </c>
      <c r="J78" s="100">
        <v>3</v>
      </c>
      <c r="K78" s="100">
        <v>1</v>
      </c>
      <c r="L78" s="101" t="s">
        <v>95</v>
      </c>
      <c r="M78" s="102">
        <f>OAX!N116</f>
        <v>0</v>
      </c>
      <c r="N78" s="103" t="str">
        <f>+OAX!O116</f>
        <v>Paquete/ Pieza</v>
      </c>
      <c r="O78" s="104">
        <f>+OAX!P116</f>
        <v>0</v>
      </c>
      <c r="P78" s="104">
        <f>+OAX!Q116</f>
        <v>0</v>
      </c>
      <c r="Q78" s="102">
        <f>+OAX!R116</f>
        <v>0</v>
      </c>
      <c r="R78" s="102">
        <f>+OAX!S116</f>
        <v>0</v>
      </c>
      <c r="S78" s="102">
        <f>+OAX!T116</f>
        <v>0</v>
      </c>
      <c r="T78" s="102">
        <f>+OAX!U116</f>
        <v>0</v>
      </c>
      <c r="U78" s="102">
        <f>+OAX!V116</f>
        <v>0</v>
      </c>
      <c r="V78" s="102">
        <f>+OAX!W116</f>
        <v>0</v>
      </c>
      <c r="W78" s="102">
        <f>+OAX!X116</f>
        <v>0</v>
      </c>
      <c r="X78" s="102">
        <f>+OAX!Y116</f>
        <v>0</v>
      </c>
      <c r="Y78" s="102">
        <f>+OAX!Z116</f>
        <v>0</v>
      </c>
      <c r="Z78" s="102">
        <f>+OAX!AA116</f>
        <v>0</v>
      </c>
      <c r="AA78" s="102">
        <f>+OAX!AB116</f>
        <v>0</v>
      </c>
    </row>
    <row r="79" spans="1:27" ht="69.75" hidden="1">
      <c r="A79" s="1"/>
      <c r="B79" s="99">
        <v>2023</v>
      </c>
      <c r="C79" s="99">
        <v>20</v>
      </c>
      <c r="D79" s="99">
        <v>1</v>
      </c>
      <c r="E79" s="99">
        <v>3</v>
      </c>
      <c r="F79" s="99">
        <v>5</v>
      </c>
      <c r="G79" s="99">
        <v>2000</v>
      </c>
      <c r="H79" s="99">
        <v>2100</v>
      </c>
      <c r="I79" s="99">
        <v>211</v>
      </c>
      <c r="J79" s="100">
        <v>4</v>
      </c>
      <c r="K79" s="100">
        <v>1</v>
      </c>
      <c r="L79" s="101" t="s">
        <v>96</v>
      </c>
      <c r="M79" s="102">
        <f>OAX!N117</f>
        <v>0</v>
      </c>
      <c r="N79" s="103" t="str">
        <f>+OAX!O117</f>
        <v>Paquete/ Pieza</v>
      </c>
      <c r="O79" s="104">
        <f>+OAX!P117</f>
        <v>0</v>
      </c>
      <c r="P79" s="104">
        <f>+OAX!Q117</f>
        <v>0</v>
      </c>
      <c r="Q79" s="102">
        <f>+OAX!R117</f>
        <v>0</v>
      </c>
      <c r="R79" s="102">
        <f>+OAX!S117</f>
        <v>0</v>
      </c>
      <c r="S79" s="102">
        <f>+OAX!T117</f>
        <v>0</v>
      </c>
      <c r="T79" s="102">
        <f>+OAX!U117</f>
        <v>0</v>
      </c>
      <c r="U79" s="102">
        <f>+OAX!V117</f>
        <v>0</v>
      </c>
      <c r="V79" s="102">
        <f>+OAX!W117</f>
        <v>0</v>
      </c>
      <c r="W79" s="102">
        <f>+OAX!X117</f>
        <v>0</v>
      </c>
      <c r="X79" s="102">
        <f>+OAX!Y117</f>
        <v>0</v>
      </c>
      <c r="Y79" s="102">
        <f>+OAX!Z117</f>
        <v>0</v>
      </c>
      <c r="Z79" s="102">
        <f>+OAX!AA117</f>
        <v>0</v>
      </c>
      <c r="AA79" s="102">
        <f>+OAX!AB117</f>
        <v>0</v>
      </c>
    </row>
    <row r="80" spans="1:27" ht="24.75" hidden="1">
      <c r="A80" s="1"/>
      <c r="B80" s="87">
        <v>2023</v>
      </c>
      <c r="C80" s="87">
        <v>20</v>
      </c>
      <c r="D80" s="87">
        <v>1</v>
      </c>
      <c r="E80" s="87">
        <v>3</v>
      </c>
      <c r="F80" s="87">
        <v>5</v>
      </c>
      <c r="G80" s="87">
        <v>2000</v>
      </c>
      <c r="H80" s="87">
        <v>2800</v>
      </c>
      <c r="I80" s="87"/>
      <c r="J80" s="88"/>
      <c r="K80" s="88">
        <v>1</v>
      </c>
      <c r="L80" s="89" t="s">
        <v>46</v>
      </c>
      <c r="M80" s="90">
        <f>OAX!N118</f>
        <v>0</v>
      </c>
      <c r="N80" s="91"/>
      <c r="O80" s="92"/>
      <c r="P80" s="92"/>
      <c r="Q80" s="90">
        <f>+OAX!R118</f>
        <v>0</v>
      </c>
      <c r="R80" s="90">
        <f>+OAX!S118</f>
        <v>0</v>
      </c>
      <c r="S80" s="90">
        <f>+OAX!T118</f>
        <v>0</v>
      </c>
      <c r="T80" s="90">
        <f>+OAX!U118</f>
        <v>0</v>
      </c>
      <c r="U80" s="90">
        <f>+OAX!V118</f>
        <v>0</v>
      </c>
      <c r="V80" s="90"/>
      <c r="W80" s="90"/>
      <c r="X80" s="90"/>
      <c r="Y80" s="90"/>
      <c r="Z80" s="90"/>
      <c r="AA80" s="90"/>
    </row>
    <row r="81" spans="1:27" ht="24.75" hidden="1">
      <c r="A81" s="1"/>
      <c r="B81" s="93">
        <v>2023</v>
      </c>
      <c r="C81" s="93">
        <v>20</v>
      </c>
      <c r="D81" s="93">
        <v>1</v>
      </c>
      <c r="E81" s="93">
        <v>3</v>
      </c>
      <c r="F81" s="93">
        <v>5</v>
      </c>
      <c r="G81" s="93">
        <v>2000</v>
      </c>
      <c r="H81" s="93">
        <v>2800</v>
      </c>
      <c r="I81" s="93">
        <v>282</v>
      </c>
      <c r="J81" s="94"/>
      <c r="K81" s="94">
        <v>1</v>
      </c>
      <c r="L81" s="95" t="s">
        <v>97</v>
      </c>
      <c r="M81" s="96">
        <f>OAX!N119</f>
        <v>0</v>
      </c>
      <c r="N81" s="97"/>
      <c r="O81" s="98"/>
      <c r="P81" s="98"/>
      <c r="Q81" s="96">
        <f>+OAX!R119</f>
        <v>0</v>
      </c>
      <c r="R81" s="96">
        <f>+OAX!S119</f>
        <v>0</v>
      </c>
      <c r="S81" s="96">
        <f>+OAX!T119</f>
        <v>0</v>
      </c>
      <c r="T81" s="96">
        <f>+OAX!U119</f>
        <v>0</v>
      </c>
      <c r="U81" s="96">
        <f>+OAX!V119</f>
        <v>0</v>
      </c>
      <c r="V81" s="96"/>
      <c r="W81" s="96"/>
      <c r="X81" s="96"/>
      <c r="Y81" s="96"/>
      <c r="Z81" s="96"/>
      <c r="AA81" s="96"/>
    </row>
    <row r="82" spans="1:27" ht="24.75" hidden="1">
      <c r="A82" s="1"/>
      <c r="B82" s="99">
        <v>2023</v>
      </c>
      <c r="C82" s="99">
        <v>20</v>
      </c>
      <c r="D82" s="99">
        <v>1</v>
      </c>
      <c r="E82" s="99">
        <v>3</v>
      </c>
      <c r="F82" s="99">
        <v>5</v>
      </c>
      <c r="G82" s="99">
        <v>2000</v>
      </c>
      <c r="H82" s="99">
        <v>2800</v>
      </c>
      <c r="I82" s="99">
        <v>282</v>
      </c>
      <c r="J82" s="100">
        <v>1</v>
      </c>
      <c r="K82" s="100">
        <v>1</v>
      </c>
      <c r="L82" s="101" t="s">
        <v>98</v>
      </c>
      <c r="M82" s="102">
        <f>OAX!N120</f>
        <v>0</v>
      </c>
      <c r="N82" s="103" t="str">
        <f>+OAX!O120</f>
        <v>Pieza</v>
      </c>
      <c r="O82" s="104">
        <f>+OAX!P120</f>
        <v>0</v>
      </c>
      <c r="P82" s="104">
        <f>+OAX!Q120</f>
        <v>0</v>
      </c>
      <c r="Q82" s="102">
        <f>+OAX!R120</f>
        <v>0</v>
      </c>
      <c r="R82" s="102">
        <f>+OAX!S120</f>
        <v>0</v>
      </c>
      <c r="S82" s="102">
        <f>+OAX!T120</f>
        <v>0</v>
      </c>
      <c r="T82" s="102">
        <f>+OAX!U120</f>
        <v>0</v>
      </c>
      <c r="U82" s="102">
        <f>+OAX!V120</f>
        <v>0</v>
      </c>
      <c r="V82" s="102">
        <f>+OAX!W120</f>
        <v>0</v>
      </c>
      <c r="W82" s="102">
        <f>+OAX!X120</f>
        <v>0</v>
      </c>
      <c r="X82" s="102">
        <f>+OAX!Y120</f>
        <v>0</v>
      </c>
      <c r="Y82" s="102">
        <f>+OAX!Z120</f>
        <v>0</v>
      </c>
      <c r="Z82" s="102">
        <f>+OAX!AA120</f>
        <v>0</v>
      </c>
      <c r="AA82" s="102">
        <f>+OAX!AB120</f>
        <v>0</v>
      </c>
    </row>
    <row r="83" spans="1:27" ht="24.75" hidden="1">
      <c r="A83" s="1"/>
      <c r="B83" s="99">
        <v>2023</v>
      </c>
      <c r="C83" s="99">
        <v>20</v>
      </c>
      <c r="D83" s="99">
        <v>1</v>
      </c>
      <c r="E83" s="99">
        <v>3</v>
      </c>
      <c r="F83" s="99">
        <v>5</v>
      </c>
      <c r="G83" s="99">
        <v>2000</v>
      </c>
      <c r="H83" s="99">
        <v>2800</v>
      </c>
      <c r="I83" s="99">
        <v>282</v>
      </c>
      <c r="J83" s="100">
        <v>2</v>
      </c>
      <c r="K83" s="100">
        <v>1</v>
      </c>
      <c r="L83" s="101" t="s">
        <v>99</v>
      </c>
      <c r="M83" s="102">
        <f>OAX!N121</f>
        <v>0</v>
      </c>
      <c r="N83" s="103" t="str">
        <f>+OAX!O121</f>
        <v>Pieza</v>
      </c>
      <c r="O83" s="104">
        <f>+OAX!P121</f>
        <v>0</v>
      </c>
      <c r="P83" s="104">
        <f>+OAX!Q121</f>
        <v>0</v>
      </c>
      <c r="Q83" s="102">
        <f>+OAX!R121</f>
        <v>0</v>
      </c>
      <c r="R83" s="102">
        <f>+OAX!S121</f>
        <v>0</v>
      </c>
      <c r="S83" s="102">
        <f>+OAX!T121</f>
        <v>0</v>
      </c>
      <c r="T83" s="102">
        <f>+OAX!U121</f>
        <v>0</v>
      </c>
      <c r="U83" s="102">
        <f>+OAX!V121</f>
        <v>0</v>
      </c>
      <c r="V83" s="102">
        <f>+OAX!W121</f>
        <v>0</v>
      </c>
      <c r="W83" s="102">
        <f>+OAX!X121</f>
        <v>0</v>
      </c>
      <c r="X83" s="102">
        <f>+OAX!Y121</f>
        <v>0</v>
      </c>
      <c r="Y83" s="102">
        <f>+OAX!Z121</f>
        <v>0</v>
      </c>
      <c r="Z83" s="102">
        <f>+OAX!AA121</f>
        <v>0</v>
      </c>
      <c r="AA83" s="102">
        <f>+OAX!AB121</f>
        <v>0</v>
      </c>
    </row>
    <row r="84" spans="1:27" ht="24.75" hidden="1">
      <c r="A84" s="1"/>
      <c r="B84" s="99">
        <v>2023</v>
      </c>
      <c r="C84" s="99">
        <v>20</v>
      </c>
      <c r="D84" s="99">
        <v>1</v>
      </c>
      <c r="E84" s="99">
        <v>3</v>
      </c>
      <c r="F84" s="99">
        <v>5</v>
      </c>
      <c r="G84" s="99">
        <v>2000</v>
      </c>
      <c r="H84" s="99">
        <v>2800</v>
      </c>
      <c r="I84" s="99">
        <v>282</v>
      </c>
      <c r="J84" s="100">
        <v>3</v>
      </c>
      <c r="K84" s="100">
        <v>1</v>
      </c>
      <c r="L84" s="101" t="s">
        <v>100</v>
      </c>
      <c r="M84" s="102">
        <f>OAX!N122</f>
        <v>0</v>
      </c>
      <c r="N84" s="103" t="str">
        <f>+OAX!O122</f>
        <v>Millar</v>
      </c>
      <c r="O84" s="104">
        <f>+OAX!P122</f>
        <v>0</v>
      </c>
      <c r="P84" s="104">
        <f>+OAX!Q122</f>
        <v>0</v>
      </c>
      <c r="Q84" s="102">
        <f>+OAX!R122</f>
        <v>0</v>
      </c>
      <c r="R84" s="102">
        <f>+OAX!S122</f>
        <v>0</v>
      </c>
      <c r="S84" s="102">
        <f>+OAX!T122</f>
        <v>0</v>
      </c>
      <c r="T84" s="102">
        <f>+OAX!U122</f>
        <v>0</v>
      </c>
      <c r="U84" s="102">
        <f>+OAX!V122</f>
        <v>0</v>
      </c>
      <c r="V84" s="102">
        <f>+OAX!W122</f>
        <v>0</v>
      </c>
      <c r="W84" s="102">
        <f>+OAX!X122</f>
        <v>0</v>
      </c>
      <c r="X84" s="102">
        <f>+OAX!Y122</f>
        <v>0</v>
      </c>
      <c r="Y84" s="102">
        <f>+OAX!Z122</f>
        <v>0</v>
      </c>
      <c r="Z84" s="102">
        <f>+OAX!AA122</f>
        <v>0</v>
      </c>
      <c r="AA84" s="102">
        <f>+OAX!AB122</f>
        <v>0</v>
      </c>
    </row>
    <row r="85" spans="1:27" ht="24.75" hidden="1">
      <c r="A85" s="1"/>
      <c r="B85" s="99">
        <v>2023</v>
      </c>
      <c r="C85" s="99">
        <v>20</v>
      </c>
      <c r="D85" s="99">
        <v>1</v>
      </c>
      <c r="E85" s="99">
        <v>3</v>
      </c>
      <c r="F85" s="99">
        <v>5</v>
      </c>
      <c r="G85" s="99">
        <v>2000</v>
      </c>
      <c r="H85" s="99">
        <v>2800</v>
      </c>
      <c r="I85" s="99">
        <v>282</v>
      </c>
      <c r="J85" s="100">
        <v>4</v>
      </c>
      <c r="K85" s="100">
        <v>1</v>
      </c>
      <c r="L85" s="101" t="s">
        <v>102</v>
      </c>
      <c r="M85" s="102">
        <f>OAX!N123</f>
        <v>0</v>
      </c>
      <c r="N85" s="103" t="str">
        <f>+OAX!O123</f>
        <v>Millar</v>
      </c>
      <c r="O85" s="104">
        <f>+OAX!P123</f>
        <v>0</v>
      </c>
      <c r="P85" s="104">
        <f>+OAX!Q123</f>
        <v>0</v>
      </c>
      <c r="Q85" s="102">
        <f>+OAX!R123</f>
        <v>0</v>
      </c>
      <c r="R85" s="102">
        <f>+OAX!S123</f>
        <v>0</v>
      </c>
      <c r="S85" s="102">
        <f>+OAX!T123</f>
        <v>0</v>
      </c>
      <c r="T85" s="102">
        <f>+OAX!U123</f>
        <v>0</v>
      </c>
      <c r="U85" s="102">
        <f>+OAX!V123</f>
        <v>0</v>
      </c>
      <c r="V85" s="102">
        <f>+OAX!W123</f>
        <v>0</v>
      </c>
      <c r="W85" s="102">
        <f>+OAX!X123</f>
        <v>0</v>
      </c>
      <c r="X85" s="102">
        <f>+OAX!Y123</f>
        <v>0</v>
      </c>
      <c r="Y85" s="102">
        <f>+OAX!Z123</f>
        <v>0</v>
      </c>
      <c r="Z85" s="102">
        <f>+OAX!AA123</f>
        <v>0</v>
      </c>
      <c r="AA85" s="102">
        <f>+OAX!AB123</f>
        <v>0</v>
      </c>
    </row>
    <row r="86" spans="1:27" ht="46.5" hidden="1">
      <c r="A86" s="1"/>
      <c r="B86" s="99">
        <v>2023</v>
      </c>
      <c r="C86" s="99">
        <v>20</v>
      </c>
      <c r="D86" s="99">
        <v>1</v>
      </c>
      <c r="E86" s="99">
        <v>3</v>
      </c>
      <c r="F86" s="99">
        <v>5</v>
      </c>
      <c r="G86" s="99">
        <v>2000</v>
      </c>
      <c r="H86" s="99">
        <v>2800</v>
      </c>
      <c r="I86" s="99">
        <v>282</v>
      </c>
      <c r="J86" s="100">
        <v>5</v>
      </c>
      <c r="K86" s="100">
        <v>1</v>
      </c>
      <c r="L86" s="101" t="s">
        <v>95</v>
      </c>
      <c r="M86" s="102">
        <f>OAX!N124</f>
        <v>0</v>
      </c>
      <c r="N86" s="103" t="str">
        <f>+OAX!O124</f>
        <v>Paquete/ Pieza</v>
      </c>
      <c r="O86" s="104">
        <f>+OAX!P124</f>
        <v>0</v>
      </c>
      <c r="P86" s="104">
        <f>+OAX!Q124</f>
        <v>0</v>
      </c>
      <c r="Q86" s="102">
        <f>+OAX!R124</f>
        <v>0</v>
      </c>
      <c r="R86" s="102">
        <f>+OAX!S124</f>
        <v>0</v>
      </c>
      <c r="S86" s="102">
        <f>+OAX!T124</f>
        <v>0</v>
      </c>
      <c r="T86" s="102">
        <f>+OAX!U124</f>
        <v>0</v>
      </c>
      <c r="U86" s="102">
        <f>+OAX!V124</f>
        <v>0</v>
      </c>
      <c r="V86" s="102">
        <f>+OAX!W124</f>
        <v>0</v>
      </c>
      <c r="W86" s="102">
        <f>+OAX!X124</f>
        <v>0</v>
      </c>
      <c r="X86" s="102">
        <f>+OAX!Y124</f>
        <v>0</v>
      </c>
      <c r="Y86" s="102">
        <f>+OAX!Z124</f>
        <v>0</v>
      </c>
      <c r="Z86" s="102">
        <f>+OAX!AA124</f>
        <v>0</v>
      </c>
      <c r="AA86" s="102">
        <f>+OAX!AB124</f>
        <v>0</v>
      </c>
    </row>
    <row r="87" spans="1:27" ht="24.75" hidden="1">
      <c r="A87" s="1"/>
      <c r="B87" s="81">
        <v>2023</v>
      </c>
      <c r="C87" s="81">
        <v>20</v>
      </c>
      <c r="D87" s="81">
        <v>1</v>
      </c>
      <c r="E87" s="81">
        <v>3</v>
      </c>
      <c r="F87" s="81">
        <v>5</v>
      </c>
      <c r="G87" s="81">
        <v>3000</v>
      </c>
      <c r="H87" s="81"/>
      <c r="I87" s="81"/>
      <c r="J87" s="82" t="s">
        <v>29</v>
      </c>
      <c r="K87" s="82">
        <v>1</v>
      </c>
      <c r="L87" s="83" t="s">
        <v>55</v>
      </c>
      <c r="M87" s="84">
        <f>OAX!N125</f>
        <v>0</v>
      </c>
      <c r="N87" s="85"/>
      <c r="O87" s="86"/>
      <c r="P87" s="86"/>
      <c r="Q87" s="84">
        <f>+OAX!R125</f>
        <v>0</v>
      </c>
      <c r="R87" s="84">
        <f>+OAX!S125</f>
        <v>0</v>
      </c>
      <c r="S87" s="84">
        <f>+OAX!T125</f>
        <v>0</v>
      </c>
      <c r="T87" s="84">
        <f>+OAX!U125</f>
        <v>0</v>
      </c>
      <c r="U87" s="84">
        <f>+OAX!V125</f>
        <v>0</v>
      </c>
      <c r="V87" s="84"/>
      <c r="W87" s="84"/>
      <c r="X87" s="84"/>
      <c r="Y87" s="84"/>
      <c r="Z87" s="84"/>
      <c r="AA87" s="84"/>
    </row>
    <row r="88" spans="1:27" ht="48" hidden="1">
      <c r="A88" s="1"/>
      <c r="B88" s="87">
        <v>2023</v>
      </c>
      <c r="C88" s="87">
        <v>20</v>
      </c>
      <c r="D88" s="87">
        <v>1</v>
      </c>
      <c r="E88" s="87">
        <v>3</v>
      </c>
      <c r="F88" s="87">
        <v>5</v>
      </c>
      <c r="G88" s="87">
        <v>3000</v>
      </c>
      <c r="H88" s="87">
        <v>3300</v>
      </c>
      <c r="I88" s="87"/>
      <c r="J88" s="88" t="s">
        <v>29</v>
      </c>
      <c r="K88" s="88">
        <v>1</v>
      </c>
      <c r="L88" s="141" t="s">
        <v>103</v>
      </c>
      <c r="M88" s="142">
        <f>OAX!N126</f>
        <v>0</v>
      </c>
      <c r="N88" s="143"/>
      <c r="O88" s="144"/>
      <c r="P88" s="144"/>
      <c r="Q88" s="142">
        <f>+OAX!R126</f>
        <v>0</v>
      </c>
      <c r="R88" s="142">
        <f>+OAX!S126</f>
        <v>0</v>
      </c>
      <c r="S88" s="142">
        <f>+OAX!T126</f>
        <v>0</v>
      </c>
      <c r="T88" s="142">
        <f>+OAX!U126</f>
        <v>0</v>
      </c>
      <c r="U88" s="142">
        <f>+OAX!V126</f>
        <v>0</v>
      </c>
      <c r="V88" s="142"/>
      <c r="W88" s="142"/>
      <c r="X88" s="142"/>
      <c r="Y88" s="142"/>
      <c r="Z88" s="142"/>
      <c r="AA88" s="142"/>
    </row>
    <row r="89" spans="1:27" ht="48" hidden="1">
      <c r="A89" s="1"/>
      <c r="B89" s="93">
        <v>2023</v>
      </c>
      <c r="C89" s="93">
        <v>20</v>
      </c>
      <c r="D89" s="93">
        <v>1</v>
      </c>
      <c r="E89" s="93">
        <v>3</v>
      </c>
      <c r="F89" s="93">
        <v>5</v>
      </c>
      <c r="G89" s="93">
        <v>3000</v>
      </c>
      <c r="H89" s="93">
        <v>3300</v>
      </c>
      <c r="I89" s="93">
        <v>336</v>
      </c>
      <c r="J89" s="94"/>
      <c r="K89" s="94">
        <v>1</v>
      </c>
      <c r="L89" s="95" t="s">
        <v>104</v>
      </c>
      <c r="M89" s="96">
        <f>OAX!N127</f>
        <v>0</v>
      </c>
      <c r="N89" s="97"/>
      <c r="O89" s="98"/>
      <c r="P89" s="98"/>
      <c r="Q89" s="96">
        <f>+OAX!R127</f>
        <v>0</v>
      </c>
      <c r="R89" s="96">
        <f>+OAX!S127</f>
        <v>0</v>
      </c>
      <c r="S89" s="96">
        <f>+OAX!T127</f>
        <v>0</v>
      </c>
      <c r="T89" s="96">
        <f>+OAX!U127</f>
        <v>0</v>
      </c>
      <c r="U89" s="96">
        <f>+OAX!V127</f>
        <v>0</v>
      </c>
      <c r="V89" s="96"/>
      <c r="W89" s="96"/>
      <c r="X89" s="96"/>
      <c r="Y89" s="96"/>
      <c r="Z89" s="96"/>
      <c r="AA89" s="96"/>
    </row>
    <row r="90" spans="1:27" ht="46.5" hidden="1">
      <c r="A90" s="1"/>
      <c r="B90" s="99">
        <v>2023</v>
      </c>
      <c r="C90" s="99">
        <v>20</v>
      </c>
      <c r="D90" s="99">
        <v>1</v>
      </c>
      <c r="E90" s="99">
        <v>3</v>
      </c>
      <c r="F90" s="99">
        <v>5</v>
      </c>
      <c r="G90" s="99">
        <v>3000</v>
      </c>
      <c r="H90" s="99">
        <v>3300</v>
      </c>
      <c r="I90" s="99">
        <v>336</v>
      </c>
      <c r="J90" s="100">
        <v>1</v>
      </c>
      <c r="K90" s="100">
        <v>1</v>
      </c>
      <c r="L90" s="101" t="s">
        <v>105</v>
      </c>
      <c r="M90" s="102">
        <f>OAX!N128</f>
        <v>0</v>
      </c>
      <c r="N90" s="103" t="str">
        <f>+OAX!O128</f>
        <v>Pieza/ Servicio</v>
      </c>
      <c r="O90" s="104">
        <f>+OAX!P128</f>
        <v>0</v>
      </c>
      <c r="P90" s="104">
        <f>+OAX!Q128</f>
        <v>0</v>
      </c>
      <c r="Q90" s="102">
        <f>+OAX!R128</f>
        <v>0</v>
      </c>
      <c r="R90" s="102">
        <f>+OAX!S128</f>
        <v>0</v>
      </c>
      <c r="S90" s="102">
        <f>+OAX!T128</f>
        <v>0</v>
      </c>
      <c r="T90" s="102">
        <f>+OAX!U128</f>
        <v>0</v>
      </c>
      <c r="U90" s="102">
        <f>+OAX!V128</f>
        <v>0</v>
      </c>
      <c r="V90" s="102">
        <f>+OAX!W128</f>
        <v>0</v>
      </c>
      <c r="W90" s="102">
        <f>+OAX!X128</f>
        <v>0</v>
      </c>
      <c r="X90" s="102">
        <f>+OAX!Y128</f>
        <v>0</v>
      </c>
      <c r="Y90" s="102">
        <f>+OAX!Z128</f>
        <v>0</v>
      </c>
      <c r="Z90" s="102">
        <f>+OAX!AA128</f>
        <v>0</v>
      </c>
      <c r="AA90" s="102">
        <f>+OAX!AB128</f>
        <v>0</v>
      </c>
    </row>
    <row r="91" spans="1:27" ht="46.5" hidden="1">
      <c r="A91" s="1"/>
      <c r="B91" s="99">
        <v>2023</v>
      </c>
      <c r="C91" s="99">
        <v>20</v>
      </c>
      <c r="D91" s="99">
        <v>1</v>
      </c>
      <c r="E91" s="99">
        <v>3</v>
      </c>
      <c r="F91" s="99">
        <v>5</v>
      </c>
      <c r="G91" s="99">
        <v>3000</v>
      </c>
      <c r="H91" s="99">
        <v>3300</v>
      </c>
      <c r="I91" s="99">
        <v>336</v>
      </c>
      <c r="J91" s="100">
        <v>2</v>
      </c>
      <c r="K91" s="100">
        <v>1</v>
      </c>
      <c r="L91" s="101" t="s">
        <v>107</v>
      </c>
      <c r="M91" s="102">
        <f>OAX!N129</f>
        <v>0</v>
      </c>
      <c r="N91" s="103" t="str">
        <f>+OAX!O129</f>
        <v>Pieza/ Servicio</v>
      </c>
      <c r="O91" s="104">
        <f>+OAX!P129</f>
        <v>0</v>
      </c>
      <c r="P91" s="104">
        <f>+OAX!Q129</f>
        <v>0</v>
      </c>
      <c r="Q91" s="102">
        <f>+OAX!R129</f>
        <v>0</v>
      </c>
      <c r="R91" s="102">
        <f>+OAX!S129</f>
        <v>0</v>
      </c>
      <c r="S91" s="102">
        <f>+OAX!T129</f>
        <v>0</v>
      </c>
      <c r="T91" s="102">
        <f>+OAX!U129</f>
        <v>0</v>
      </c>
      <c r="U91" s="102">
        <f>+OAX!V129</f>
        <v>0</v>
      </c>
      <c r="V91" s="102">
        <f>+OAX!W129</f>
        <v>0</v>
      </c>
      <c r="W91" s="102">
        <f>+OAX!X129</f>
        <v>0</v>
      </c>
      <c r="X91" s="102">
        <f>+OAX!Y129</f>
        <v>0</v>
      </c>
      <c r="Y91" s="102">
        <f>+OAX!Z129</f>
        <v>0</v>
      </c>
      <c r="Z91" s="102">
        <f>+OAX!AA129</f>
        <v>0</v>
      </c>
      <c r="AA91" s="102">
        <f>+OAX!AB129</f>
        <v>0</v>
      </c>
    </row>
    <row r="92" spans="1:27" ht="46.5" hidden="1">
      <c r="A92" s="1"/>
      <c r="B92" s="99">
        <v>2023</v>
      </c>
      <c r="C92" s="99">
        <v>20</v>
      </c>
      <c r="D92" s="99">
        <v>1</v>
      </c>
      <c r="E92" s="99">
        <v>3</v>
      </c>
      <c r="F92" s="99">
        <v>5</v>
      </c>
      <c r="G92" s="99">
        <v>3000</v>
      </c>
      <c r="H92" s="99">
        <v>3300</v>
      </c>
      <c r="I92" s="99">
        <v>336</v>
      </c>
      <c r="J92" s="100">
        <v>3</v>
      </c>
      <c r="K92" s="100">
        <v>1</v>
      </c>
      <c r="L92" s="101" t="s">
        <v>108</v>
      </c>
      <c r="M92" s="102">
        <f>OAX!N130</f>
        <v>0</v>
      </c>
      <c r="N92" s="103" t="str">
        <f>+OAX!O130</f>
        <v>Pieza/ Servicio</v>
      </c>
      <c r="O92" s="104">
        <f>+OAX!P130</f>
        <v>0</v>
      </c>
      <c r="P92" s="104">
        <f>+OAX!Q130</f>
        <v>0</v>
      </c>
      <c r="Q92" s="102">
        <f>+OAX!R130</f>
        <v>0</v>
      </c>
      <c r="R92" s="102">
        <f>+OAX!S130</f>
        <v>0</v>
      </c>
      <c r="S92" s="102">
        <f>+OAX!T130</f>
        <v>0</v>
      </c>
      <c r="T92" s="102">
        <f>+OAX!U130</f>
        <v>0</v>
      </c>
      <c r="U92" s="102">
        <f>+OAX!V130</f>
        <v>0</v>
      </c>
      <c r="V92" s="102">
        <f>+OAX!W130</f>
        <v>0</v>
      </c>
      <c r="W92" s="102">
        <f>+OAX!X130</f>
        <v>0</v>
      </c>
      <c r="X92" s="102">
        <f>+OAX!Y130</f>
        <v>0</v>
      </c>
      <c r="Y92" s="102">
        <f>+OAX!Z130</f>
        <v>0</v>
      </c>
      <c r="Z92" s="102">
        <f>+OAX!AA130</f>
        <v>0</v>
      </c>
      <c r="AA92" s="102">
        <f>+OAX!AB130</f>
        <v>0</v>
      </c>
    </row>
    <row r="93" spans="1:27" ht="46.5" hidden="1">
      <c r="A93" s="1"/>
      <c r="B93" s="99">
        <v>2023</v>
      </c>
      <c r="C93" s="99">
        <v>20</v>
      </c>
      <c r="D93" s="99">
        <v>1</v>
      </c>
      <c r="E93" s="99">
        <v>3</v>
      </c>
      <c r="F93" s="99">
        <v>5</v>
      </c>
      <c r="G93" s="99">
        <v>3000</v>
      </c>
      <c r="H93" s="99">
        <v>3300</v>
      </c>
      <c r="I93" s="99">
        <v>336</v>
      </c>
      <c r="J93" s="100">
        <v>4</v>
      </c>
      <c r="K93" s="100">
        <v>1</v>
      </c>
      <c r="L93" s="101" t="s">
        <v>109</v>
      </c>
      <c r="M93" s="102">
        <f>OAX!N131</f>
        <v>0</v>
      </c>
      <c r="N93" s="103" t="str">
        <f>+OAX!O131</f>
        <v>Pieza/ Servicio</v>
      </c>
      <c r="O93" s="104">
        <f>+OAX!P131</f>
        <v>0</v>
      </c>
      <c r="P93" s="104">
        <f>+OAX!Q131</f>
        <v>0</v>
      </c>
      <c r="Q93" s="102">
        <f>+OAX!R131</f>
        <v>0</v>
      </c>
      <c r="R93" s="102">
        <f>+OAX!S131</f>
        <v>0</v>
      </c>
      <c r="S93" s="102">
        <f>+OAX!T131</f>
        <v>0</v>
      </c>
      <c r="T93" s="102">
        <f>+OAX!U131</f>
        <v>0</v>
      </c>
      <c r="U93" s="102">
        <f>+OAX!V131</f>
        <v>0</v>
      </c>
      <c r="V93" s="102">
        <f>+OAX!W131</f>
        <v>0</v>
      </c>
      <c r="W93" s="102">
        <f>+OAX!X131</f>
        <v>0</v>
      </c>
      <c r="X93" s="102">
        <f>+OAX!Y131</f>
        <v>0</v>
      </c>
      <c r="Y93" s="102">
        <f>+OAX!Z131</f>
        <v>0</v>
      </c>
      <c r="Z93" s="102">
        <f>+OAX!AA131</f>
        <v>0</v>
      </c>
      <c r="AA93" s="102">
        <f>+OAX!AB131</f>
        <v>0</v>
      </c>
    </row>
    <row r="94" spans="1:27" ht="46.5" hidden="1">
      <c r="A94" s="1"/>
      <c r="B94" s="99">
        <v>2023</v>
      </c>
      <c r="C94" s="99">
        <v>20</v>
      </c>
      <c r="D94" s="99">
        <v>1</v>
      </c>
      <c r="E94" s="99">
        <v>3</v>
      </c>
      <c r="F94" s="99">
        <v>5</v>
      </c>
      <c r="G94" s="99">
        <v>3000</v>
      </c>
      <c r="H94" s="99">
        <v>3300</v>
      </c>
      <c r="I94" s="99">
        <v>336</v>
      </c>
      <c r="J94" s="100">
        <v>6</v>
      </c>
      <c r="K94" s="100">
        <v>1</v>
      </c>
      <c r="L94" s="101" t="s">
        <v>110</v>
      </c>
      <c r="M94" s="102">
        <f>OAX!N132</f>
        <v>0</v>
      </c>
      <c r="N94" s="103" t="str">
        <f>+OAX!O132</f>
        <v>Pieza/ Servicio</v>
      </c>
      <c r="O94" s="104">
        <f>+OAX!P132</f>
        <v>0</v>
      </c>
      <c r="P94" s="104">
        <f>+OAX!Q132</f>
        <v>0</v>
      </c>
      <c r="Q94" s="102">
        <f>+OAX!R132</f>
        <v>0</v>
      </c>
      <c r="R94" s="102">
        <f>+OAX!S132</f>
        <v>0</v>
      </c>
      <c r="S94" s="102">
        <f>+OAX!T132</f>
        <v>0</v>
      </c>
      <c r="T94" s="102">
        <f>+OAX!U132</f>
        <v>0</v>
      </c>
      <c r="U94" s="102">
        <f>+OAX!V132</f>
        <v>0</v>
      </c>
      <c r="V94" s="102">
        <f>+OAX!W132</f>
        <v>0</v>
      </c>
      <c r="W94" s="102">
        <f>+OAX!X132</f>
        <v>0</v>
      </c>
      <c r="X94" s="102">
        <f>+OAX!Y132</f>
        <v>0</v>
      </c>
      <c r="Y94" s="102">
        <f>+OAX!Z132</f>
        <v>0</v>
      </c>
      <c r="Z94" s="102">
        <f>+OAX!AA132</f>
        <v>0</v>
      </c>
      <c r="AA94" s="102">
        <f>+OAX!AB132</f>
        <v>0</v>
      </c>
    </row>
    <row r="95" spans="1:27" ht="46.5" hidden="1">
      <c r="A95" s="1"/>
      <c r="B95" s="99">
        <v>2023</v>
      </c>
      <c r="C95" s="99">
        <v>20</v>
      </c>
      <c r="D95" s="99">
        <v>1</v>
      </c>
      <c r="E95" s="99">
        <v>3</v>
      </c>
      <c r="F95" s="99">
        <v>5</v>
      </c>
      <c r="G95" s="99">
        <v>3000</v>
      </c>
      <c r="H95" s="99">
        <v>3300</v>
      </c>
      <c r="I95" s="99">
        <v>336</v>
      </c>
      <c r="J95" s="100">
        <v>7</v>
      </c>
      <c r="K95" s="100">
        <v>1</v>
      </c>
      <c r="L95" s="101" t="s">
        <v>111</v>
      </c>
      <c r="M95" s="102">
        <f>OAX!N133</f>
        <v>0</v>
      </c>
      <c r="N95" s="103" t="str">
        <f>+OAX!O133</f>
        <v>Pieza/ Servicio</v>
      </c>
      <c r="O95" s="104">
        <f>+OAX!P133</f>
        <v>0</v>
      </c>
      <c r="P95" s="104">
        <f>+OAX!Q133</f>
        <v>0</v>
      </c>
      <c r="Q95" s="102">
        <f>+OAX!R133</f>
        <v>0</v>
      </c>
      <c r="R95" s="102">
        <f>+OAX!S133</f>
        <v>0</v>
      </c>
      <c r="S95" s="102">
        <f>+OAX!T133</f>
        <v>0</v>
      </c>
      <c r="T95" s="102">
        <f>+OAX!U133</f>
        <v>0</v>
      </c>
      <c r="U95" s="102">
        <f>+OAX!V133</f>
        <v>0</v>
      </c>
      <c r="V95" s="102">
        <f>+OAX!W133</f>
        <v>0</v>
      </c>
      <c r="W95" s="102">
        <f>+OAX!X133</f>
        <v>0</v>
      </c>
      <c r="X95" s="102">
        <f>+OAX!Y133</f>
        <v>0</v>
      </c>
      <c r="Y95" s="102">
        <f>+OAX!Z133</f>
        <v>0</v>
      </c>
      <c r="Z95" s="102">
        <f>+OAX!AA133</f>
        <v>0</v>
      </c>
      <c r="AA95" s="102">
        <f>+OAX!AB133</f>
        <v>0</v>
      </c>
    </row>
    <row r="96" spans="1:27" ht="46.5" hidden="1">
      <c r="A96" s="1"/>
      <c r="B96" s="99">
        <v>2023</v>
      </c>
      <c r="C96" s="99">
        <v>20</v>
      </c>
      <c r="D96" s="99">
        <v>1</v>
      </c>
      <c r="E96" s="99">
        <v>3</v>
      </c>
      <c r="F96" s="99">
        <v>5</v>
      </c>
      <c r="G96" s="99">
        <v>3000</v>
      </c>
      <c r="H96" s="99">
        <v>3300</v>
      </c>
      <c r="I96" s="99">
        <v>336</v>
      </c>
      <c r="J96" s="100">
        <v>8</v>
      </c>
      <c r="K96" s="100">
        <v>1</v>
      </c>
      <c r="L96" s="101" t="s">
        <v>112</v>
      </c>
      <c r="M96" s="102">
        <f>OAX!N134</f>
        <v>0</v>
      </c>
      <c r="N96" s="103" t="str">
        <f>+OAX!O134</f>
        <v>Pieza/ Servicio</v>
      </c>
      <c r="O96" s="104">
        <f>+OAX!P134</f>
        <v>0</v>
      </c>
      <c r="P96" s="104">
        <f>+OAX!Q134</f>
        <v>0</v>
      </c>
      <c r="Q96" s="102">
        <f>+OAX!R134</f>
        <v>0</v>
      </c>
      <c r="R96" s="102">
        <f>+OAX!S134</f>
        <v>0</v>
      </c>
      <c r="S96" s="102">
        <f>+OAX!T134</f>
        <v>0</v>
      </c>
      <c r="T96" s="102">
        <f>+OAX!U134</f>
        <v>0</v>
      </c>
      <c r="U96" s="102">
        <f>+OAX!V134</f>
        <v>0</v>
      </c>
      <c r="V96" s="102">
        <f>+OAX!W134</f>
        <v>0</v>
      </c>
      <c r="W96" s="102">
        <f>+OAX!X134</f>
        <v>0</v>
      </c>
      <c r="X96" s="102">
        <f>+OAX!Y134</f>
        <v>0</v>
      </c>
      <c r="Y96" s="102">
        <f>+OAX!Z134</f>
        <v>0</v>
      </c>
      <c r="Z96" s="102">
        <f>+OAX!AA134</f>
        <v>0</v>
      </c>
      <c r="AA96" s="102">
        <f>+OAX!AB134</f>
        <v>0</v>
      </c>
    </row>
    <row r="97" spans="1:27" ht="46.5" hidden="1">
      <c r="A97" s="1"/>
      <c r="B97" s="99">
        <v>2023</v>
      </c>
      <c r="C97" s="99">
        <v>20</v>
      </c>
      <c r="D97" s="99">
        <v>1</v>
      </c>
      <c r="E97" s="99">
        <v>3</v>
      </c>
      <c r="F97" s="99">
        <v>5</v>
      </c>
      <c r="G97" s="99">
        <v>3000</v>
      </c>
      <c r="H97" s="99">
        <v>3300</v>
      </c>
      <c r="I97" s="99">
        <v>336</v>
      </c>
      <c r="J97" s="100">
        <v>9</v>
      </c>
      <c r="K97" s="100">
        <v>1</v>
      </c>
      <c r="L97" s="101" t="s">
        <v>113</v>
      </c>
      <c r="M97" s="102">
        <f>OAX!N135</f>
        <v>0</v>
      </c>
      <c r="N97" s="103" t="str">
        <f>+OAX!O135</f>
        <v>Pieza/ Servicio</v>
      </c>
      <c r="O97" s="104">
        <f>+OAX!P135</f>
        <v>0</v>
      </c>
      <c r="P97" s="104">
        <f>+OAX!Q135</f>
        <v>0</v>
      </c>
      <c r="Q97" s="102">
        <f>+OAX!R135</f>
        <v>0</v>
      </c>
      <c r="R97" s="102">
        <f>+OAX!S135</f>
        <v>0</v>
      </c>
      <c r="S97" s="102">
        <f>+OAX!T135</f>
        <v>0</v>
      </c>
      <c r="T97" s="102">
        <f>+OAX!U135</f>
        <v>0</v>
      </c>
      <c r="U97" s="102">
        <f>+OAX!V135</f>
        <v>0</v>
      </c>
      <c r="V97" s="102">
        <f>+OAX!W135</f>
        <v>0</v>
      </c>
      <c r="W97" s="102">
        <f>+OAX!X135</f>
        <v>0</v>
      </c>
      <c r="X97" s="102">
        <f>+OAX!Y135</f>
        <v>0</v>
      </c>
      <c r="Y97" s="102">
        <f>+OAX!Z135</f>
        <v>0</v>
      </c>
      <c r="Z97" s="102">
        <f>+OAX!AA135</f>
        <v>0</v>
      </c>
      <c r="AA97" s="102">
        <f>+OAX!AB135</f>
        <v>0</v>
      </c>
    </row>
    <row r="98" spans="1:27" ht="24.75" hidden="1">
      <c r="A98" s="1"/>
      <c r="B98" s="81">
        <v>2023</v>
      </c>
      <c r="C98" s="81">
        <v>20</v>
      </c>
      <c r="D98" s="81">
        <v>1</v>
      </c>
      <c r="E98" s="81">
        <v>3</v>
      </c>
      <c r="F98" s="81">
        <v>5</v>
      </c>
      <c r="G98" s="81">
        <v>5000</v>
      </c>
      <c r="H98" s="81"/>
      <c r="I98" s="81"/>
      <c r="J98" s="82" t="s">
        <v>29</v>
      </c>
      <c r="K98" s="82">
        <v>1</v>
      </c>
      <c r="L98" s="83" t="s">
        <v>114</v>
      </c>
      <c r="M98" s="84">
        <f>OAX!N136</f>
        <v>0</v>
      </c>
      <c r="N98" s="85"/>
      <c r="O98" s="86"/>
      <c r="P98" s="86"/>
      <c r="Q98" s="84">
        <f>+OAX!R136</f>
        <v>0</v>
      </c>
      <c r="R98" s="84">
        <f>+OAX!S136</f>
        <v>0</v>
      </c>
      <c r="S98" s="84">
        <f>+OAX!T136</f>
        <v>0</v>
      </c>
      <c r="T98" s="84">
        <f>+OAX!U136</f>
        <v>0</v>
      </c>
      <c r="U98" s="84">
        <f>+OAX!V136</f>
        <v>0</v>
      </c>
      <c r="V98" s="84"/>
      <c r="W98" s="84"/>
      <c r="X98" s="84"/>
      <c r="Y98" s="84"/>
      <c r="Z98" s="84"/>
      <c r="AA98" s="84"/>
    </row>
    <row r="99" spans="1:27" ht="24.75" hidden="1">
      <c r="A99" s="1"/>
      <c r="B99" s="92">
        <v>2023</v>
      </c>
      <c r="C99" s="145">
        <v>20</v>
      </c>
      <c r="D99" s="116">
        <v>1</v>
      </c>
      <c r="E99" s="116">
        <v>3</v>
      </c>
      <c r="F99" s="116">
        <v>5</v>
      </c>
      <c r="G99" s="92">
        <v>5000</v>
      </c>
      <c r="H99" s="92">
        <v>5100</v>
      </c>
      <c r="I99" s="92"/>
      <c r="J99" s="92"/>
      <c r="K99" s="92">
        <v>1</v>
      </c>
      <c r="L99" s="89" t="s">
        <v>115</v>
      </c>
      <c r="M99" s="90">
        <f>OAX!N137</f>
        <v>0</v>
      </c>
      <c r="N99" s="91"/>
      <c r="O99" s="92"/>
      <c r="P99" s="92"/>
      <c r="Q99" s="90">
        <f>+OAX!R137</f>
        <v>0</v>
      </c>
      <c r="R99" s="90">
        <f>+OAX!S137</f>
        <v>0</v>
      </c>
      <c r="S99" s="90">
        <f>+OAX!T137</f>
        <v>0</v>
      </c>
      <c r="T99" s="90">
        <f>+OAX!U137</f>
        <v>0</v>
      </c>
      <c r="U99" s="90">
        <f>+OAX!V137</f>
        <v>0</v>
      </c>
      <c r="V99" s="90"/>
      <c r="W99" s="90"/>
      <c r="X99" s="90"/>
      <c r="Y99" s="90"/>
      <c r="Z99" s="90"/>
      <c r="AA99" s="90"/>
    </row>
    <row r="100" spans="1:27" ht="24.75" hidden="1">
      <c r="A100" s="1"/>
      <c r="B100" s="98">
        <v>2023</v>
      </c>
      <c r="C100" s="146">
        <v>20</v>
      </c>
      <c r="D100" s="119">
        <v>1</v>
      </c>
      <c r="E100" s="119">
        <v>3</v>
      </c>
      <c r="F100" s="119">
        <v>5</v>
      </c>
      <c r="G100" s="98">
        <v>5000</v>
      </c>
      <c r="H100" s="98">
        <v>5100</v>
      </c>
      <c r="I100" s="98">
        <v>515</v>
      </c>
      <c r="J100" s="98"/>
      <c r="K100" s="98">
        <v>1</v>
      </c>
      <c r="L100" s="95" t="s">
        <v>116</v>
      </c>
      <c r="M100" s="96">
        <f>OAX!N138</f>
        <v>0</v>
      </c>
      <c r="N100" s="97"/>
      <c r="O100" s="98"/>
      <c r="P100" s="98"/>
      <c r="Q100" s="96">
        <f>+OAX!R138</f>
        <v>0</v>
      </c>
      <c r="R100" s="96">
        <f>+OAX!S138</f>
        <v>0</v>
      </c>
      <c r="S100" s="96">
        <f>+OAX!T138</f>
        <v>0</v>
      </c>
      <c r="T100" s="96">
        <f>+OAX!U138</f>
        <v>0</v>
      </c>
      <c r="U100" s="96">
        <f>+OAX!V138</f>
        <v>0</v>
      </c>
      <c r="V100" s="96"/>
      <c r="W100" s="96"/>
      <c r="X100" s="96"/>
      <c r="Y100" s="96"/>
      <c r="Z100" s="96"/>
      <c r="AA100" s="96"/>
    </row>
    <row r="101" spans="1:27" ht="24.75" hidden="1">
      <c r="A101" s="1"/>
      <c r="B101" s="25">
        <v>2023</v>
      </c>
      <c r="C101" s="25">
        <v>20</v>
      </c>
      <c r="D101" s="25">
        <v>1</v>
      </c>
      <c r="E101" s="25">
        <v>3</v>
      </c>
      <c r="F101" s="25">
        <v>5</v>
      </c>
      <c r="G101" s="25">
        <v>5000</v>
      </c>
      <c r="H101" s="25">
        <v>5100</v>
      </c>
      <c r="I101" s="25">
        <v>515</v>
      </c>
      <c r="J101" s="122">
        <v>1</v>
      </c>
      <c r="K101" s="122">
        <v>1</v>
      </c>
      <c r="L101" s="101" t="s">
        <v>117</v>
      </c>
      <c r="M101" s="102">
        <f>OAX!N139</f>
        <v>0</v>
      </c>
      <c r="N101" s="103" t="str">
        <f>+OAX!O139</f>
        <v>Pieza</v>
      </c>
      <c r="O101" s="104">
        <f>+OAX!P139</f>
        <v>0</v>
      </c>
      <c r="P101" s="104">
        <f>+OAX!Q139</f>
        <v>0</v>
      </c>
      <c r="Q101" s="102">
        <f>+OAX!R139</f>
        <v>0</v>
      </c>
      <c r="R101" s="102">
        <f>+OAX!S139</f>
        <v>0</v>
      </c>
      <c r="S101" s="102">
        <f>+OAX!T139</f>
        <v>0</v>
      </c>
      <c r="T101" s="102">
        <f>+OAX!U139</f>
        <v>0</v>
      </c>
      <c r="U101" s="102">
        <f>+OAX!V139</f>
        <v>0</v>
      </c>
      <c r="V101" s="102">
        <f>+OAX!W139</f>
        <v>0</v>
      </c>
      <c r="W101" s="102">
        <f>+OAX!X139</f>
        <v>0</v>
      </c>
      <c r="X101" s="102">
        <f>+OAX!Y139</f>
        <v>0</v>
      </c>
      <c r="Y101" s="102">
        <f>+OAX!Z139</f>
        <v>0</v>
      </c>
      <c r="Z101" s="102">
        <f>+OAX!AA139</f>
        <v>0</v>
      </c>
      <c r="AA101" s="102">
        <f>+OAX!AB139</f>
        <v>0</v>
      </c>
    </row>
    <row r="102" spans="1:27" ht="24.75" hidden="1">
      <c r="A102" s="1"/>
      <c r="B102" s="87">
        <v>2023</v>
      </c>
      <c r="C102" s="87">
        <v>20</v>
      </c>
      <c r="D102" s="87">
        <v>1</v>
      </c>
      <c r="E102" s="87">
        <v>3</v>
      </c>
      <c r="F102" s="87">
        <v>5</v>
      </c>
      <c r="G102" s="87">
        <v>5000</v>
      </c>
      <c r="H102" s="87">
        <v>5200</v>
      </c>
      <c r="I102" s="87"/>
      <c r="J102" s="88" t="s">
        <v>29</v>
      </c>
      <c r="K102" s="88">
        <v>1</v>
      </c>
      <c r="L102" s="89" t="s">
        <v>118</v>
      </c>
      <c r="M102" s="90">
        <f>OAX!N140</f>
        <v>0</v>
      </c>
      <c r="N102" s="91"/>
      <c r="O102" s="92"/>
      <c r="P102" s="92"/>
      <c r="Q102" s="90">
        <f>+OAX!R140</f>
        <v>0</v>
      </c>
      <c r="R102" s="90">
        <f>+OAX!S140</f>
        <v>0</v>
      </c>
      <c r="S102" s="90">
        <f>+OAX!T140</f>
        <v>0</v>
      </c>
      <c r="T102" s="90">
        <f>+OAX!U140</f>
        <v>0</v>
      </c>
      <c r="U102" s="90">
        <f>+OAX!V140</f>
        <v>0</v>
      </c>
      <c r="V102" s="90"/>
      <c r="W102" s="90"/>
      <c r="X102" s="90"/>
      <c r="Y102" s="90"/>
      <c r="Z102" s="90"/>
      <c r="AA102" s="90"/>
    </row>
    <row r="103" spans="1:27" ht="24.75" hidden="1">
      <c r="A103" s="1"/>
      <c r="B103" s="93">
        <v>2023</v>
      </c>
      <c r="C103" s="93">
        <v>20</v>
      </c>
      <c r="D103" s="93">
        <v>1</v>
      </c>
      <c r="E103" s="93">
        <v>3</v>
      </c>
      <c r="F103" s="93">
        <v>5</v>
      </c>
      <c r="G103" s="93">
        <v>5000</v>
      </c>
      <c r="H103" s="93">
        <v>5200</v>
      </c>
      <c r="I103" s="93">
        <v>523</v>
      </c>
      <c r="J103" s="94"/>
      <c r="K103" s="94">
        <v>1</v>
      </c>
      <c r="L103" s="95" t="s">
        <v>119</v>
      </c>
      <c r="M103" s="96">
        <f>OAX!N141</f>
        <v>0</v>
      </c>
      <c r="N103" s="97"/>
      <c r="O103" s="98"/>
      <c r="P103" s="98"/>
      <c r="Q103" s="96">
        <f>+OAX!R141</f>
        <v>0</v>
      </c>
      <c r="R103" s="96">
        <f>+OAX!S141</f>
        <v>0</v>
      </c>
      <c r="S103" s="96">
        <f>+OAX!T141</f>
        <v>0</v>
      </c>
      <c r="T103" s="96">
        <f>+OAX!U141</f>
        <v>0</v>
      </c>
      <c r="U103" s="96">
        <f>+OAX!V141</f>
        <v>0</v>
      </c>
      <c r="V103" s="96"/>
      <c r="W103" s="96"/>
      <c r="X103" s="96"/>
      <c r="Y103" s="96"/>
      <c r="Z103" s="96"/>
      <c r="AA103" s="96"/>
    </row>
    <row r="104" spans="1:27" ht="24.75" hidden="1">
      <c r="A104" s="1"/>
      <c r="B104" s="99">
        <v>2023</v>
      </c>
      <c r="C104" s="99">
        <v>20</v>
      </c>
      <c r="D104" s="99">
        <v>1</v>
      </c>
      <c r="E104" s="99">
        <v>3</v>
      </c>
      <c r="F104" s="99">
        <v>5</v>
      </c>
      <c r="G104" s="99">
        <v>5000</v>
      </c>
      <c r="H104" s="99">
        <v>5200</v>
      </c>
      <c r="I104" s="99">
        <v>523</v>
      </c>
      <c r="J104" s="100">
        <v>1</v>
      </c>
      <c r="K104" s="100">
        <v>1</v>
      </c>
      <c r="L104" s="101" t="s">
        <v>120</v>
      </c>
      <c r="M104" s="102">
        <f>OAX!N142</f>
        <v>0</v>
      </c>
      <c r="N104" s="103" t="str">
        <f>+OAX!O142</f>
        <v>Pieza</v>
      </c>
      <c r="O104" s="104">
        <f>+OAX!P142</f>
        <v>0</v>
      </c>
      <c r="P104" s="104">
        <f>+OAX!Q142</f>
        <v>0</v>
      </c>
      <c r="Q104" s="102">
        <f>+OAX!R142</f>
        <v>0</v>
      </c>
      <c r="R104" s="102">
        <f>+OAX!S142</f>
        <v>0</v>
      </c>
      <c r="S104" s="102">
        <f>+OAX!T142</f>
        <v>0</v>
      </c>
      <c r="T104" s="102">
        <f>+OAX!U142</f>
        <v>0</v>
      </c>
      <c r="U104" s="102">
        <f>+OAX!V142</f>
        <v>0</v>
      </c>
      <c r="V104" s="102">
        <f>+OAX!W142</f>
        <v>0</v>
      </c>
      <c r="W104" s="102">
        <f>+OAX!X142</f>
        <v>0</v>
      </c>
      <c r="X104" s="102">
        <f>+OAX!Y142</f>
        <v>0</v>
      </c>
      <c r="Y104" s="102">
        <f>+OAX!Z142</f>
        <v>0</v>
      </c>
      <c r="Z104" s="102">
        <f>+OAX!AA142</f>
        <v>0</v>
      </c>
      <c r="AA104" s="102">
        <f>+OAX!AB142</f>
        <v>0</v>
      </c>
    </row>
    <row r="105" spans="1:27" ht="48" hidden="1" customHeight="1">
      <c r="A105" s="1"/>
      <c r="B105" s="99">
        <v>2023</v>
      </c>
      <c r="C105" s="99">
        <v>20</v>
      </c>
      <c r="D105" s="99">
        <v>1</v>
      </c>
      <c r="E105" s="99">
        <v>3</v>
      </c>
      <c r="F105" s="99">
        <v>5</v>
      </c>
      <c r="G105" s="99">
        <v>5000</v>
      </c>
      <c r="H105" s="99">
        <v>5200</v>
      </c>
      <c r="I105" s="99">
        <v>523</v>
      </c>
      <c r="J105" s="100">
        <v>2</v>
      </c>
      <c r="K105" s="100">
        <v>1</v>
      </c>
      <c r="L105" s="101" t="s">
        <v>121</v>
      </c>
      <c r="M105" s="102">
        <f>OAX!N143</f>
        <v>0</v>
      </c>
      <c r="N105" s="103" t="str">
        <f>+OAX!O143</f>
        <v>Pieza</v>
      </c>
      <c r="O105" s="104">
        <f>+OAX!P143</f>
        <v>0</v>
      </c>
      <c r="P105" s="104">
        <f>+OAX!Q143</f>
        <v>0</v>
      </c>
      <c r="Q105" s="102">
        <f>+OAX!R143</f>
        <v>0</v>
      </c>
      <c r="R105" s="102">
        <f>+OAX!S143</f>
        <v>0</v>
      </c>
      <c r="S105" s="102">
        <f>+OAX!T143</f>
        <v>0</v>
      </c>
      <c r="T105" s="102">
        <f>+OAX!U143</f>
        <v>0</v>
      </c>
      <c r="U105" s="102">
        <f>+OAX!V143</f>
        <v>0</v>
      </c>
      <c r="V105" s="102">
        <f>+OAX!W143</f>
        <v>0</v>
      </c>
      <c r="W105" s="102">
        <f>+OAX!X143</f>
        <v>0</v>
      </c>
      <c r="X105" s="102">
        <f>+OAX!Y143</f>
        <v>0</v>
      </c>
      <c r="Y105" s="102">
        <f>+OAX!Z143</f>
        <v>0</v>
      </c>
      <c r="Z105" s="102">
        <f>+OAX!AA143</f>
        <v>0</v>
      </c>
      <c r="AA105" s="102">
        <f>+OAX!AB143</f>
        <v>0</v>
      </c>
    </row>
    <row r="106" spans="1:27" ht="25.15" hidden="1" customHeight="1">
      <c r="A106" s="1"/>
      <c r="B106" s="99">
        <v>2023</v>
      </c>
      <c r="C106" s="99">
        <v>20</v>
      </c>
      <c r="D106" s="99">
        <v>1</v>
      </c>
      <c r="E106" s="99">
        <v>3</v>
      </c>
      <c r="F106" s="99">
        <v>5</v>
      </c>
      <c r="G106" s="99">
        <v>5000</v>
      </c>
      <c r="H106" s="99">
        <v>5200</v>
      </c>
      <c r="I106" s="99">
        <v>523</v>
      </c>
      <c r="J106" s="100">
        <v>3</v>
      </c>
      <c r="K106" s="100">
        <v>1</v>
      </c>
      <c r="L106" s="101" t="s">
        <v>122</v>
      </c>
      <c r="M106" s="102">
        <f>OAX!N144</f>
        <v>0</v>
      </c>
      <c r="N106" s="103" t="str">
        <f>+OAX!O144</f>
        <v>Pieza</v>
      </c>
      <c r="O106" s="104">
        <f>+OAX!P144</f>
        <v>0</v>
      </c>
      <c r="P106" s="104">
        <f>+OAX!Q144</f>
        <v>0</v>
      </c>
      <c r="Q106" s="102">
        <f>+OAX!R144</f>
        <v>0</v>
      </c>
      <c r="R106" s="102">
        <f>+OAX!S144</f>
        <v>0</v>
      </c>
      <c r="S106" s="102">
        <f>+OAX!T144</f>
        <v>0</v>
      </c>
      <c r="T106" s="102">
        <f>+OAX!U144</f>
        <v>0</v>
      </c>
      <c r="U106" s="102">
        <f>+OAX!V144</f>
        <v>0</v>
      </c>
      <c r="V106" s="102">
        <f>+OAX!W144</f>
        <v>0</v>
      </c>
      <c r="W106" s="102">
        <f>+OAX!X144</f>
        <v>0</v>
      </c>
      <c r="X106" s="102">
        <f>+OAX!Y144</f>
        <v>0</v>
      </c>
      <c r="Y106" s="102">
        <f>+OAX!Z144</f>
        <v>0</v>
      </c>
      <c r="Z106" s="102">
        <f>+OAX!AA144</f>
        <v>0</v>
      </c>
      <c r="AA106" s="102">
        <f>+OAX!AB144</f>
        <v>0</v>
      </c>
    </row>
    <row r="107" spans="1:27" ht="25.15" hidden="1" customHeight="1">
      <c r="A107" s="1"/>
      <c r="B107" s="99">
        <v>2023</v>
      </c>
      <c r="C107" s="99">
        <v>20</v>
      </c>
      <c r="D107" s="99">
        <v>1</v>
      </c>
      <c r="E107" s="99">
        <v>3</v>
      </c>
      <c r="F107" s="99">
        <v>5</v>
      </c>
      <c r="G107" s="99">
        <v>5000</v>
      </c>
      <c r="H107" s="99">
        <v>5200</v>
      </c>
      <c r="I107" s="99">
        <v>523</v>
      </c>
      <c r="J107" s="100">
        <v>4</v>
      </c>
      <c r="K107" s="100">
        <v>1</v>
      </c>
      <c r="L107" s="101" t="s">
        <v>123</v>
      </c>
      <c r="M107" s="102">
        <f>OAX!N145</f>
        <v>0</v>
      </c>
      <c r="N107" s="103" t="str">
        <f>+OAX!O145</f>
        <v>Pieza</v>
      </c>
      <c r="O107" s="104">
        <f>+OAX!P145</f>
        <v>0</v>
      </c>
      <c r="P107" s="104">
        <f>+OAX!Q145</f>
        <v>0</v>
      </c>
      <c r="Q107" s="102">
        <f>+OAX!R145</f>
        <v>0</v>
      </c>
      <c r="R107" s="102">
        <f>+OAX!S145</f>
        <v>0</v>
      </c>
      <c r="S107" s="102">
        <f>+OAX!T145</f>
        <v>0</v>
      </c>
      <c r="T107" s="102">
        <f>+OAX!U145</f>
        <v>0</v>
      </c>
      <c r="U107" s="102">
        <f>+OAX!V145</f>
        <v>0</v>
      </c>
      <c r="V107" s="102">
        <f>+OAX!W145</f>
        <v>0</v>
      </c>
      <c r="W107" s="102">
        <f>+OAX!X145</f>
        <v>0</v>
      </c>
      <c r="X107" s="102">
        <f>+OAX!Y145</f>
        <v>0</v>
      </c>
      <c r="Y107" s="102">
        <f>+OAX!Z145</f>
        <v>0</v>
      </c>
      <c r="Z107" s="102">
        <f>+OAX!AA145</f>
        <v>0</v>
      </c>
      <c r="AA107" s="102">
        <f>+OAX!AB145</f>
        <v>0</v>
      </c>
    </row>
    <row r="108" spans="1:27" ht="24.75" hidden="1">
      <c r="A108" s="1"/>
      <c r="B108" s="87">
        <v>2023</v>
      </c>
      <c r="C108" s="87">
        <v>20</v>
      </c>
      <c r="D108" s="87">
        <v>1</v>
      </c>
      <c r="E108" s="87">
        <v>3</v>
      </c>
      <c r="F108" s="87">
        <v>5</v>
      </c>
      <c r="G108" s="87">
        <v>5000</v>
      </c>
      <c r="H108" s="87">
        <v>5400</v>
      </c>
      <c r="I108" s="87"/>
      <c r="J108" s="88" t="s">
        <v>29</v>
      </c>
      <c r="K108" s="88">
        <v>1</v>
      </c>
      <c r="L108" s="89" t="s">
        <v>124</v>
      </c>
      <c r="M108" s="90">
        <f>OAX!N146</f>
        <v>0</v>
      </c>
      <c r="N108" s="91"/>
      <c r="O108" s="92"/>
      <c r="P108" s="92"/>
      <c r="Q108" s="90">
        <f>+OAX!R146</f>
        <v>0</v>
      </c>
      <c r="R108" s="90">
        <f>+OAX!S146</f>
        <v>0</v>
      </c>
      <c r="S108" s="90">
        <f>+OAX!T146</f>
        <v>0</v>
      </c>
      <c r="T108" s="90">
        <f>+OAX!U146</f>
        <v>0</v>
      </c>
      <c r="U108" s="90">
        <f>+OAX!V146</f>
        <v>0</v>
      </c>
      <c r="V108" s="90"/>
      <c r="W108" s="90"/>
      <c r="X108" s="90"/>
      <c r="Y108" s="90"/>
      <c r="Z108" s="90"/>
      <c r="AA108" s="90"/>
    </row>
    <row r="109" spans="1:27" ht="24.75" hidden="1">
      <c r="A109" s="1"/>
      <c r="B109" s="93">
        <v>2023</v>
      </c>
      <c r="C109" s="93">
        <v>20</v>
      </c>
      <c r="D109" s="93">
        <v>1</v>
      </c>
      <c r="E109" s="93">
        <v>3</v>
      </c>
      <c r="F109" s="93">
        <v>5</v>
      </c>
      <c r="G109" s="93">
        <v>5000</v>
      </c>
      <c r="H109" s="93">
        <v>5400</v>
      </c>
      <c r="I109" s="93">
        <v>541</v>
      </c>
      <c r="J109" s="94"/>
      <c r="K109" s="94">
        <v>1</v>
      </c>
      <c r="L109" s="95" t="s">
        <v>125</v>
      </c>
      <c r="M109" s="96">
        <f>OAX!N147</f>
        <v>0</v>
      </c>
      <c r="N109" s="97"/>
      <c r="O109" s="98"/>
      <c r="P109" s="98"/>
      <c r="Q109" s="96">
        <f>+OAX!R147</f>
        <v>0</v>
      </c>
      <c r="R109" s="96">
        <f>+OAX!S147</f>
        <v>0</v>
      </c>
      <c r="S109" s="96">
        <f>+OAX!T147</f>
        <v>0</v>
      </c>
      <c r="T109" s="96">
        <f>+OAX!U147</f>
        <v>0</v>
      </c>
      <c r="U109" s="96">
        <f>+OAX!V147</f>
        <v>0</v>
      </c>
      <c r="V109" s="96"/>
      <c r="W109" s="96"/>
      <c r="X109" s="96"/>
      <c r="Y109" s="96"/>
      <c r="Z109" s="96"/>
      <c r="AA109" s="96"/>
    </row>
    <row r="110" spans="1:27" ht="24.75" hidden="1">
      <c r="A110" s="1"/>
      <c r="B110" s="99">
        <v>2023</v>
      </c>
      <c r="C110" s="99">
        <v>20</v>
      </c>
      <c r="D110" s="99">
        <v>1</v>
      </c>
      <c r="E110" s="99">
        <v>3</v>
      </c>
      <c r="F110" s="99">
        <v>5</v>
      </c>
      <c r="G110" s="99">
        <v>5000</v>
      </c>
      <c r="H110" s="99">
        <v>5400</v>
      </c>
      <c r="I110" s="99">
        <v>541</v>
      </c>
      <c r="J110" s="100">
        <v>1</v>
      </c>
      <c r="K110" s="100">
        <v>1</v>
      </c>
      <c r="L110" s="101" t="s">
        <v>126</v>
      </c>
      <c r="M110" s="102">
        <f>OAX!N148</f>
        <v>0</v>
      </c>
      <c r="N110" s="103" t="str">
        <f>+OAX!O148</f>
        <v>Pieza</v>
      </c>
      <c r="O110" s="104">
        <f>+OAX!P148</f>
        <v>0</v>
      </c>
      <c r="P110" s="104">
        <f>+OAX!Q148</f>
        <v>0</v>
      </c>
      <c r="Q110" s="102">
        <f>+OAX!R148</f>
        <v>0</v>
      </c>
      <c r="R110" s="102">
        <f>+OAX!S148</f>
        <v>0</v>
      </c>
      <c r="S110" s="102">
        <f>+OAX!T148</f>
        <v>0</v>
      </c>
      <c r="T110" s="102">
        <f>+OAX!U148</f>
        <v>0</v>
      </c>
      <c r="U110" s="102">
        <f>+OAX!V148</f>
        <v>0</v>
      </c>
      <c r="V110" s="102">
        <f>+OAX!W148</f>
        <v>0</v>
      </c>
      <c r="W110" s="102">
        <f>+OAX!X148</f>
        <v>0</v>
      </c>
      <c r="X110" s="102">
        <f>+OAX!Y148</f>
        <v>0</v>
      </c>
      <c r="Y110" s="102">
        <f>+OAX!Z148</f>
        <v>0</v>
      </c>
      <c r="Z110" s="102">
        <f>+OAX!AA148</f>
        <v>0</v>
      </c>
      <c r="AA110" s="102">
        <f>+OAX!AB148</f>
        <v>0</v>
      </c>
    </row>
    <row r="111" spans="1:27" ht="24.75" hidden="1">
      <c r="A111" s="105"/>
      <c r="B111" s="99">
        <v>2023</v>
      </c>
      <c r="C111" s="99">
        <v>20</v>
      </c>
      <c r="D111" s="99">
        <v>1</v>
      </c>
      <c r="E111" s="99">
        <v>3</v>
      </c>
      <c r="F111" s="99">
        <v>5</v>
      </c>
      <c r="G111" s="99">
        <v>5000</v>
      </c>
      <c r="H111" s="99">
        <v>5400</v>
      </c>
      <c r="I111" s="99">
        <v>541</v>
      </c>
      <c r="J111" s="100">
        <v>2</v>
      </c>
      <c r="K111" s="100">
        <v>1</v>
      </c>
      <c r="L111" s="101" t="s">
        <v>127</v>
      </c>
      <c r="M111" s="102">
        <f>OAX!N149</f>
        <v>0</v>
      </c>
      <c r="N111" s="103" t="str">
        <f>+OAX!O149</f>
        <v>Pieza</v>
      </c>
      <c r="O111" s="104">
        <f>+OAX!P149</f>
        <v>0</v>
      </c>
      <c r="P111" s="104">
        <f>+OAX!Q149</f>
        <v>0</v>
      </c>
      <c r="Q111" s="102">
        <f>+OAX!R149</f>
        <v>0</v>
      </c>
      <c r="R111" s="102">
        <f>+OAX!S149</f>
        <v>0</v>
      </c>
      <c r="S111" s="102">
        <f>+OAX!T149</f>
        <v>0</v>
      </c>
      <c r="T111" s="102">
        <f>+OAX!U149</f>
        <v>0</v>
      </c>
      <c r="U111" s="102">
        <f>+OAX!V149</f>
        <v>0</v>
      </c>
      <c r="V111" s="102">
        <f>+OAX!W149</f>
        <v>0</v>
      </c>
      <c r="W111" s="102">
        <f>+OAX!X149</f>
        <v>0</v>
      </c>
      <c r="X111" s="102">
        <f>+OAX!Y149</f>
        <v>0</v>
      </c>
      <c r="Y111" s="102">
        <f>+OAX!Z149</f>
        <v>0</v>
      </c>
      <c r="Z111" s="102">
        <f>+OAX!AA149</f>
        <v>0</v>
      </c>
      <c r="AA111" s="102">
        <f>+OAX!AB149</f>
        <v>0</v>
      </c>
    </row>
    <row r="112" spans="1:27" ht="24.75" hidden="1">
      <c r="A112" s="105"/>
      <c r="B112" s="99">
        <v>2023</v>
      </c>
      <c r="C112" s="99">
        <v>20</v>
      </c>
      <c r="D112" s="99">
        <v>1</v>
      </c>
      <c r="E112" s="99">
        <v>3</v>
      </c>
      <c r="F112" s="99">
        <v>5</v>
      </c>
      <c r="G112" s="99">
        <v>5000</v>
      </c>
      <c r="H112" s="99">
        <v>5400</v>
      </c>
      <c r="I112" s="99">
        <v>541</v>
      </c>
      <c r="J112" s="100">
        <v>3</v>
      </c>
      <c r="K112" s="100">
        <v>1</v>
      </c>
      <c r="L112" s="101" t="s">
        <v>128</v>
      </c>
      <c r="M112" s="102">
        <f>OAX!N150</f>
        <v>0</v>
      </c>
      <c r="N112" s="103" t="str">
        <f>+OAX!O150</f>
        <v>Pieza</v>
      </c>
      <c r="O112" s="104">
        <f>+OAX!P150</f>
        <v>0</v>
      </c>
      <c r="P112" s="104">
        <f>+OAX!Q150</f>
        <v>0</v>
      </c>
      <c r="Q112" s="102">
        <f>+OAX!R150</f>
        <v>0</v>
      </c>
      <c r="R112" s="102">
        <f>+OAX!S150</f>
        <v>0</v>
      </c>
      <c r="S112" s="102">
        <f>+OAX!T150</f>
        <v>0</v>
      </c>
      <c r="T112" s="102">
        <f>+OAX!U150</f>
        <v>0</v>
      </c>
      <c r="U112" s="102">
        <f>+OAX!V150</f>
        <v>0</v>
      </c>
      <c r="V112" s="102">
        <f>+OAX!W150</f>
        <v>0</v>
      </c>
      <c r="W112" s="102">
        <f>+OAX!X150</f>
        <v>0</v>
      </c>
      <c r="X112" s="102">
        <f>+OAX!Y150</f>
        <v>0</v>
      </c>
      <c r="Y112" s="102">
        <f>+OAX!Z150</f>
        <v>0</v>
      </c>
      <c r="Z112" s="102">
        <f>+OAX!AA150</f>
        <v>0</v>
      </c>
      <c r="AA112" s="102">
        <f>+OAX!AB150</f>
        <v>0</v>
      </c>
    </row>
    <row r="113" spans="1:27" ht="24.75" hidden="1">
      <c r="A113" s="105"/>
      <c r="B113" s="99">
        <v>2023</v>
      </c>
      <c r="C113" s="99">
        <v>20</v>
      </c>
      <c r="D113" s="99">
        <v>1</v>
      </c>
      <c r="E113" s="99">
        <v>3</v>
      </c>
      <c r="F113" s="99">
        <v>5</v>
      </c>
      <c r="G113" s="99">
        <v>5000</v>
      </c>
      <c r="H113" s="99">
        <v>5400</v>
      </c>
      <c r="I113" s="99">
        <v>541</v>
      </c>
      <c r="J113" s="100">
        <v>4</v>
      </c>
      <c r="K113" s="100">
        <v>1</v>
      </c>
      <c r="L113" s="101" t="s">
        <v>129</v>
      </c>
      <c r="M113" s="102">
        <f>OAX!N151</f>
        <v>0</v>
      </c>
      <c r="N113" s="103" t="str">
        <f>+OAX!O151</f>
        <v>Pieza</v>
      </c>
      <c r="O113" s="104">
        <f>+OAX!P151</f>
        <v>0</v>
      </c>
      <c r="P113" s="104">
        <f>+OAX!Q151</f>
        <v>0</v>
      </c>
      <c r="Q113" s="102">
        <f>+OAX!R151</f>
        <v>0</v>
      </c>
      <c r="R113" s="102">
        <f>+OAX!S151</f>
        <v>0</v>
      </c>
      <c r="S113" s="102">
        <f>+OAX!T151</f>
        <v>0</v>
      </c>
      <c r="T113" s="102">
        <f>+OAX!U151</f>
        <v>0</v>
      </c>
      <c r="U113" s="102">
        <f>+OAX!V151</f>
        <v>0</v>
      </c>
      <c r="V113" s="102">
        <f>+OAX!W151</f>
        <v>0</v>
      </c>
      <c r="W113" s="102">
        <f>+OAX!X151</f>
        <v>0</v>
      </c>
      <c r="X113" s="102">
        <f>+OAX!Y151</f>
        <v>0</v>
      </c>
      <c r="Y113" s="102">
        <f>+OAX!Z151</f>
        <v>0</v>
      </c>
      <c r="Z113" s="102">
        <f>+OAX!AA151</f>
        <v>0</v>
      </c>
      <c r="AA113" s="102">
        <f>+OAX!AB151</f>
        <v>0</v>
      </c>
    </row>
    <row r="114" spans="1:27" ht="24.75" hidden="1">
      <c r="A114" s="105"/>
      <c r="B114" s="99">
        <v>2023</v>
      </c>
      <c r="C114" s="99">
        <v>20</v>
      </c>
      <c r="D114" s="99">
        <v>1</v>
      </c>
      <c r="E114" s="99">
        <v>3</v>
      </c>
      <c r="F114" s="99">
        <v>5</v>
      </c>
      <c r="G114" s="99">
        <v>5000</v>
      </c>
      <c r="H114" s="99">
        <v>5400</v>
      </c>
      <c r="I114" s="99">
        <v>541</v>
      </c>
      <c r="J114" s="100">
        <v>5</v>
      </c>
      <c r="K114" s="100">
        <v>1</v>
      </c>
      <c r="L114" s="101" t="s">
        <v>130</v>
      </c>
      <c r="M114" s="102">
        <f>OAX!N152</f>
        <v>0</v>
      </c>
      <c r="N114" s="103" t="str">
        <f>+OAX!O152</f>
        <v>Pieza</v>
      </c>
      <c r="O114" s="104">
        <f>+OAX!P152</f>
        <v>0</v>
      </c>
      <c r="P114" s="104">
        <f>+OAX!Q152</f>
        <v>0</v>
      </c>
      <c r="Q114" s="102">
        <f>+OAX!R152</f>
        <v>0</v>
      </c>
      <c r="R114" s="102">
        <f>+OAX!S152</f>
        <v>0</v>
      </c>
      <c r="S114" s="102">
        <f>+OAX!T152</f>
        <v>0</v>
      </c>
      <c r="T114" s="102">
        <f>+OAX!U152</f>
        <v>0</v>
      </c>
      <c r="U114" s="102">
        <f>+OAX!V152</f>
        <v>0</v>
      </c>
      <c r="V114" s="102">
        <f>+OAX!W152</f>
        <v>0</v>
      </c>
      <c r="W114" s="102">
        <f>+OAX!X152</f>
        <v>0</v>
      </c>
      <c r="X114" s="102">
        <f>+OAX!Y152</f>
        <v>0</v>
      </c>
      <c r="Y114" s="102">
        <f>+OAX!Z152</f>
        <v>0</v>
      </c>
      <c r="Z114" s="102">
        <f>+OAX!AA152</f>
        <v>0</v>
      </c>
      <c r="AA114" s="102">
        <f>+OAX!AB152</f>
        <v>0</v>
      </c>
    </row>
    <row r="115" spans="1:27" ht="24.75" hidden="1">
      <c r="A115" s="105"/>
      <c r="B115" s="99">
        <v>2023</v>
      </c>
      <c r="C115" s="99">
        <v>20</v>
      </c>
      <c r="D115" s="99">
        <v>1</v>
      </c>
      <c r="E115" s="99">
        <v>3</v>
      </c>
      <c r="F115" s="99">
        <v>5</v>
      </c>
      <c r="G115" s="99">
        <v>5000</v>
      </c>
      <c r="H115" s="99">
        <v>5400</v>
      </c>
      <c r="I115" s="99">
        <v>541</v>
      </c>
      <c r="J115" s="100">
        <v>6</v>
      </c>
      <c r="K115" s="100">
        <v>1</v>
      </c>
      <c r="L115" s="101" t="s">
        <v>131</v>
      </c>
      <c r="M115" s="102">
        <f>OAX!N153</f>
        <v>0</v>
      </c>
      <c r="N115" s="103" t="str">
        <f>+OAX!O153</f>
        <v>Pieza</v>
      </c>
      <c r="O115" s="104">
        <f>+OAX!P153</f>
        <v>0</v>
      </c>
      <c r="P115" s="104">
        <f>+OAX!Q153</f>
        <v>0</v>
      </c>
      <c r="Q115" s="102">
        <f>+OAX!R153</f>
        <v>0</v>
      </c>
      <c r="R115" s="102">
        <f>+OAX!S153</f>
        <v>0</v>
      </c>
      <c r="S115" s="102">
        <f>+OAX!T153</f>
        <v>0</v>
      </c>
      <c r="T115" s="102">
        <f>+OAX!U153</f>
        <v>0</v>
      </c>
      <c r="U115" s="102">
        <f>+OAX!V153</f>
        <v>0</v>
      </c>
      <c r="V115" s="102">
        <f>+OAX!W153</f>
        <v>0</v>
      </c>
      <c r="W115" s="102">
        <f>+OAX!X153</f>
        <v>0</v>
      </c>
      <c r="X115" s="102">
        <f>+OAX!Y153</f>
        <v>0</v>
      </c>
      <c r="Y115" s="102">
        <f>+OAX!Z153</f>
        <v>0</v>
      </c>
      <c r="Z115" s="102">
        <f>+OAX!AA153</f>
        <v>0</v>
      </c>
      <c r="AA115" s="102">
        <f>+OAX!AB153</f>
        <v>0</v>
      </c>
    </row>
    <row r="116" spans="1:27" ht="24.75" hidden="1">
      <c r="A116" s="105"/>
      <c r="B116" s="99">
        <v>2023</v>
      </c>
      <c r="C116" s="99">
        <v>20</v>
      </c>
      <c r="D116" s="99">
        <v>1</v>
      </c>
      <c r="E116" s="99">
        <v>3</v>
      </c>
      <c r="F116" s="99">
        <v>5</v>
      </c>
      <c r="G116" s="99">
        <v>5000</v>
      </c>
      <c r="H116" s="99">
        <v>5400</v>
      </c>
      <c r="I116" s="99">
        <v>541</v>
      </c>
      <c r="J116" s="100">
        <v>7</v>
      </c>
      <c r="K116" s="100">
        <v>1</v>
      </c>
      <c r="L116" s="101" t="s">
        <v>132</v>
      </c>
      <c r="M116" s="102">
        <f>OAX!N154</f>
        <v>0</v>
      </c>
      <c r="N116" s="103" t="str">
        <f>+OAX!O154</f>
        <v>Pieza</v>
      </c>
      <c r="O116" s="104">
        <f>+OAX!P154</f>
        <v>0</v>
      </c>
      <c r="P116" s="104">
        <f>+OAX!Q154</f>
        <v>0</v>
      </c>
      <c r="Q116" s="102">
        <f>+OAX!R154</f>
        <v>0</v>
      </c>
      <c r="R116" s="102">
        <f>+OAX!S154</f>
        <v>0</v>
      </c>
      <c r="S116" s="102">
        <f>+OAX!T154</f>
        <v>0</v>
      </c>
      <c r="T116" s="102">
        <f>+OAX!U154</f>
        <v>0</v>
      </c>
      <c r="U116" s="102">
        <f>+OAX!V154</f>
        <v>0</v>
      </c>
      <c r="V116" s="102">
        <f>+OAX!W154</f>
        <v>0</v>
      </c>
      <c r="W116" s="102">
        <f>+OAX!X154</f>
        <v>0</v>
      </c>
      <c r="X116" s="102">
        <f>+OAX!Y154</f>
        <v>0</v>
      </c>
      <c r="Y116" s="102">
        <f>+OAX!Z154</f>
        <v>0</v>
      </c>
      <c r="Z116" s="102">
        <f>+OAX!AA154</f>
        <v>0</v>
      </c>
      <c r="AA116" s="102">
        <f>+OAX!AB154</f>
        <v>0</v>
      </c>
    </row>
    <row r="117" spans="1:27" ht="24.75" hidden="1">
      <c r="A117" s="105"/>
      <c r="B117" s="99">
        <v>2023</v>
      </c>
      <c r="C117" s="99">
        <v>20</v>
      </c>
      <c r="D117" s="99">
        <v>1</v>
      </c>
      <c r="E117" s="99">
        <v>3</v>
      </c>
      <c r="F117" s="99">
        <v>5</v>
      </c>
      <c r="G117" s="99">
        <v>5000</v>
      </c>
      <c r="H117" s="99">
        <v>5400</v>
      </c>
      <c r="I117" s="99">
        <v>541</v>
      </c>
      <c r="J117" s="100">
        <v>8</v>
      </c>
      <c r="K117" s="100">
        <v>1</v>
      </c>
      <c r="L117" s="101" t="s">
        <v>133</v>
      </c>
      <c r="M117" s="102">
        <f>OAX!N155</f>
        <v>0</v>
      </c>
      <c r="N117" s="103" t="str">
        <f>+OAX!O155</f>
        <v>Pieza</v>
      </c>
      <c r="O117" s="104">
        <f>+OAX!P155</f>
        <v>0</v>
      </c>
      <c r="P117" s="104">
        <f>+OAX!Q155</f>
        <v>0</v>
      </c>
      <c r="Q117" s="102">
        <f>+OAX!R155</f>
        <v>0</v>
      </c>
      <c r="R117" s="102">
        <f>+OAX!S155</f>
        <v>0</v>
      </c>
      <c r="S117" s="102">
        <f>+OAX!T155</f>
        <v>0</v>
      </c>
      <c r="T117" s="102">
        <f>+OAX!U155</f>
        <v>0</v>
      </c>
      <c r="U117" s="102">
        <f>+OAX!V155</f>
        <v>0</v>
      </c>
      <c r="V117" s="102">
        <f>+OAX!W155</f>
        <v>0</v>
      </c>
      <c r="W117" s="102">
        <f>+OAX!X155</f>
        <v>0</v>
      </c>
      <c r="X117" s="102">
        <f>+OAX!Y155</f>
        <v>0</v>
      </c>
      <c r="Y117" s="102">
        <f>+OAX!Z155</f>
        <v>0</v>
      </c>
      <c r="Z117" s="102">
        <f>+OAX!AA155</f>
        <v>0</v>
      </c>
      <c r="AA117" s="102">
        <f>+OAX!AB155</f>
        <v>0</v>
      </c>
    </row>
    <row r="118" spans="1:27" ht="24.75" hidden="1">
      <c r="A118" s="105"/>
      <c r="B118" s="99">
        <v>2023</v>
      </c>
      <c r="C118" s="99">
        <v>20</v>
      </c>
      <c r="D118" s="99">
        <v>1</v>
      </c>
      <c r="E118" s="99">
        <v>3</v>
      </c>
      <c r="F118" s="99">
        <v>5</v>
      </c>
      <c r="G118" s="99">
        <v>5000</v>
      </c>
      <c r="H118" s="99">
        <v>5400</v>
      </c>
      <c r="I118" s="99">
        <v>541</v>
      </c>
      <c r="J118" s="100">
        <v>9</v>
      </c>
      <c r="K118" s="100">
        <v>1</v>
      </c>
      <c r="L118" s="101" t="s">
        <v>134</v>
      </c>
      <c r="M118" s="102">
        <f>OAX!N156</f>
        <v>0</v>
      </c>
      <c r="N118" s="103" t="str">
        <f>+OAX!O156</f>
        <v>Pieza</v>
      </c>
      <c r="O118" s="104">
        <f>+OAX!P156</f>
        <v>0</v>
      </c>
      <c r="P118" s="104">
        <f>+OAX!Q156</f>
        <v>0</v>
      </c>
      <c r="Q118" s="102">
        <f>+OAX!R156</f>
        <v>0</v>
      </c>
      <c r="R118" s="102">
        <f>+OAX!S156</f>
        <v>0</v>
      </c>
      <c r="S118" s="102">
        <f>+OAX!T156</f>
        <v>0</v>
      </c>
      <c r="T118" s="102">
        <f>+OAX!U156</f>
        <v>0</v>
      </c>
      <c r="U118" s="102">
        <f>+OAX!V156</f>
        <v>0</v>
      </c>
      <c r="V118" s="102">
        <f>+OAX!W156</f>
        <v>0</v>
      </c>
      <c r="W118" s="102">
        <f>+OAX!X156</f>
        <v>0</v>
      </c>
      <c r="X118" s="102">
        <f>+OAX!Y156</f>
        <v>0</v>
      </c>
      <c r="Y118" s="102">
        <f>+OAX!Z156</f>
        <v>0</v>
      </c>
      <c r="Z118" s="102">
        <f>+OAX!AA156</f>
        <v>0</v>
      </c>
      <c r="AA118" s="102">
        <f>+OAX!AB156</f>
        <v>0</v>
      </c>
    </row>
    <row r="119" spans="1:27" ht="24.75" hidden="1">
      <c r="A119" s="1"/>
      <c r="B119" s="87">
        <v>2023</v>
      </c>
      <c r="C119" s="87">
        <v>20</v>
      </c>
      <c r="D119" s="87">
        <v>1</v>
      </c>
      <c r="E119" s="87">
        <v>3</v>
      </c>
      <c r="F119" s="87">
        <v>5</v>
      </c>
      <c r="G119" s="87">
        <v>5000</v>
      </c>
      <c r="H119" s="87">
        <v>5500</v>
      </c>
      <c r="I119" s="87"/>
      <c r="J119" s="88" t="s">
        <v>29</v>
      </c>
      <c r="K119" s="88">
        <v>1</v>
      </c>
      <c r="L119" s="89" t="s">
        <v>135</v>
      </c>
      <c r="M119" s="90">
        <f>OAX!N157</f>
        <v>0</v>
      </c>
      <c r="N119" s="91"/>
      <c r="O119" s="92"/>
      <c r="P119" s="92"/>
      <c r="Q119" s="90">
        <f>+OAX!R157</f>
        <v>0</v>
      </c>
      <c r="R119" s="90">
        <f>+OAX!S157</f>
        <v>0</v>
      </c>
      <c r="S119" s="90">
        <f>+OAX!T157</f>
        <v>0</v>
      </c>
      <c r="T119" s="90">
        <f>+OAX!U157</f>
        <v>0</v>
      </c>
      <c r="U119" s="90">
        <f>+OAX!V157</f>
        <v>0</v>
      </c>
      <c r="V119" s="90"/>
      <c r="W119" s="90"/>
      <c r="X119" s="90"/>
      <c r="Y119" s="90"/>
      <c r="Z119" s="90"/>
      <c r="AA119" s="90"/>
    </row>
    <row r="120" spans="1:27" ht="24.75" hidden="1">
      <c r="A120" s="1"/>
      <c r="B120" s="93">
        <v>2023</v>
      </c>
      <c r="C120" s="93">
        <v>20</v>
      </c>
      <c r="D120" s="93">
        <v>1</v>
      </c>
      <c r="E120" s="93">
        <v>3</v>
      </c>
      <c r="F120" s="93">
        <v>5</v>
      </c>
      <c r="G120" s="93">
        <v>5000</v>
      </c>
      <c r="H120" s="93">
        <v>5500</v>
      </c>
      <c r="I120" s="93">
        <v>551</v>
      </c>
      <c r="J120" s="94"/>
      <c r="K120" s="94">
        <v>1</v>
      </c>
      <c r="L120" s="95" t="s">
        <v>136</v>
      </c>
      <c r="M120" s="96">
        <f>OAX!N158</f>
        <v>0</v>
      </c>
      <c r="N120" s="97"/>
      <c r="O120" s="98"/>
      <c r="P120" s="98"/>
      <c r="Q120" s="96">
        <f>+OAX!R158</f>
        <v>0</v>
      </c>
      <c r="R120" s="96">
        <f>+OAX!S158</f>
        <v>0</v>
      </c>
      <c r="S120" s="96">
        <f>+OAX!T158</f>
        <v>0</v>
      </c>
      <c r="T120" s="96">
        <f>+OAX!U158</f>
        <v>0</v>
      </c>
      <c r="U120" s="96">
        <f>+OAX!V158</f>
        <v>0</v>
      </c>
      <c r="V120" s="96"/>
      <c r="W120" s="96"/>
      <c r="X120" s="96"/>
      <c r="Y120" s="96"/>
      <c r="Z120" s="96"/>
      <c r="AA120" s="96"/>
    </row>
    <row r="121" spans="1:27" ht="24.75" hidden="1">
      <c r="A121" s="1"/>
      <c r="B121" s="99">
        <v>2023</v>
      </c>
      <c r="C121" s="99">
        <v>20</v>
      </c>
      <c r="D121" s="99">
        <v>1</v>
      </c>
      <c r="E121" s="99">
        <v>3</v>
      </c>
      <c r="F121" s="99">
        <v>5</v>
      </c>
      <c r="G121" s="99">
        <v>5000</v>
      </c>
      <c r="H121" s="99">
        <v>5500</v>
      </c>
      <c r="I121" s="99">
        <v>551</v>
      </c>
      <c r="J121" s="100">
        <v>1</v>
      </c>
      <c r="K121" s="100">
        <v>1</v>
      </c>
      <c r="L121" s="101" t="s">
        <v>137</v>
      </c>
      <c r="M121" s="102">
        <f>OAX!N159</f>
        <v>0</v>
      </c>
      <c r="N121" s="103" t="str">
        <f>+OAX!O159</f>
        <v>Pieza</v>
      </c>
      <c r="O121" s="104">
        <f>+OAX!P159</f>
        <v>0</v>
      </c>
      <c r="P121" s="104">
        <f>+OAX!Q159</f>
        <v>0</v>
      </c>
      <c r="Q121" s="102">
        <f>+OAX!R159</f>
        <v>0</v>
      </c>
      <c r="R121" s="102">
        <f>+OAX!S159</f>
        <v>0</v>
      </c>
      <c r="S121" s="102">
        <f>+OAX!T159</f>
        <v>0</v>
      </c>
      <c r="T121" s="102">
        <f>+OAX!U159</f>
        <v>0</v>
      </c>
      <c r="U121" s="102">
        <f>+OAX!V159</f>
        <v>0</v>
      </c>
      <c r="V121" s="102">
        <f>+OAX!W159</f>
        <v>0</v>
      </c>
      <c r="W121" s="102">
        <f>+OAX!X159</f>
        <v>0</v>
      </c>
      <c r="X121" s="102">
        <f>+OAX!Y159</f>
        <v>0</v>
      </c>
      <c r="Y121" s="102">
        <f>+OAX!Z159</f>
        <v>0</v>
      </c>
      <c r="Z121" s="102">
        <f>+OAX!AA159</f>
        <v>0</v>
      </c>
      <c r="AA121" s="102">
        <f>+OAX!AB159</f>
        <v>0</v>
      </c>
    </row>
    <row r="122" spans="1:27" ht="24.75" hidden="1">
      <c r="A122" s="1"/>
      <c r="B122" s="99">
        <v>2023</v>
      </c>
      <c r="C122" s="99">
        <v>20</v>
      </c>
      <c r="D122" s="99">
        <v>1</v>
      </c>
      <c r="E122" s="99">
        <v>3</v>
      </c>
      <c r="F122" s="99">
        <v>5</v>
      </c>
      <c r="G122" s="99">
        <v>5000</v>
      </c>
      <c r="H122" s="99">
        <v>5500</v>
      </c>
      <c r="I122" s="99">
        <v>551</v>
      </c>
      <c r="J122" s="100">
        <v>2</v>
      </c>
      <c r="K122" s="100">
        <v>1</v>
      </c>
      <c r="L122" s="101" t="s">
        <v>138</v>
      </c>
      <c r="M122" s="102">
        <f>OAX!N160</f>
        <v>0</v>
      </c>
      <c r="N122" s="103" t="str">
        <f>+OAX!O160</f>
        <v>Pieza</v>
      </c>
      <c r="O122" s="104">
        <f>+OAX!P160</f>
        <v>0</v>
      </c>
      <c r="P122" s="104">
        <f>+OAX!Q160</f>
        <v>0</v>
      </c>
      <c r="Q122" s="102">
        <f>+OAX!R160</f>
        <v>0</v>
      </c>
      <c r="R122" s="102">
        <f>+OAX!S160</f>
        <v>0</v>
      </c>
      <c r="S122" s="102">
        <f>+OAX!T160</f>
        <v>0</v>
      </c>
      <c r="T122" s="102">
        <f>+OAX!U160</f>
        <v>0</v>
      </c>
      <c r="U122" s="102">
        <f>+OAX!V160</f>
        <v>0</v>
      </c>
      <c r="V122" s="102">
        <f>+OAX!W160</f>
        <v>0</v>
      </c>
      <c r="W122" s="102">
        <f>+OAX!X160</f>
        <v>0</v>
      </c>
      <c r="X122" s="102">
        <f>+OAX!Y160</f>
        <v>0</v>
      </c>
      <c r="Y122" s="102">
        <f>+OAX!Z160</f>
        <v>0</v>
      </c>
      <c r="Z122" s="102">
        <f>+OAX!AA160</f>
        <v>0</v>
      </c>
      <c r="AA122" s="102">
        <f>+OAX!AB160</f>
        <v>0</v>
      </c>
    </row>
    <row r="123" spans="1:27" ht="24.75" hidden="1">
      <c r="A123" s="1"/>
      <c r="B123" s="99">
        <v>2023</v>
      </c>
      <c r="C123" s="99">
        <v>20</v>
      </c>
      <c r="D123" s="99">
        <v>1</v>
      </c>
      <c r="E123" s="99">
        <v>3</v>
      </c>
      <c r="F123" s="99">
        <v>5</v>
      </c>
      <c r="G123" s="99">
        <v>5000</v>
      </c>
      <c r="H123" s="99">
        <v>5500</v>
      </c>
      <c r="I123" s="99">
        <v>551</v>
      </c>
      <c r="J123" s="100">
        <v>3</v>
      </c>
      <c r="K123" s="100">
        <v>1</v>
      </c>
      <c r="L123" s="101" t="s">
        <v>139</v>
      </c>
      <c r="M123" s="102">
        <f>OAX!N161</f>
        <v>0</v>
      </c>
      <c r="N123" s="103" t="str">
        <f>+OAX!O161</f>
        <v>Pieza</v>
      </c>
      <c r="O123" s="104">
        <f>+OAX!P161</f>
        <v>0</v>
      </c>
      <c r="P123" s="104">
        <f>+OAX!Q161</f>
        <v>0</v>
      </c>
      <c r="Q123" s="102">
        <f>+OAX!R161</f>
        <v>0</v>
      </c>
      <c r="R123" s="102">
        <f>+OAX!S161</f>
        <v>0</v>
      </c>
      <c r="S123" s="102">
        <f>+OAX!T161</f>
        <v>0</v>
      </c>
      <c r="T123" s="102">
        <f>+OAX!U161</f>
        <v>0</v>
      </c>
      <c r="U123" s="102">
        <f>+OAX!V161</f>
        <v>0</v>
      </c>
      <c r="V123" s="102">
        <f>+OAX!W161</f>
        <v>0</v>
      </c>
      <c r="W123" s="102">
        <f>+OAX!X161</f>
        <v>0</v>
      </c>
      <c r="X123" s="102">
        <f>+OAX!Y161</f>
        <v>0</v>
      </c>
      <c r="Y123" s="102">
        <f>+OAX!Z161</f>
        <v>0</v>
      </c>
      <c r="Z123" s="102">
        <f>+OAX!AA161</f>
        <v>0</v>
      </c>
      <c r="AA123" s="102">
        <f>+OAX!AB161</f>
        <v>0</v>
      </c>
    </row>
    <row r="124" spans="1:27" ht="48.75" hidden="1">
      <c r="A124" s="1"/>
      <c r="B124" s="134">
        <v>2023</v>
      </c>
      <c r="C124" s="135">
        <v>20</v>
      </c>
      <c r="D124" s="135">
        <v>1</v>
      </c>
      <c r="E124" s="135">
        <v>3</v>
      </c>
      <c r="F124" s="135">
        <v>5</v>
      </c>
      <c r="G124" s="135"/>
      <c r="H124" s="135"/>
      <c r="I124" s="136"/>
      <c r="J124" s="137"/>
      <c r="K124" s="137">
        <v>2</v>
      </c>
      <c r="L124" s="138" t="s">
        <v>140</v>
      </c>
      <c r="M124" s="139">
        <f>OAX!N162</f>
        <v>0</v>
      </c>
      <c r="N124" s="140"/>
      <c r="O124" s="139"/>
      <c r="P124" s="139"/>
      <c r="Q124" s="139">
        <f>+OAX!R162</f>
        <v>0</v>
      </c>
      <c r="R124" s="139">
        <f>+OAX!S162</f>
        <v>0</v>
      </c>
      <c r="S124" s="139">
        <f>+OAX!T162</f>
        <v>0</v>
      </c>
      <c r="T124" s="139">
        <f>+OAX!U162</f>
        <v>0</v>
      </c>
      <c r="U124" s="139">
        <f>+OAX!V162</f>
        <v>0</v>
      </c>
      <c r="V124" s="139"/>
      <c r="W124" s="139"/>
      <c r="X124" s="139"/>
      <c r="Y124" s="139"/>
      <c r="Z124" s="139"/>
      <c r="AA124" s="139"/>
    </row>
    <row r="125" spans="1:27" ht="24.75" hidden="1">
      <c r="A125" s="1"/>
      <c r="B125" s="115">
        <v>2023</v>
      </c>
      <c r="C125" s="115">
        <v>20</v>
      </c>
      <c r="D125" s="115">
        <v>1</v>
      </c>
      <c r="E125" s="115">
        <v>3</v>
      </c>
      <c r="F125" s="115">
        <v>5</v>
      </c>
      <c r="G125" s="115">
        <v>2000</v>
      </c>
      <c r="H125" s="115"/>
      <c r="I125" s="115"/>
      <c r="J125" s="115"/>
      <c r="K125" s="115">
        <v>2</v>
      </c>
      <c r="L125" s="83" t="s">
        <v>39</v>
      </c>
      <c r="M125" s="84">
        <f>OAX!N163</f>
        <v>0</v>
      </c>
      <c r="N125" s="85"/>
      <c r="O125" s="86"/>
      <c r="P125" s="86"/>
      <c r="Q125" s="84">
        <f>+OAX!R163</f>
        <v>0</v>
      </c>
      <c r="R125" s="84">
        <f>+OAX!S163</f>
        <v>0</v>
      </c>
      <c r="S125" s="84">
        <f>+OAX!T163</f>
        <v>0</v>
      </c>
      <c r="T125" s="84">
        <f>+OAX!U163</f>
        <v>0</v>
      </c>
      <c r="U125" s="84">
        <f>+OAX!V163</f>
        <v>0</v>
      </c>
      <c r="V125" s="84"/>
      <c r="W125" s="84"/>
      <c r="X125" s="84"/>
      <c r="Y125" s="84"/>
      <c r="Z125" s="84"/>
      <c r="AA125" s="84"/>
    </row>
    <row r="126" spans="1:27" ht="48" hidden="1">
      <c r="A126" s="1"/>
      <c r="B126" s="116">
        <v>2023</v>
      </c>
      <c r="C126" s="116">
        <v>20</v>
      </c>
      <c r="D126" s="116">
        <v>1</v>
      </c>
      <c r="E126" s="116">
        <v>3</v>
      </c>
      <c r="F126" s="116">
        <v>5</v>
      </c>
      <c r="G126" s="116">
        <v>2000</v>
      </c>
      <c r="H126" s="116">
        <v>2100</v>
      </c>
      <c r="I126" s="116"/>
      <c r="J126" s="116"/>
      <c r="K126" s="116">
        <v>2</v>
      </c>
      <c r="L126" s="89" t="s">
        <v>90</v>
      </c>
      <c r="M126" s="90">
        <f>OAX!N164</f>
        <v>0</v>
      </c>
      <c r="N126" s="91"/>
      <c r="O126" s="92"/>
      <c r="P126" s="92"/>
      <c r="Q126" s="90">
        <f>+OAX!R164</f>
        <v>0</v>
      </c>
      <c r="R126" s="90">
        <f>+OAX!S164</f>
        <v>0</v>
      </c>
      <c r="S126" s="90">
        <f>+OAX!T164</f>
        <v>0</v>
      </c>
      <c r="T126" s="90">
        <f>+OAX!U164</f>
        <v>0</v>
      </c>
      <c r="U126" s="90">
        <f>+OAX!V164</f>
        <v>0</v>
      </c>
      <c r="V126" s="90"/>
      <c r="W126" s="90"/>
      <c r="X126" s="90"/>
      <c r="Y126" s="90"/>
      <c r="Z126" s="90"/>
      <c r="AA126" s="90"/>
    </row>
    <row r="127" spans="1:27" ht="48" hidden="1">
      <c r="A127" s="1"/>
      <c r="B127" s="119">
        <v>2023</v>
      </c>
      <c r="C127" s="119">
        <v>20</v>
      </c>
      <c r="D127" s="119">
        <v>1</v>
      </c>
      <c r="E127" s="119">
        <v>3</v>
      </c>
      <c r="F127" s="119">
        <v>5</v>
      </c>
      <c r="G127" s="119">
        <v>2000</v>
      </c>
      <c r="H127" s="119">
        <v>2100</v>
      </c>
      <c r="I127" s="119">
        <v>214</v>
      </c>
      <c r="J127" s="119"/>
      <c r="K127" s="119">
        <v>2</v>
      </c>
      <c r="L127" s="95" t="s">
        <v>141</v>
      </c>
      <c r="M127" s="96">
        <f>OAX!N165</f>
        <v>0</v>
      </c>
      <c r="N127" s="97"/>
      <c r="O127" s="98"/>
      <c r="P127" s="98"/>
      <c r="Q127" s="96">
        <f>+OAX!R165</f>
        <v>0</v>
      </c>
      <c r="R127" s="96">
        <f>+OAX!S165</f>
        <v>0</v>
      </c>
      <c r="S127" s="96">
        <f>+OAX!T165</f>
        <v>0</v>
      </c>
      <c r="T127" s="96">
        <f>+OAX!U165</f>
        <v>0</v>
      </c>
      <c r="U127" s="96">
        <f>+OAX!V165</f>
        <v>0</v>
      </c>
      <c r="V127" s="96"/>
      <c r="W127" s="96"/>
      <c r="X127" s="96"/>
      <c r="Y127" s="96"/>
      <c r="Z127" s="96"/>
      <c r="AA127" s="96"/>
    </row>
    <row r="128" spans="1:27" ht="46.5" hidden="1">
      <c r="A128" s="1"/>
      <c r="B128" s="99">
        <v>2023</v>
      </c>
      <c r="C128" s="99">
        <v>20</v>
      </c>
      <c r="D128" s="99">
        <v>1</v>
      </c>
      <c r="E128" s="99">
        <v>3</v>
      </c>
      <c r="F128" s="99">
        <v>5</v>
      </c>
      <c r="G128" s="147">
        <v>2000</v>
      </c>
      <c r="H128" s="147">
        <v>2100</v>
      </c>
      <c r="I128" s="147">
        <v>214</v>
      </c>
      <c r="J128" s="100">
        <v>1</v>
      </c>
      <c r="K128" s="100">
        <v>2</v>
      </c>
      <c r="L128" s="123" t="s">
        <v>142</v>
      </c>
      <c r="M128" s="102">
        <f>OAX!N166</f>
        <v>0</v>
      </c>
      <c r="N128" s="124" t="str">
        <f>+OAX!O166</f>
        <v>Lote</v>
      </c>
      <c r="O128" s="104">
        <f>+OAX!P166</f>
        <v>0</v>
      </c>
      <c r="P128" s="104">
        <f>+OAX!Q166</f>
        <v>0</v>
      </c>
      <c r="Q128" s="102">
        <f>+OAX!R166</f>
        <v>0</v>
      </c>
      <c r="R128" s="102">
        <f>+OAX!S166</f>
        <v>0</v>
      </c>
      <c r="S128" s="102">
        <f>+OAX!T166</f>
        <v>0</v>
      </c>
      <c r="T128" s="102">
        <f>+OAX!U166</f>
        <v>0</v>
      </c>
      <c r="U128" s="102">
        <f>+OAX!V166</f>
        <v>0</v>
      </c>
      <c r="V128" s="102">
        <f>+OAX!W166</f>
        <v>0</v>
      </c>
      <c r="W128" s="102">
        <f>+OAX!X166</f>
        <v>0</v>
      </c>
      <c r="X128" s="102">
        <f>+OAX!Y166</f>
        <v>0</v>
      </c>
      <c r="Y128" s="102">
        <f>+OAX!Z166</f>
        <v>0</v>
      </c>
      <c r="Z128" s="102">
        <f>+OAX!AA166</f>
        <v>0</v>
      </c>
      <c r="AA128" s="102">
        <f>+OAX!AB166</f>
        <v>0</v>
      </c>
    </row>
    <row r="129" spans="1:27" ht="24.75" hidden="1">
      <c r="A129" s="1"/>
      <c r="B129" s="116">
        <v>2023</v>
      </c>
      <c r="C129" s="116">
        <v>20</v>
      </c>
      <c r="D129" s="116">
        <v>1</v>
      </c>
      <c r="E129" s="116">
        <v>3</v>
      </c>
      <c r="F129" s="116">
        <v>5</v>
      </c>
      <c r="G129" s="116">
        <v>2000</v>
      </c>
      <c r="H129" s="116">
        <v>2500</v>
      </c>
      <c r="I129" s="116"/>
      <c r="J129" s="116"/>
      <c r="K129" s="116">
        <v>2</v>
      </c>
      <c r="L129" s="89" t="s">
        <v>144</v>
      </c>
      <c r="M129" s="90">
        <f>OAX!N167</f>
        <v>0</v>
      </c>
      <c r="N129" s="91"/>
      <c r="O129" s="92"/>
      <c r="P129" s="92"/>
      <c r="Q129" s="90">
        <f>+OAX!R167</f>
        <v>0</v>
      </c>
      <c r="R129" s="90">
        <f>+OAX!S167</f>
        <v>0</v>
      </c>
      <c r="S129" s="90">
        <f>+OAX!T167</f>
        <v>0</v>
      </c>
      <c r="T129" s="90">
        <f>+OAX!U167</f>
        <v>0</v>
      </c>
      <c r="U129" s="90">
        <f>+OAX!V167</f>
        <v>0</v>
      </c>
      <c r="V129" s="90"/>
      <c r="W129" s="90"/>
      <c r="X129" s="90"/>
      <c r="Y129" s="90"/>
      <c r="Z129" s="90"/>
      <c r="AA129" s="90"/>
    </row>
    <row r="130" spans="1:27" ht="24.75" hidden="1">
      <c r="A130" s="1"/>
      <c r="B130" s="119">
        <v>2023</v>
      </c>
      <c r="C130" s="119">
        <v>20</v>
      </c>
      <c r="D130" s="119">
        <v>1</v>
      </c>
      <c r="E130" s="119">
        <v>3</v>
      </c>
      <c r="F130" s="119">
        <v>5</v>
      </c>
      <c r="G130" s="119">
        <v>2000</v>
      </c>
      <c r="H130" s="119">
        <v>2500</v>
      </c>
      <c r="I130" s="119">
        <v>254</v>
      </c>
      <c r="J130" s="119"/>
      <c r="K130" s="119">
        <v>2</v>
      </c>
      <c r="L130" s="95" t="s">
        <v>145</v>
      </c>
      <c r="M130" s="96">
        <f>OAX!N168</f>
        <v>0</v>
      </c>
      <c r="N130" s="97"/>
      <c r="O130" s="98"/>
      <c r="P130" s="98"/>
      <c r="Q130" s="96">
        <f>+OAX!R168</f>
        <v>0</v>
      </c>
      <c r="R130" s="96">
        <f>+OAX!S168</f>
        <v>0</v>
      </c>
      <c r="S130" s="96">
        <f>+OAX!T168</f>
        <v>0</v>
      </c>
      <c r="T130" s="96">
        <f>+OAX!U168</f>
        <v>0</v>
      </c>
      <c r="U130" s="96">
        <f>+OAX!V168</f>
        <v>0</v>
      </c>
      <c r="V130" s="96"/>
      <c r="W130" s="96"/>
      <c r="X130" s="96"/>
      <c r="Y130" s="96"/>
      <c r="Z130" s="96"/>
      <c r="AA130" s="96"/>
    </row>
    <row r="131" spans="1:27" ht="24.75" hidden="1">
      <c r="A131" s="1"/>
      <c r="B131" s="99">
        <v>2023</v>
      </c>
      <c r="C131" s="99">
        <v>20</v>
      </c>
      <c r="D131" s="99">
        <v>1</v>
      </c>
      <c r="E131" s="99">
        <v>3</v>
      </c>
      <c r="F131" s="99">
        <v>5</v>
      </c>
      <c r="G131" s="147">
        <v>2000</v>
      </c>
      <c r="H131" s="147">
        <v>2500</v>
      </c>
      <c r="I131" s="147">
        <v>254</v>
      </c>
      <c r="J131" s="100">
        <v>1</v>
      </c>
      <c r="K131" s="100">
        <v>2</v>
      </c>
      <c r="L131" s="123" t="s">
        <v>146</v>
      </c>
      <c r="M131" s="102">
        <f>OAX!N169</f>
        <v>0</v>
      </c>
      <c r="N131" s="124" t="str">
        <f>+OAX!O169</f>
        <v>Kit</v>
      </c>
      <c r="O131" s="104">
        <f>+OAX!P169</f>
        <v>0</v>
      </c>
      <c r="P131" s="104">
        <f>+OAX!Q169</f>
        <v>0</v>
      </c>
      <c r="Q131" s="102">
        <f>+OAX!R169</f>
        <v>0</v>
      </c>
      <c r="R131" s="102">
        <f>+OAX!S169</f>
        <v>0</v>
      </c>
      <c r="S131" s="102">
        <f>+OAX!T169</f>
        <v>0</v>
      </c>
      <c r="T131" s="102">
        <f>+OAX!U169</f>
        <v>0</v>
      </c>
      <c r="U131" s="102">
        <f>+OAX!V169</f>
        <v>0</v>
      </c>
      <c r="V131" s="102">
        <f>+OAX!W169</f>
        <v>0</v>
      </c>
      <c r="W131" s="102">
        <f>+OAX!X169</f>
        <v>0</v>
      </c>
      <c r="X131" s="102">
        <f>+OAX!Y169</f>
        <v>0</v>
      </c>
      <c r="Y131" s="102">
        <f>+OAX!Z169</f>
        <v>0</v>
      </c>
      <c r="Z131" s="102">
        <f>+OAX!AA169</f>
        <v>0</v>
      </c>
      <c r="AA131" s="102">
        <f>+OAX!AB169</f>
        <v>0</v>
      </c>
    </row>
    <row r="132" spans="1:27" ht="24.75" hidden="1">
      <c r="A132" s="1"/>
      <c r="B132" s="99">
        <v>2023</v>
      </c>
      <c r="C132" s="99">
        <v>20</v>
      </c>
      <c r="D132" s="99">
        <v>1</v>
      </c>
      <c r="E132" s="99">
        <v>3</v>
      </c>
      <c r="F132" s="99">
        <v>5</v>
      </c>
      <c r="G132" s="147">
        <v>2000</v>
      </c>
      <c r="H132" s="147">
        <v>2500</v>
      </c>
      <c r="I132" s="147">
        <v>254</v>
      </c>
      <c r="J132" s="100">
        <v>2</v>
      </c>
      <c r="K132" s="100">
        <v>2</v>
      </c>
      <c r="L132" s="123" t="s">
        <v>148</v>
      </c>
      <c r="M132" s="102">
        <f>OAX!N170</f>
        <v>0</v>
      </c>
      <c r="N132" s="124" t="str">
        <f>+OAX!O170</f>
        <v>Pieza</v>
      </c>
      <c r="O132" s="104">
        <f>+OAX!P170</f>
        <v>0</v>
      </c>
      <c r="P132" s="104">
        <f>+OAX!Q170</f>
        <v>0</v>
      </c>
      <c r="Q132" s="102">
        <f>+OAX!R170</f>
        <v>0</v>
      </c>
      <c r="R132" s="102">
        <f>+OAX!S170</f>
        <v>0</v>
      </c>
      <c r="S132" s="102">
        <f>+OAX!T170</f>
        <v>0</v>
      </c>
      <c r="T132" s="102">
        <f>+OAX!U170</f>
        <v>0</v>
      </c>
      <c r="U132" s="102">
        <f>+OAX!V170</f>
        <v>0</v>
      </c>
      <c r="V132" s="102">
        <f>+OAX!W170</f>
        <v>0</v>
      </c>
      <c r="W132" s="102">
        <f>+OAX!X170</f>
        <v>0</v>
      </c>
      <c r="X132" s="102">
        <f>+OAX!Y170</f>
        <v>0</v>
      </c>
      <c r="Y132" s="102">
        <f>+OAX!Z170</f>
        <v>0</v>
      </c>
      <c r="Z132" s="102">
        <f>+OAX!AA170</f>
        <v>0</v>
      </c>
      <c r="AA132" s="102">
        <f>+OAX!AB170</f>
        <v>0</v>
      </c>
    </row>
    <row r="133" spans="1:27" ht="24.75" hidden="1">
      <c r="A133" s="1"/>
      <c r="B133" s="116">
        <v>2023</v>
      </c>
      <c r="C133" s="116">
        <v>20</v>
      </c>
      <c r="D133" s="116">
        <v>1</v>
      </c>
      <c r="E133" s="116">
        <v>3</v>
      </c>
      <c r="F133" s="116">
        <v>5</v>
      </c>
      <c r="G133" s="116">
        <v>2000</v>
      </c>
      <c r="H133" s="116">
        <v>2800</v>
      </c>
      <c r="I133" s="116"/>
      <c r="J133" s="116"/>
      <c r="K133" s="116">
        <v>2</v>
      </c>
      <c r="L133" s="89" t="s">
        <v>46</v>
      </c>
      <c r="M133" s="90">
        <f>OAX!N171</f>
        <v>0</v>
      </c>
      <c r="N133" s="91"/>
      <c r="O133" s="92"/>
      <c r="P133" s="92"/>
      <c r="Q133" s="90">
        <f>+OAX!R171</f>
        <v>0</v>
      </c>
      <c r="R133" s="90">
        <f>+OAX!S171</f>
        <v>0</v>
      </c>
      <c r="S133" s="90">
        <f>+OAX!T171</f>
        <v>0</v>
      </c>
      <c r="T133" s="90">
        <f>+OAX!U171</f>
        <v>0</v>
      </c>
      <c r="U133" s="90">
        <f>+OAX!V171</f>
        <v>0</v>
      </c>
      <c r="V133" s="90"/>
      <c r="W133" s="90"/>
      <c r="X133" s="90"/>
      <c r="Y133" s="90"/>
      <c r="Z133" s="90"/>
      <c r="AA133" s="90"/>
    </row>
    <row r="134" spans="1:27" ht="24.75" hidden="1">
      <c r="A134" s="1"/>
      <c r="B134" s="119">
        <v>2023</v>
      </c>
      <c r="C134" s="119">
        <v>20</v>
      </c>
      <c r="D134" s="119">
        <v>1</v>
      </c>
      <c r="E134" s="119">
        <v>3</v>
      </c>
      <c r="F134" s="119">
        <v>5</v>
      </c>
      <c r="G134" s="119">
        <v>2000</v>
      </c>
      <c r="H134" s="119">
        <v>2800</v>
      </c>
      <c r="I134" s="119">
        <v>283</v>
      </c>
      <c r="J134" s="119"/>
      <c r="K134" s="119">
        <v>2</v>
      </c>
      <c r="L134" s="95" t="s">
        <v>47</v>
      </c>
      <c r="M134" s="96">
        <f>OAX!N172</f>
        <v>0</v>
      </c>
      <c r="N134" s="97"/>
      <c r="O134" s="98"/>
      <c r="P134" s="98"/>
      <c r="Q134" s="96">
        <f>+OAX!R172</f>
        <v>0</v>
      </c>
      <c r="R134" s="96">
        <f>+OAX!S172</f>
        <v>0</v>
      </c>
      <c r="S134" s="96">
        <f>+OAX!T172</f>
        <v>0</v>
      </c>
      <c r="T134" s="96">
        <f>+OAX!U172</f>
        <v>0</v>
      </c>
      <c r="U134" s="96">
        <f>+OAX!V172</f>
        <v>0</v>
      </c>
      <c r="V134" s="96"/>
      <c r="W134" s="96"/>
      <c r="X134" s="96"/>
      <c r="Y134" s="96"/>
      <c r="Z134" s="96"/>
      <c r="AA134" s="96"/>
    </row>
    <row r="135" spans="1:27" ht="24.75" hidden="1">
      <c r="A135" s="1"/>
      <c r="B135" s="99">
        <v>2023</v>
      </c>
      <c r="C135" s="99">
        <v>20</v>
      </c>
      <c r="D135" s="99">
        <v>1</v>
      </c>
      <c r="E135" s="99">
        <v>3</v>
      </c>
      <c r="F135" s="99">
        <v>5</v>
      </c>
      <c r="G135" s="147">
        <v>2000</v>
      </c>
      <c r="H135" s="147">
        <v>2800</v>
      </c>
      <c r="I135" s="147">
        <v>283</v>
      </c>
      <c r="J135" s="100">
        <v>1</v>
      </c>
      <c r="K135" s="100">
        <v>2</v>
      </c>
      <c r="L135" s="123" t="s">
        <v>149</v>
      </c>
      <c r="M135" s="102">
        <f>OAX!N173</f>
        <v>0</v>
      </c>
      <c r="N135" s="124" t="str">
        <f>+OAX!O173</f>
        <v>Pieza</v>
      </c>
      <c r="O135" s="104">
        <f>+OAX!P173</f>
        <v>0</v>
      </c>
      <c r="P135" s="104">
        <f>+OAX!Q173</f>
        <v>0</v>
      </c>
      <c r="Q135" s="102">
        <f>+OAX!R173</f>
        <v>0</v>
      </c>
      <c r="R135" s="102">
        <f>+OAX!S173</f>
        <v>0</v>
      </c>
      <c r="S135" s="102">
        <f>+OAX!T173</f>
        <v>0</v>
      </c>
      <c r="T135" s="102">
        <f>+OAX!U173</f>
        <v>0</v>
      </c>
      <c r="U135" s="102">
        <f>+OAX!V173</f>
        <v>0</v>
      </c>
      <c r="V135" s="102">
        <f>+OAX!W173</f>
        <v>0</v>
      </c>
      <c r="W135" s="102">
        <f>+OAX!X173</f>
        <v>0</v>
      </c>
      <c r="X135" s="102">
        <f>+OAX!Y173</f>
        <v>0</v>
      </c>
      <c r="Y135" s="102">
        <f>+OAX!Z173</f>
        <v>0</v>
      </c>
      <c r="Z135" s="102">
        <f>+OAX!AA173</f>
        <v>0</v>
      </c>
      <c r="AA135" s="102">
        <f>+OAX!AB173</f>
        <v>0</v>
      </c>
    </row>
    <row r="136" spans="1:27" ht="24.75" hidden="1">
      <c r="A136" s="1"/>
      <c r="B136" s="99">
        <v>2023</v>
      </c>
      <c r="C136" s="99">
        <v>20</v>
      </c>
      <c r="D136" s="99">
        <v>1</v>
      </c>
      <c r="E136" s="99">
        <v>3</v>
      </c>
      <c r="F136" s="99">
        <v>5</v>
      </c>
      <c r="G136" s="147">
        <v>2000</v>
      </c>
      <c r="H136" s="147">
        <v>2800</v>
      </c>
      <c r="I136" s="147">
        <v>283</v>
      </c>
      <c r="J136" s="100">
        <v>2</v>
      </c>
      <c r="K136" s="100">
        <v>2</v>
      </c>
      <c r="L136" s="123" t="s">
        <v>150</v>
      </c>
      <c r="M136" s="102">
        <f>OAX!N174</f>
        <v>0</v>
      </c>
      <c r="N136" s="124" t="str">
        <f>+OAX!O174</f>
        <v>Kit</v>
      </c>
      <c r="O136" s="104">
        <f>+OAX!P174</f>
        <v>0</v>
      </c>
      <c r="P136" s="104">
        <f>+OAX!Q174</f>
        <v>0</v>
      </c>
      <c r="Q136" s="102">
        <f>+OAX!R174</f>
        <v>0</v>
      </c>
      <c r="R136" s="102">
        <f>+OAX!S174</f>
        <v>0</v>
      </c>
      <c r="S136" s="102">
        <f>+OAX!T174</f>
        <v>0</v>
      </c>
      <c r="T136" s="102">
        <f>+OAX!U174</f>
        <v>0</v>
      </c>
      <c r="U136" s="102">
        <f>+OAX!V174</f>
        <v>0</v>
      </c>
      <c r="V136" s="102">
        <f>+OAX!W174</f>
        <v>0</v>
      </c>
      <c r="W136" s="102">
        <f>+OAX!X174</f>
        <v>0</v>
      </c>
      <c r="X136" s="102">
        <f>+OAX!Y174</f>
        <v>0</v>
      </c>
      <c r="Y136" s="102">
        <f>+OAX!Z174</f>
        <v>0</v>
      </c>
      <c r="Z136" s="102">
        <f>+OAX!AA174</f>
        <v>0</v>
      </c>
      <c r="AA136" s="102">
        <f>+OAX!AB174</f>
        <v>0</v>
      </c>
    </row>
    <row r="137" spans="1:27" ht="24.75" hidden="1">
      <c r="A137" s="1"/>
      <c r="B137" s="115">
        <v>2023</v>
      </c>
      <c r="C137" s="115">
        <v>20</v>
      </c>
      <c r="D137" s="115">
        <v>1</v>
      </c>
      <c r="E137" s="115">
        <v>3</v>
      </c>
      <c r="F137" s="115">
        <v>5</v>
      </c>
      <c r="G137" s="115">
        <v>3000</v>
      </c>
      <c r="H137" s="115"/>
      <c r="I137" s="115"/>
      <c r="J137" s="115"/>
      <c r="K137" s="115">
        <v>2</v>
      </c>
      <c r="L137" s="83" t="s">
        <v>55</v>
      </c>
      <c r="M137" s="84">
        <f>OAX!N175</f>
        <v>0</v>
      </c>
      <c r="N137" s="85"/>
      <c r="O137" s="86"/>
      <c r="P137" s="86"/>
      <c r="Q137" s="84">
        <f>+OAX!R175</f>
        <v>0</v>
      </c>
      <c r="R137" s="84">
        <f>+OAX!S175</f>
        <v>0</v>
      </c>
      <c r="S137" s="84">
        <f>+OAX!T175</f>
        <v>0</v>
      </c>
      <c r="T137" s="84">
        <f>+OAX!U175</f>
        <v>0</v>
      </c>
      <c r="U137" s="84">
        <f>+OAX!V175</f>
        <v>0</v>
      </c>
      <c r="V137" s="84"/>
      <c r="W137" s="84"/>
      <c r="X137" s="84"/>
      <c r="Y137" s="84"/>
      <c r="Z137" s="84"/>
      <c r="AA137" s="84"/>
    </row>
    <row r="138" spans="1:27" ht="24.75" hidden="1">
      <c r="A138" s="1"/>
      <c r="B138" s="116">
        <v>2023</v>
      </c>
      <c r="C138" s="116">
        <v>20</v>
      </c>
      <c r="D138" s="116">
        <v>1</v>
      </c>
      <c r="E138" s="116">
        <v>3</v>
      </c>
      <c r="F138" s="116">
        <v>5</v>
      </c>
      <c r="G138" s="116">
        <v>3000</v>
      </c>
      <c r="H138" s="116">
        <v>3100</v>
      </c>
      <c r="I138" s="116"/>
      <c r="J138" s="116"/>
      <c r="K138" s="116">
        <v>2</v>
      </c>
      <c r="L138" s="89" t="s">
        <v>151</v>
      </c>
      <c r="M138" s="90">
        <f>OAX!N176</f>
        <v>0</v>
      </c>
      <c r="N138" s="91"/>
      <c r="O138" s="92"/>
      <c r="P138" s="92"/>
      <c r="Q138" s="90">
        <f>+OAX!R176</f>
        <v>0</v>
      </c>
      <c r="R138" s="90">
        <f>+OAX!S176</f>
        <v>0</v>
      </c>
      <c r="S138" s="90">
        <f>+OAX!T176</f>
        <v>0</v>
      </c>
      <c r="T138" s="90">
        <f>+OAX!U176</f>
        <v>0</v>
      </c>
      <c r="U138" s="90">
        <f>+OAX!V176</f>
        <v>0</v>
      </c>
      <c r="V138" s="90"/>
      <c r="W138" s="90"/>
      <c r="X138" s="90"/>
      <c r="Y138" s="90"/>
      <c r="Z138" s="90"/>
      <c r="AA138" s="90"/>
    </row>
    <row r="139" spans="1:27" ht="48" hidden="1">
      <c r="A139" s="1"/>
      <c r="B139" s="119">
        <v>2023</v>
      </c>
      <c r="C139" s="119">
        <v>20</v>
      </c>
      <c r="D139" s="119">
        <v>1</v>
      </c>
      <c r="E139" s="119">
        <v>3</v>
      </c>
      <c r="F139" s="119">
        <v>5</v>
      </c>
      <c r="G139" s="119">
        <v>3000</v>
      </c>
      <c r="H139" s="119">
        <v>3100</v>
      </c>
      <c r="I139" s="119">
        <v>317</v>
      </c>
      <c r="J139" s="119"/>
      <c r="K139" s="119">
        <v>2</v>
      </c>
      <c r="L139" s="95" t="s">
        <v>152</v>
      </c>
      <c r="M139" s="96">
        <f>OAX!N177</f>
        <v>0</v>
      </c>
      <c r="N139" s="97"/>
      <c r="O139" s="98"/>
      <c r="P139" s="98"/>
      <c r="Q139" s="96">
        <f>+OAX!R177</f>
        <v>0</v>
      </c>
      <c r="R139" s="96">
        <f>+OAX!S177</f>
        <v>0</v>
      </c>
      <c r="S139" s="96">
        <f>+OAX!T177</f>
        <v>0</v>
      </c>
      <c r="T139" s="96">
        <f>+OAX!U177</f>
        <v>0</v>
      </c>
      <c r="U139" s="96">
        <f>+OAX!V177</f>
        <v>0</v>
      </c>
      <c r="V139" s="96"/>
      <c r="W139" s="96"/>
      <c r="X139" s="96"/>
      <c r="Y139" s="96"/>
      <c r="Z139" s="96"/>
      <c r="AA139" s="96"/>
    </row>
    <row r="140" spans="1:27" ht="24.75" hidden="1">
      <c r="A140" s="1"/>
      <c r="B140" s="99">
        <v>2023</v>
      </c>
      <c r="C140" s="99">
        <v>20</v>
      </c>
      <c r="D140" s="99">
        <v>1</v>
      </c>
      <c r="E140" s="99">
        <v>3</v>
      </c>
      <c r="F140" s="99">
        <v>5</v>
      </c>
      <c r="G140" s="147">
        <v>3000</v>
      </c>
      <c r="H140" s="147">
        <v>3100</v>
      </c>
      <c r="I140" s="147">
        <v>317</v>
      </c>
      <c r="J140" s="100">
        <v>1</v>
      </c>
      <c r="K140" s="100">
        <v>2</v>
      </c>
      <c r="L140" s="123" t="s">
        <v>153</v>
      </c>
      <c r="M140" s="102">
        <f>OAX!N178</f>
        <v>0</v>
      </c>
      <c r="N140" s="124" t="str">
        <f>+OAX!O178</f>
        <v>Servicio</v>
      </c>
      <c r="O140" s="104">
        <f>+OAX!P178</f>
        <v>0</v>
      </c>
      <c r="P140" s="104">
        <f>+OAX!Q178</f>
        <v>0</v>
      </c>
      <c r="Q140" s="102">
        <f>+OAX!R178</f>
        <v>0</v>
      </c>
      <c r="R140" s="102">
        <f>+OAX!S178</f>
        <v>0</v>
      </c>
      <c r="S140" s="102">
        <f>+OAX!T178</f>
        <v>0</v>
      </c>
      <c r="T140" s="102">
        <f>+OAX!U178</f>
        <v>0</v>
      </c>
      <c r="U140" s="102">
        <f>+OAX!V178</f>
        <v>0</v>
      </c>
      <c r="V140" s="102">
        <f>+OAX!W178</f>
        <v>0</v>
      </c>
      <c r="W140" s="102">
        <f>+OAX!X178</f>
        <v>0</v>
      </c>
      <c r="X140" s="102">
        <f>+OAX!Y178</f>
        <v>0</v>
      </c>
      <c r="Y140" s="102">
        <f>+OAX!Z178</f>
        <v>0</v>
      </c>
      <c r="Z140" s="102">
        <f>+OAX!AA178</f>
        <v>0</v>
      </c>
      <c r="AA140" s="102">
        <f>+OAX!AB178</f>
        <v>0</v>
      </c>
    </row>
    <row r="141" spans="1:27" ht="24.75" hidden="1">
      <c r="A141" s="1"/>
      <c r="B141" s="119">
        <v>2023</v>
      </c>
      <c r="C141" s="119">
        <v>20</v>
      </c>
      <c r="D141" s="119">
        <v>1</v>
      </c>
      <c r="E141" s="119">
        <v>3</v>
      </c>
      <c r="F141" s="119">
        <v>5</v>
      </c>
      <c r="G141" s="119">
        <v>3000</v>
      </c>
      <c r="H141" s="119">
        <v>3100</v>
      </c>
      <c r="I141" s="119">
        <v>319</v>
      </c>
      <c r="J141" s="119"/>
      <c r="K141" s="119">
        <v>2</v>
      </c>
      <c r="L141" s="95" t="s">
        <v>154</v>
      </c>
      <c r="M141" s="96">
        <f>OAX!N179</f>
        <v>0</v>
      </c>
      <c r="N141" s="97"/>
      <c r="O141" s="98"/>
      <c r="P141" s="98"/>
      <c r="Q141" s="96">
        <f>+OAX!R179</f>
        <v>0</v>
      </c>
      <c r="R141" s="96">
        <f>+OAX!S179</f>
        <v>0</v>
      </c>
      <c r="S141" s="96">
        <f>+OAX!T179</f>
        <v>0</v>
      </c>
      <c r="T141" s="96">
        <f>+OAX!U179</f>
        <v>0</v>
      </c>
      <c r="U141" s="96">
        <f>+OAX!V179</f>
        <v>0</v>
      </c>
      <c r="V141" s="96"/>
      <c r="W141" s="96"/>
      <c r="X141" s="96"/>
      <c r="Y141" s="96"/>
      <c r="Z141" s="96"/>
      <c r="AA141" s="96"/>
    </row>
    <row r="142" spans="1:27" ht="24.75" hidden="1">
      <c r="A142" s="1"/>
      <c r="B142" s="99">
        <v>2023</v>
      </c>
      <c r="C142" s="99">
        <v>20</v>
      </c>
      <c r="D142" s="99">
        <v>1</v>
      </c>
      <c r="E142" s="99">
        <v>3</v>
      </c>
      <c r="F142" s="99">
        <v>5</v>
      </c>
      <c r="G142" s="147">
        <v>3000</v>
      </c>
      <c r="H142" s="147">
        <v>3100</v>
      </c>
      <c r="I142" s="147">
        <v>319</v>
      </c>
      <c r="J142" s="100">
        <v>1</v>
      </c>
      <c r="K142" s="100">
        <v>2</v>
      </c>
      <c r="L142" s="123" t="s">
        <v>155</v>
      </c>
      <c r="M142" s="102">
        <f>OAX!N180</f>
        <v>0</v>
      </c>
      <c r="N142" s="124" t="str">
        <f>+OAX!O180</f>
        <v>Servicio</v>
      </c>
      <c r="O142" s="104">
        <f>+OAX!P180</f>
        <v>0</v>
      </c>
      <c r="P142" s="104">
        <f>+OAX!Q180</f>
        <v>0</v>
      </c>
      <c r="Q142" s="102">
        <f>+OAX!R180</f>
        <v>0</v>
      </c>
      <c r="R142" s="102">
        <f>+OAX!S180</f>
        <v>0</v>
      </c>
      <c r="S142" s="102">
        <f>+OAX!T180</f>
        <v>0</v>
      </c>
      <c r="T142" s="102">
        <f>+OAX!U180</f>
        <v>0</v>
      </c>
      <c r="U142" s="102">
        <f>+OAX!V180</f>
        <v>0</v>
      </c>
      <c r="V142" s="102">
        <f>+OAX!W180</f>
        <v>0</v>
      </c>
      <c r="W142" s="102">
        <f>+OAX!X180</f>
        <v>0</v>
      </c>
      <c r="X142" s="102">
        <f>+OAX!Y180</f>
        <v>0</v>
      </c>
      <c r="Y142" s="102">
        <f>+OAX!Z180</f>
        <v>0</v>
      </c>
      <c r="Z142" s="102">
        <f>+OAX!AA180</f>
        <v>0</v>
      </c>
      <c r="AA142" s="102">
        <f>+OAX!AB180</f>
        <v>0</v>
      </c>
    </row>
    <row r="143" spans="1:27" ht="24.75" hidden="1">
      <c r="A143" s="1"/>
      <c r="B143" s="99">
        <v>2023</v>
      </c>
      <c r="C143" s="99">
        <v>20</v>
      </c>
      <c r="D143" s="99">
        <v>1</v>
      </c>
      <c r="E143" s="99">
        <v>3</v>
      </c>
      <c r="F143" s="99">
        <v>5</v>
      </c>
      <c r="G143" s="147">
        <v>3000</v>
      </c>
      <c r="H143" s="147">
        <v>3100</v>
      </c>
      <c r="I143" s="147">
        <v>319</v>
      </c>
      <c r="J143" s="100">
        <v>2</v>
      </c>
      <c r="K143" s="100">
        <v>2</v>
      </c>
      <c r="L143" s="123" t="s">
        <v>156</v>
      </c>
      <c r="M143" s="102">
        <f>OAX!N181</f>
        <v>0</v>
      </c>
      <c r="N143" s="124" t="str">
        <f>+OAX!O181</f>
        <v>Consulta</v>
      </c>
      <c r="O143" s="104">
        <f>+OAX!P181</f>
        <v>0</v>
      </c>
      <c r="P143" s="104">
        <f>+OAX!Q181</f>
        <v>0</v>
      </c>
      <c r="Q143" s="102">
        <f>+OAX!R181</f>
        <v>0</v>
      </c>
      <c r="R143" s="102">
        <f>+OAX!S181</f>
        <v>0</v>
      </c>
      <c r="S143" s="102">
        <f>+OAX!T181</f>
        <v>0</v>
      </c>
      <c r="T143" s="102">
        <f>+OAX!U181</f>
        <v>0</v>
      </c>
      <c r="U143" s="102">
        <f>+OAX!V181</f>
        <v>0</v>
      </c>
      <c r="V143" s="102">
        <f>+OAX!W181</f>
        <v>0</v>
      </c>
      <c r="W143" s="102">
        <f>+OAX!X181</f>
        <v>0</v>
      </c>
      <c r="X143" s="102">
        <f>+OAX!Y181</f>
        <v>0</v>
      </c>
      <c r="Y143" s="102">
        <f>+OAX!Z181</f>
        <v>0</v>
      </c>
      <c r="Z143" s="102">
        <f>+OAX!AA181</f>
        <v>0</v>
      </c>
      <c r="AA143" s="102">
        <f>+OAX!AB181</f>
        <v>0</v>
      </c>
    </row>
    <row r="144" spans="1:27" ht="48" hidden="1">
      <c r="A144" s="1"/>
      <c r="B144" s="116">
        <v>2023</v>
      </c>
      <c r="C144" s="116">
        <v>20</v>
      </c>
      <c r="D144" s="116">
        <v>1</v>
      </c>
      <c r="E144" s="116">
        <v>3</v>
      </c>
      <c r="F144" s="116">
        <v>5</v>
      </c>
      <c r="G144" s="116">
        <v>3000</v>
      </c>
      <c r="H144" s="116">
        <v>3300</v>
      </c>
      <c r="I144" s="116"/>
      <c r="J144" s="116"/>
      <c r="K144" s="116">
        <v>2</v>
      </c>
      <c r="L144" s="89" t="s">
        <v>56</v>
      </c>
      <c r="M144" s="90">
        <f>OAX!N182</f>
        <v>0</v>
      </c>
      <c r="N144" s="91"/>
      <c r="O144" s="92"/>
      <c r="P144" s="92"/>
      <c r="Q144" s="90">
        <f>+OAX!R182</f>
        <v>0</v>
      </c>
      <c r="R144" s="90">
        <f>+OAX!S182</f>
        <v>0</v>
      </c>
      <c r="S144" s="90">
        <f>+OAX!T182</f>
        <v>0</v>
      </c>
      <c r="T144" s="90">
        <f>+OAX!U182</f>
        <v>0</v>
      </c>
      <c r="U144" s="90">
        <f>+OAX!V182</f>
        <v>0</v>
      </c>
      <c r="V144" s="90"/>
      <c r="W144" s="90"/>
      <c r="X144" s="90"/>
      <c r="Y144" s="90"/>
      <c r="Z144" s="90"/>
      <c r="AA144" s="90"/>
    </row>
    <row r="145" spans="1:27" ht="48" hidden="1">
      <c r="A145" s="1"/>
      <c r="B145" s="119">
        <v>2023</v>
      </c>
      <c r="C145" s="119">
        <v>20</v>
      </c>
      <c r="D145" s="119">
        <v>1</v>
      </c>
      <c r="E145" s="119">
        <v>3</v>
      </c>
      <c r="F145" s="119">
        <v>5</v>
      </c>
      <c r="G145" s="119">
        <v>3000</v>
      </c>
      <c r="H145" s="119">
        <v>3300</v>
      </c>
      <c r="I145" s="119">
        <v>333</v>
      </c>
      <c r="J145" s="119"/>
      <c r="K145" s="119">
        <v>2</v>
      </c>
      <c r="L145" s="95" t="s">
        <v>158</v>
      </c>
      <c r="M145" s="96">
        <f>OAX!N183</f>
        <v>0</v>
      </c>
      <c r="N145" s="97"/>
      <c r="O145" s="98"/>
      <c r="P145" s="98"/>
      <c r="Q145" s="96">
        <f>+OAX!R183</f>
        <v>0</v>
      </c>
      <c r="R145" s="96">
        <f>+OAX!S183</f>
        <v>0</v>
      </c>
      <c r="S145" s="96">
        <f>+OAX!T183</f>
        <v>0</v>
      </c>
      <c r="T145" s="96">
        <f>+OAX!U183</f>
        <v>0</v>
      </c>
      <c r="U145" s="96">
        <f>+OAX!V183</f>
        <v>0</v>
      </c>
      <c r="V145" s="96"/>
      <c r="W145" s="96"/>
      <c r="X145" s="96"/>
      <c r="Y145" s="96"/>
      <c r="Z145" s="96"/>
      <c r="AA145" s="96"/>
    </row>
    <row r="146" spans="1:27" ht="46.5" hidden="1">
      <c r="A146" s="1"/>
      <c r="B146" s="99">
        <v>2023</v>
      </c>
      <c r="C146" s="99">
        <v>20</v>
      </c>
      <c r="D146" s="99">
        <v>1</v>
      </c>
      <c r="E146" s="99">
        <v>3</v>
      </c>
      <c r="F146" s="99">
        <v>5</v>
      </c>
      <c r="G146" s="147">
        <v>3000</v>
      </c>
      <c r="H146" s="147">
        <v>3300</v>
      </c>
      <c r="I146" s="147">
        <v>333</v>
      </c>
      <c r="J146" s="100">
        <v>1</v>
      </c>
      <c r="K146" s="100">
        <v>2</v>
      </c>
      <c r="L146" s="123" t="s">
        <v>159</v>
      </c>
      <c r="M146" s="102">
        <f>OAX!N184</f>
        <v>0</v>
      </c>
      <c r="N146" s="124" t="str">
        <f>+OAX!O184</f>
        <v xml:space="preserve">Servicio </v>
      </c>
      <c r="O146" s="104">
        <f>+OAX!P184</f>
        <v>0</v>
      </c>
      <c r="P146" s="104">
        <f>+OAX!Q184</f>
        <v>0</v>
      </c>
      <c r="Q146" s="102">
        <f>+OAX!R184</f>
        <v>0</v>
      </c>
      <c r="R146" s="102">
        <f>+OAX!S184</f>
        <v>0</v>
      </c>
      <c r="S146" s="102">
        <f>+OAX!T184</f>
        <v>0</v>
      </c>
      <c r="T146" s="102">
        <f>+OAX!U184</f>
        <v>0</v>
      </c>
      <c r="U146" s="102">
        <f>+OAX!V184</f>
        <v>0</v>
      </c>
      <c r="V146" s="102">
        <f>+OAX!W184</f>
        <v>0</v>
      </c>
      <c r="W146" s="102">
        <f>+OAX!X184</f>
        <v>0</v>
      </c>
      <c r="X146" s="102">
        <f>+OAX!Y184</f>
        <v>0</v>
      </c>
      <c r="Y146" s="102">
        <f>+OAX!Z184</f>
        <v>0</v>
      </c>
      <c r="Z146" s="102">
        <f>+OAX!AA184</f>
        <v>0</v>
      </c>
      <c r="AA146" s="102">
        <f>+OAX!AB184</f>
        <v>0</v>
      </c>
    </row>
    <row r="147" spans="1:27" ht="24.75" hidden="1">
      <c r="A147" s="1"/>
      <c r="B147" s="115">
        <v>2023</v>
      </c>
      <c r="C147" s="115">
        <v>20</v>
      </c>
      <c r="D147" s="115">
        <v>1</v>
      </c>
      <c r="E147" s="115">
        <v>3</v>
      </c>
      <c r="F147" s="115">
        <v>5</v>
      </c>
      <c r="G147" s="115">
        <v>5000</v>
      </c>
      <c r="H147" s="115"/>
      <c r="I147" s="115"/>
      <c r="J147" s="115"/>
      <c r="K147" s="115">
        <v>2</v>
      </c>
      <c r="L147" s="83" t="s">
        <v>114</v>
      </c>
      <c r="M147" s="84">
        <f>OAX!N185</f>
        <v>0</v>
      </c>
      <c r="N147" s="85"/>
      <c r="O147" s="86"/>
      <c r="P147" s="86"/>
      <c r="Q147" s="84">
        <f>+OAX!R185</f>
        <v>0</v>
      </c>
      <c r="R147" s="84">
        <f>+OAX!S185</f>
        <v>0</v>
      </c>
      <c r="S147" s="84">
        <f>+OAX!T185</f>
        <v>0</v>
      </c>
      <c r="T147" s="84">
        <f>+OAX!U185</f>
        <v>0</v>
      </c>
      <c r="U147" s="84">
        <f>+OAX!V185</f>
        <v>0</v>
      </c>
      <c r="V147" s="84"/>
      <c r="W147" s="84"/>
      <c r="X147" s="84"/>
      <c r="Y147" s="84"/>
      <c r="Z147" s="84"/>
      <c r="AA147" s="84"/>
    </row>
    <row r="148" spans="1:27" ht="24.75" hidden="1">
      <c r="A148" s="1"/>
      <c r="B148" s="116">
        <v>2023</v>
      </c>
      <c r="C148" s="116">
        <v>20</v>
      </c>
      <c r="D148" s="116">
        <v>1</v>
      </c>
      <c r="E148" s="116">
        <v>3</v>
      </c>
      <c r="F148" s="116">
        <v>5</v>
      </c>
      <c r="G148" s="116">
        <v>5000</v>
      </c>
      <c r="H148" s="116">
        <v>5100</v>
      </c>
      <c r="I148" s="116"/>
      <c r="J148" s="116"/>
      <c r="K148" s="116">
        <v>2</v>
      </c>
      <c r="L148" s="89" t="s">
        <v>115</v>
      </c>
      <c r="M148" s="90">
        <f>OAX!N186</f>
        <v>0</v>
      </c>
      <c r="N148" s="91"/>
      <c r="O148" s="92"/>
      <c r="P148" s="92"/>
      <c r="Q148" s="90">
        <f>+OAX!R186</f>
        <v>0</v>
      </c>
      <c r="R148" s="90">
        <f>+OAX!S186</f>
        <v>0</v>
      </c>
      <c r="S148" s="90">
        <f>+OAX!T186</f>
        <v>0</v>
      </c>
      <c r="T148" s="90">
        <f>+OAX!U186</f>
        <v>0</v>
      </c>
      <c r="U148" s="90">
        <f>+OAX!V186</f>
        <v>0</v>
      </c>
      <c r="V148" s="90"/>
      <c r="W148" s="90"/>
      <c r="X148" s="90"/>
      <c r="Y148" s="90"/>
      <c r="Z148" s="90"/>
      <c r="AA148" s="90"/>
    </row>
    <row r="149" spans="1:27" ht="24.75" hidden="1">
      <c r="A149" s="1"/>
      <c r="B149" s="119">
        <v>2023</v>
      </c>
      <c r="C149" s="119">
        <v>20</v>
      </c>
      <c r="D149" s="119">
        <v>1</v>
      </c>
      <c r="E149" s="119">
        <v>3</v>
      </c>
      <c r="F149" s="119">
        <v>5</v>
      </c>
      <c r="G149" s="119">
        <v>5000</v>
      </c>
      <c r="H149" s="119">
        <v>5100</v>
      </c>
      <c r="I149" s="119">
        <v>515</v>
      </c>
      <c r="J149" s="119"/>
      <c r="K149" s="119">
        <v>2</v>
      </c>
      <c r="L149" s="95" t="s">
        <v>116</v>
      </c>
      <c r="M149" s="96">
        <f>OAX!N187</f>
        <v>0</v>
      </c>
      <c r="N149" s="97"/>
      <c r="O149" s="98"/>
      <c r="P149" s="98"/>
      <c r="Q149" s="96">
        <f>+OAX!R187</f>
        <v>0</v>
      </c>
      <c r="R149" s="96">
        <f>+OAX!S187</f>
        <v>0</v>
      </c>
      <c r="S149" s="96">
        <f>+OAX!T187</f>
        <v>0</v>
      </c>
      <c r="T149" s="96">
        <f>+OAX!U187</f>
        <v>0</v>
      </c>
      <c r="U149" s="96">
        <f>+OAX!V187</f>
        <v>0</v>
      </c>
      <c r="V149" s="96"/>
      <c r="W149" s="96"/>
      <c r="X149" s="96"/>
      <c r="Y149" s="96"/>
      <c r="Z149" s="96"/>
      <c r="AA149" s="96"/>
    </row>
    <row r="150" spans="1:27" ht="24.75" hidden="1">
      <c r="A150" s="1"/>
      <c r="B150" s="99">
        <v>2023</v>
      </c>
      <c r="C150" s="99">
        <v>20</v>
      </c>
      <c r="D150" s="99">
        <v>1</v>
      </c>
      <c r="E150" s="99">
        <v>3</v>
      </c>
      <c r="F150" s="99">
        <v>5</v>
      </c>
      <c r="G150" s="147">
        <v>5000</v>
      </c>
      <c r="H150" s="147">
        <v>5100</v>
      </c>
      <c r="I150" s="147">
        <v>515</v>
      </c>
      <c r="J150" s="100">
        <v>1</v>
      </c>
      <c r="K150" s="100">
        <v>2</v>
      </c>
      <c r="L150" s="123" t="s">
        <v>161</v>
      </c>
      <c r="M150" s="102">
        <f>OAX!N188</f>
        <v>0</v>
      </c>
      <c r="N150" s="103" t="str">
        <f>+OAX!O188</f>
        <v>Pieza</v>
      </c>
      <c r="O150" s="104">
        <f>+OAX!P188</f>
        <v>0</v>
      </c>
      <c r="P150" s="104">
        <f>+OAX!Q188</f>
        <v>0</v>
      </c>
      <c r="Q150" s="102">
        <f>+OAX!R188</f>
        <v>0</v>
      </c>
      <c r="R150" s="102">
        <f>+OAX!S188</f>
        <v>0</v>
      </c>
      <c r="S150" s="102">
        <f>+OAX!T188</f>
        <v>0</v>
      </c>
      <c r="T150" s="102">
        <f>+OAX!U188</f>
        <v>0</v>
      </c>
      <c r="U150" s="102">
        <f>+OAX!V188</f>
        <v>0</v>
      </c>
      <c r="V150" s="102">
        <f>+OAX!W188</f>
        <v>0</v>
      </c>
      <c r="W150" s="102">
        <f>+OAX!X188</f>
        <v>0</v>
      </c>
      <c r="X150" s="102">
        <f>+OAX!Y188</f>
        <v>0</v>
      </c>
      <c r="Y150" s="102">
        <f>+OAX!Z188</f>
        <v>0</v>
      </c>
      <c r="Z150" s="102">
        <f>+OAX!AA188</f>
        <v>0</v>
      </c>
      <c r="AA150" s="102">
        <f>+OAX!AB188</f>
        <v>0</v>
      </c>
    </row>
    <row r="151" spans="1:27" ht="24.75" hidden="1">
      <c r="A151" s="1"/>
      <c r="B151" s="99">
        <v>2023</v>
      </c>
      <c r="C151" s="99">
        <v>20</v>
      </c>
      <c r="D151" s="99">
        <v>1</v>
      </c>
      <c r="E151" s="99">
        <v>3</v>
      </c>
      <c r="F151" s="99">
        <v>5</v>
      </c>
      <c r="G151" s="147">
        <v>5000</v>
      </c>
      <c r="H151" s="147">
        <v>5100</v>
      </c>
      <c r="I151" s="147">
        <v>515</v>
      </c>
      <c r="J151" s="100">
        <v>2</v>
      </c>
      <c r="K151" s="100">
        <v>2</v>
      </c>
      <c r="L151" s="123" t="s">
        <v>162</v>
      </c>
      <c r="M151" s="102">
        <f>OAX!N189</f>
        <v>0</v>
      </c>
      <c r="N151" s="103" t="str">
        <f>+OAX!O189</f>
        <v>Pieza</v>
      </c>
      <c r="O151" s="104">
        <f>+OAX!P189</f>
        <v>0</v>
      </c>
      <c r="P151" s="104">
        <f>+OAX!Q189</f>
        <v>0</v>
      </c>
      <c r="Q151" s="102">
        <f>+OAX!R189</f>
        <v>0</v>
      </c>
      <c r="R151" s="102">
        <f>+OAX!S189</f>
        <v>0</v>
      </c>
      <c r="S151" s="102">
        <f>+OAX!T189</f>
        <v>0</v>
      </c>
      <c r="T151" s="102">
        <f>+OAX!U189</f>
        <v>0</v>
      </c>
      <c r="U151" s="102">
        <f>+OAX!V189</f>
        <v>0</v>
      </c>
      <c r="V151" s="102">
        <f>+OAX!W189</f>
        <v>0</v>
      </c>
      <c r="W151" s="102">
        <f>+OAX!X189</f>
        <v>0</v>
      </c>
      <c r="X151" s="102">
        <f>+OAX!Y189</f>
        <v>0</v>
      </c>
      <c r="Y151" s="102">
        <f>+OAX!Z189</f>
        <v>0</v>
      </c>
      <c r="Z151" s="102">
        <f>+OAX!AA189</f>
        <v>0</v>
      </c>
      <c r="AA151" s="102">
        <f>+OAX!AB189</f>
        <v>0</v>
      </c>
    </row>
    <row r="152" spans="1:27" ht="24.75" hidden="1">
      <c r="A152" s="1"/>
      <c r="B152" s="99">
        <v>2023</v>
      </c>
      <c r="C152" s="99">
        <v>20</v>
      </c>
      <c r="D152" s="99">
        <v>1</v>
      </c>
      <c r="E152" s="99">
        <v>3</v>
      </c>
      <c r="F152" s="99">
        <v>5</v>
      </c>
      <c r="G152" s="147">
        <v>5000</v>
      </c>
      <c r="H152" s="147">
        <v>5100</v>
      </c>
      <c r="I152" s="147">
        <v>515</v>
      </c>
      <c r="J152" s="100">
        <v>3</v>
      </c>
      <c r="K152" s="100">
        <v>2</v>
      </c>
      <c r="L152" s="123" t="s">
        <v>163</v>
      </c>
      <c r="M152" s="102">
        <f>OAX!N190</f>
        <v>0</v>
      </c>
      <c r="N152" s="103" t="str">
        <f>+OAX!O190</f>
        <v>Pieza</v>
      </c>
      <c r="O152" s="104">
        <f>+OAX!P190</f>
        <v>0</v>
      </c>
      <c r="P152" s="104">
        <f>+OAX!Q190</f>
        <v>0</v>
      </c>
      <c r="Q152" s="102">
        <f>+OAX!R190</f>
        <v>0</v>
      </c>
      <c r="R152" s="102">
        <f>+OAX!S190</f>
        <v>0</v>
      </c>
      <c r="S152" s="102">
        <f>+OAX!T190</f>
        <v>0</v>
      </c>
      <c r="T152" s="102">
        <f>+OAX!U190</f>
        <v>0</v>
      </c>
      <c r="U152" s="102">
        <f>+OAX!V190</f>
        <v>0</v>
      </c>
      <c r="V152" s="102">
        <f>+OAX!W190</f>
        <v>0</v>
      </c>
      <c r="W152" s="102">
        <f>+OAX!X190</f>
        <v>0</v>
      </c>
      <c r="X152" s="102">
        <f>+OAX!Y190</f>
        <v>0</v>
      </c>
      <c r="Y152" s="102">
        <f>+OAX!Z190</f>
        <v>0</v>
      </c>
      <c r="Z152" s="102">
        <f>+OAX!AA190</f>
        <v>0</v>
      </c>
      <c r="AA152" s="102">
        <f>+OAX!AB190</f>
        <v>0</v>
      </c>
    </row>
    <row r="153" spans="1:27" ht="24.75" hidden="1">
      <c r="A153" s="1"/>
      <c r="B153" s="99">
        <v>2023</v>
      </c>
      <c r="C153" s="99">
        <v>20</v>
      </c>
      <c r="D153" s="99">
        <v>1</v>
      </c>
      <c r="E153" s="99">
        <v>3</v>
      </c>
      <c r="F153" s="99">
        <v>5</v>
      </c>
      <c r="G153" s="147">
        <v>5000</v>
      </c>
      <c r="H153" s="147">
        <v>5100</v>
      </c>
      <c r="I153" s="147">
        <v>515</v>
      </c>
      <c r="J153" s="100">
        <v>4</v>
      </c>
      <c r="K153" s="100">
        <v>2</v>
      </c>
      <c r="L153" s="123" t="s">
        <v>164</v>
      </c>
      <c r="M153" s="102">
        <f>OAX!N191</f>
        <v>0</v>
      </c>
      <c r="N153" s="103" t="str">
        <f>+OAX!O191</f>
        <v>Pieza</v>
      </c>
      <c r="O153" s="104">
        <f>+OAX!P191</f>
        <v>0</v>
      </c>
      <c r="P153" s="104">
        <f>+OAX!Q191</f>
        <v>0</v>
      </c>
      <c r="Q153" s="102">
        <f>+OAX!R191</f>
        <v>0</v>
      </c>
      <c r="R153" s="102">
        <f>+OAX!S191</f>
        <v>0</v>
      </c>
      <c r="S153" s="102">
        <f>+OAX!T191</f>
        <v>0</v>
      </c>
      <c r="T153" s="102">
        <f>+OAX!U191</f>
        <v>0</v>
      </c>
      <c r="U153" s="102">
        <f>+OAX!V191</f>
        <v>0</v>
      </c>
      <c r="V153" s="102">
        <f>+OAX!W191</f>
        <v>0</v>
      </c>
      <c r="W153" s="102">
        <f>+OAX!X191</f>
        <v>0</v>
      </c>
      <c r="X153" s="102">
        <f>+OAX!Y191</f>
        <v>0</v>
      </c>
      <c r="Y153" s="102">
        <f>+OAX!Z191</f>
        <v>0</v>
      </c>
      <c r="Z153" s="102">
        <f>+OAX!AA191</f>
        <v>0</v>
      </c>
      <c r="AA153" s="102">
        <f>+OAX!AB191</f>
        <v>0</v>
      </c>
    </row>
    <row r="154" spans="1:27" ht="24.75" hidden="1">
      <c r="A154" s="1"/>
      <c r="B154" s="99">
        <v>2023</v>
      </c>
      <c r="C154" s="99">
        <v>20</v>
      </c>
      <c r="D154" s="99">
        <v>1</v>
      </c>
      <c r="E154" s="99">
        <v>3</v>
      </c>
      <c r="F154" s="99">
        <v>5</v>
      </c>
      <c r="G154" s="147">
        <v>5000</v>
      </c>
      <c r="H154" s="147">
        <v>5100</v>
      </c>
      <c r="I154" s="147">
        <v>515</v>
      </c>
      <c r="J154" s="100">
        <v>5</v>
      </c>
      <c r="K154" s="100">
        <v>2</v>
      </c>
      <c r="L154" s="123" t="s">
        <v>165</v>
      </c>
      <c r="M154" s="102">
        <f>OAX!N192</f>
        <v>0</v>
      </c>
      <c r="N154" s="103" t="str">
        <f>+OAX!O192</f>
        <v>Pieza</v>
      </c>
      <c r="O154" s="104">
        <f>+OAX!P192</f>
        <v>0</v>
      </c>
      <c r="P154" s="104">
        <f>+OAX!Q192</f>
        <v>0</v>
      </c>
      <c r="Q154" s="102">
        <f>+OAX!R192</f>
        <v>0</v>
      </c>
      <c r="R154" s="102">
        <f>+OAX!S192</f>
        <v>0</v>
      </c>
      <c r="S154" s="102">
        <f>+OAX!T192</f>
        <v>0</v>
      </c>
      <c r="T154" s="102">
        <f>+OAX!U192</f>
        <v>0</v>
      </c>
      <c r="U154" s="102">
        <f>+OAX!V192</f>
        <v>0</v>
      </c>
      <c r="V154" s="102">
        <f>+OAX!W192</f>
        <v>0</v>
      </c>
      <c r="W154" s="102">
        <f>+OAX!X192</f>
        <v>0</v>
      </c>
      <c r="X154" s="102">
        <f>+OAX!Y192</f>
        <v>0</v>
      </c>
      <c r="Y154" s="102">
        <f>+OAX!Z192</f>
        <v>0</v>
      </c>
      <c r="Z154" s="102">
        <f>+OAX!AA192</f>
        <v>0</v>
      </c>
      <c r="AA154" s="102">
        <f>+OAX!AB192</f>
        <v>0</v>
      </c>
    </row>
    <row r="155" spans="1:27" ht="24.75" hidden="1">
      <c r="A155" s="1"/>
      <c r="B155" s="99">
        <v>2023</v>
      </c>
      <c r="C155" s="99">
        <v>20</v>
      </c>
      <c r="D155" s="99">
        <v>1</v>
      </c>
      <c r="E155" s="99">
        <v>3</v>
      </c>
      <c r="F155" s="99">
        <v>5</v>
      </c>
      <c r="G155" s="147">
        <v>5000</v>
      </c>
      <c r="H155" s="147">
        <v>5100</v>
      </c>
      <c r="I155" s="147">
        <v>515</v>
      </c>
      <c r="J155" s="100">
        <v>6</v>
      </c>
      <c r="K155" s="100">
        <v>2</v>
      </c>
      <c r="L155" s="123" t="s">
        <v>166</v>
      </c>
      <c r="M155" s="102">
        <f>OAX!N193</f>
        <v>0</v>
      </c>
      <c r="N155" s="103" t="str">
        <f>+OAX!O193</f>
        <v>Pieza</v>
      </c>
      <c r="O155" s="104">
        <f>+OAX!P193</f>
        <v>0</v>
      </c>
      <c r="P155" s="104">
        <f>+OAX!Q193</f>
        <v>0</v>
      </c>
      <c r="Q155" s="102">
        <f>+OAX!R193</f>
        <v>0</v>
      </c>
      <c r="R155" s="102">
        <f>+OAX!S193</f>
        <v>0</v>
      </c>
      <c r="S155" s="102">
        <f>+OAX!T193</f>
        <v>0</v>
      </c>
      <c r="T155" s="102">
        <f>+OAX!U193</f>
        <v>0</v>
      </c>
      <c r="U155" s="102">
        <f>+OAX!V193</f>
        <v>0</v>
      </c>
      <c r="V155" s="102">
        <f>+OAX!W193</f>
        <v>0</v>
      </c>
      <c r="W155" s="102">
        <f>+OAX!X193</f>
        <v>0</v>
      </c>
      <c r="X155" s="102">
        <f>+OAX!Y193</f>
        <v>0</v>
      </c>
      <c r="Y155" s="102">
        <f>+OAX!Z193</f>
        <v>0</v>
      </c>
      <c r="Z155" s="102">
        <f>+OAX!AA193</f>
        <v>0</v>
      </c>
      <c r="AA155" s="102">
        <f>+OAX!AB193</f>
        <v>0</v>
      </c>
    </row>
    <row r="156" spans="1:27" ht="24.75" hidden="1">
      <c r="A156" s="1"/>
      <c r="B156" s="99">
        <v>2023</v>
      </c>
      <c r="C156" s="99">
        <v>20</v>
      </c>
      <c r="D156" s="99">
        <v>1</v>
      </c>
      <c r="E156" s="99">
        <v>3</v>
      </c>
      <c r="F156" s="99">
        <v>5</v>
      </c>
      <c r="G156" s="147">
        <v>5000</v>
      </c>
      <c r="H156" s="147">
        <v>5100</v>
      </c>
      <c r="I156" s="147">
        <v>515</v>
      </c>
      <c r="J156" s="100">
        <v>7</v>
      </c>
      <c r="K156" s="100">
        <v>2</v>
      </c>
      <c r="L156" s="123" t="s">
        <v>167</v>
      </c>
      <c r="M156" s="102">
        <f>OAX!N194</f>
        <v>0</v>
      </c>
      <c r="N156" s="103" t="str">
        <f>+OAX!O194</f>
        <v>Pieza</v>
      </c>
      <c r="O156" s="104">
        <f>+OAX!P194</f>
        <v>0</v>
      </c>
      <c r="P156" s="104">
        <f>+OAX!Q194</f>
        <v>0</v>
      </c>
      <c r="Q156" s="102">
        <f>+OAX!R194</f>
        <v>0</v>
      </c>
      <c r="R156" s="102">
        <f>+OAX!S194</f>
        <v>0</v>
      </c>
      <c r="S156" s="102">
        <f>+OAX!T194</f>
        <v>0</v>
      </c>
      <c r="T156" s="102">
        <f>+OAX!U194</f>
        <v>0</v>
      </c>
      <c r="U156" s="102">
        <f>+OAX!V194</f>
        <v>0</v>
      </c>
      <c r="V156" s="102">
        <f>+OAX!W194</f>
        <v>0</v>
      </c>
      <c r="W156" s="102">
        <f>+OAX!X194</f>
        <v>0</v>
      </c>
      <c r="X156" s="102">
        <f>+OAX!Y194</f>
        <v>0</v>
      </c>
      <c r="Y156" s="102">
        <f>+OAX!Z194</f>
        <v>0</v>
      </c>
      <c r="Z156" s="102">
        <f>+OAX!AA194</f>
        <v>0</v>
      </c>
      <c r="AA156" s="102">
        <f>+OAX!AB194</f>
        <v>0</v>
      </c>
    </row>
    <row r="157" spans="1:27" ht="24.75" hidden="1">
      <c r="A157" s="1"/>
      <c r="B157" s="99">
        <v>2023</v>
      </c>
      <c r="C157" s="99">
        <v>20</v>
      </c>
      <c r="D157" s="99">
        <v>1</v>
      </c>
      <c r="E157" s="99">
        <v>3</v>
      </c>
      <c r="F157" s="99">
        <v>5</v>
      </c>
      <c r="G157" s="147">
        <v>5000</v>
      </c>
      <c r="H157" s="147">
        <v>5100</v>
      </c>
      <c r="I157" s="147">
        <v>515</v>
      </c>
      <c r="J157" s="100">
        <v>8</v>
      </c>
      <c r="K157" s="100">
        <v>2</v>
      </c>
      <c r="L157" s="123" t="s">
        <v>168</v>
      </c>
      <c r="M157" s="102">
        <f>OAX!N195</f>
        <v>0</v>
      </c>
      <c r="N157" s="103" t="str">
        <f>+OAX!O195</f>
        <v>Pieza</v>
      </c>
      <c r="O157" s="104">
        <f>+OAX!P195</f>
        <v>0</v>
      </c>
      <c r="P157" s="104">
        <f>+OAX!Q195</f>
        <v>0</v>
      </c>
      <c r="Q157" s="102">
        <f>+OAX!R195</f>
        <v>0</v>
      </c>
      <c r="R157" s="102">
        <f>+OAX!S195</f>
        <v>0</v>
      </c>
      <c r="S157" s="102">
        <f>+OAX!T195</f>
        <v>0</v>
      </c>
      <c r="T157" s="102">
        <f>+OAX!U195</f>
        <v>0</v>
      </c>
      <c r="U157" s="102">
        <f>+OAX!V195</f>
        <v>0</v>
      </c>
      <c r="V157" s="102">
        <f>+OAX!W195</f>
        <v>0</v>
      </c>
      <c r="W157" s="102">
        <f>+OAX!X195</f>
        <v>0</v>
      </c>
      <c r="X157" s="102">
        <f>+OAX!Y195</f>
        <v>0</v>
      </c>
      <c r="Y157" s="102">
        <f>+OAX!Z195</f>
        <v>0</v>
      </c>
      <c r="Z157" s="102">
        <f>+OAX!AA195</f>
        <v>0</v>
      </c>
      <c r="AA157" s="102">
        <f>+OAX!AB195</f>
        <v>0</v>
      </c>
    </row>
    <row r="158" spans="1:27" ht="24.75" hidden="1">
      <c r="A158" s="1"/>
      <c r="B158" s="99">
        <v>2023</v>
      </c>
      <c r="C158" s="99">
        <v>20</v>
      </c>
      <c r="D158" s="99">
        <v>1</v>
      </c>
      <c r="E158" s="99">
        <v>3</v>
      </c>
      <c r="F158" s="99">
        <v>5</v>
      </c>
      <c r="G158" s="147">
        <v>5000</v>
      </c>
      <c r="H158" s="147">
        <v>5100</v>
      </c>
      <c r="I158" s="147">
        <v>515</v>
      </c>
      <c r="J158" s="100">
        <v>9</v>
      </c>
      <c r="K158" s="100">
        <v>2</v>
      </c>
      <c r="L158" s="123" t="s">
        <v>169</v>
      </c>
      <c r="M158" s="102">
        <f>OAX!N196</f>
        <v>0</v>
      </c>
      <c r="N158" s="103" t="str">
        <f>+OAX!O196</f>
        <v>Pieza</v>
      </c>
      <c r="O158" s="104">
        <f>+OAX!P196</f>
        <v>0</v>
      </c>
      <c r="P158" s="104">
        <f>+OAX!Q196</f>
        <v>0</v>
      </c>
      <c r="Q158" s="102">
        <f>+OAX!R196</f>
        <v>0</v>
      </c>
      <c r="R158" s="102">
        <f>+OAX!S196</f>
        <v>0</v>
      </c>
      <c r="S158" s="102">
        <f>+OAX!T196</f>
        <v>0</v>
      </c>
      <c r="T158" s="102">
        <f>+OAX!U196</f>
        <v>0</v>
      </c>
      <c r="U158" s="102">
        <f>+OAX!V196</f>
        <v>0</v>
      </c>
      <c r="V158" s="102">
        <f>+OAX!W196</f>
        <v>0</v>
      </c>
      <c r="W158" s="102">
        <f>+OAX!X196</f>
        <v>0</v>
      </c>
      <c r="X158" s="102">
        <f>+OAX!Y196</f>
        <v>0</v>
      </c>
      <c r="Y158" s="102">
        <f>+OAX!Z196</f>
        <v>0</v>
      </c>
      <c r="Z158" s="102">
        <f>+OAX!AA196</f>
        <v>0</v>
      </c>
      <c r="AA158" s="102">
        <f>+OAX!AB196</f>
        <v>0</v>
      </c>
    </row>
    <row r="159" spans="1:27" ht="24.75" hidden="1">
      <c r="A159" s="1"/>
      <c r="B159" s="99">
        <v>2023</v>
      </c>
      <c r="C159" s="99">
        <v>20</v>
      </c>
      <c r="D159" s="99">
        <v>1</v>
      </c>
      <c r="E159" s="99">
        <v>3</v>
      </c>
      <c r="F159" s="99">
        <v>5</v>
      </c>
      <c r="G159" s="147">
        <v>5000</v>
      </c>
      <c r="H159" s="147">
        <v>5100</v>
      </c>
      <c r="I159" s="147">
        <v>515</v>
      </c>
      <c r="J159" s="100">
        <v>10</v>
      </c>
      <c r="K159" s="100">
        <v>2</v>
      </c>
      <c r="L159" s="123" t="s">
        <v>170</v>
      </c>
      <c r="M159" s="102">
        <f>OAX!N197</f>
        <v>0</v>
      </c>
      <c r="N159" s="124" t="str">
        <f>+OAX!O197</f>
        <v>Kit</v>
      </c>
      <c r="O159" s="104">
        <f>+OAX!P197</f>
        <v>0</v>
      </c>
      <c r="P159" s="104">
        <f>+OAX!Q197</f>
        <v>0</v>
      </c>
      <c r="Q159" s="102">
        <f>+OAX!R197</f>
        <v>0</v>
      </c>
      <c r="R159" s="102">
        <f>+OAX!S197</f>
        <v>0</v>
      </c>
      <c r="S159" s="102">
        <f>+OAX!T197</f>
        <v>0</v>
      </c>
      <c r="T159" s="102">
        <f>+OAX!U197</f>
        <v>0</v>
      </c>
      <c r="U159" s="102">
        <f>+OAX!V197</f>
        <v>0</v>
      </c>
      <c r="V159" s="102">
        <f>+OAX!W197</f>
        <v>0</v>
      </c>
      <c r="W159" s="102">
        <f>+OAX!X197</f>
        <v>0</v>
      </c>
      <c r="X159" s="102">
        <f>+OAX!Y197</f>
        <v>0</v>
      </c>
      <c r="Y159" s="102">
        <f>+OAX!Z197</f>
        <v>0</v>
      </c>
      <c r="Z159" s="102">
        <f>+OAX!AA197</f>
        <v>0</v>
      </c>
      <c r="AA159" s="102">
        <f>+OAX!AB197</f>
        <v>0</v>
      </c>
    </row>
    <row r="160" spans="1:27" ht="24.75" hidden="1">
      <c r="A160" s="1"/>
      <c r="B160" s="99">
        <v>2023</v>
      </c>
      <c r="C160" s="99">
        <v>20</v>
      </c>
      <c r="D160" s="99">
        <v>1</v>
      </c>
      <c r="E160" s="99">
        <v>3</v>
      </c>
      <c r="F160" s="99">
        <v>5</v>
      </c>
      <c r="G160" s="147">
        <v>5000</v>
      </c>
      <c r="H160" s="147">
        <v>5100</v>
      </c>
      <c r="I160" s="147">
        <v>515</v>
      </c>
      <c r="J160" s="100">
        <v>11</v>
      </c>
      <c r="K160" s="100">
        <v>2</v>
      </c>
      <c r="L160" s="123" t="s">
        <v>171</v>
      </c>
      <c r="M160" s="102">
        <f>OAX!N198</f>
        <v>0</v>
      </c>
      <c r="N160" s="103" t="str">
        <f>+OAX!O198</f>
        <v>Pieza</v>
      </c>
      <c r="O160" s="104">
        <f>+OAX!P198</f>
        <v>0</v>
      </c>
      <c r="P160" s="104">
        <f>+OAX!Q198</f>
        <v>0</v>
      </c>
      <c r="Q160" s="102">
        <f>+OAX!R198</f>
        <v>0</v>
      </c>
      <c r="R160" s="102">
        <f>+OAX!S198</f>
        <v>0</v>
      </c>
      <c r="S160" s="102">
        <f>+OAX!T198</f>
        <v>0</v>
      </c>
      <c r="T160" s="102">
        <f>+OAX!U198</f>
        <v>0</v>
      </c>
      <c r="U160" s="102">
        <f>+OAX!V198</f>
        <v>0</v>
      </c>
      <c r="V160" s="102">
        <f>+OAX!W198</f>
        <v>0</v>
      </c>
      <c r="W160" s="102">
        <f>+OAX!X198</f>
        <v>0</v>
      </c>
      <c r="X160" s="102">
        <f>+OAX!Y198</f>
        <v>0</v>
      </c>
      <c r="Y160" s="102">
        <f>+OAX!Z198</f>
        <v>0</v>
      </c>
      <c r="Z160" s="102">
        <f>+OAX!AA198</f>
        <v>0</v>
      </c>
      <c r="AA160" s="102">
        <f>+OAX!AB198</f>
        <v>0</v>
      </c>
    </row>
    <row r="161" spans="1:27" ht="24.75" hidden="1">
      <c r="A161" s="1"/>
      <c r="B161" s="99">
        <v>2023</v>
      </c>
      <c r="C161" s="99">
        <v>20</v>
      </c>
      <c r="D161" s="99">
        <v>1</v>
      </c>
      <c r="E161" s="99">
        <v>3</v>
      </c>
      <c r="F161" s="99">
        <v>5</v>
      </c>
      <c r="G161" s="147">
        <v>5000</v>
      </c>
      <c r="H161" s="147">
        <v>5100</v>
      </c>
      <c r="I161" s="147">
        <v>515</v>
      </c>
      <c r="J161" s="100">
        <v>12</v>
      </c>
      <c r="K161" s="100">
        <v>2</v>
      </c>
      <c r="L161" s="123" t="s">
        <v>172</v>
      </c>
      <c r="M161" s="102">
        <f>OAX!N199</f>
        <v>0</v>
      </c>
      <c r="N161" s="103" t="str">
        <f>+OAX!O199</f>
        <v>Pieza</v>
      </c>
      <c r="O161" s="104">
        <f>+OAX!P199</f>
        <v>0</v>
      </c>
      <c r="P161" s="104">
        <f>+OAX!Q199</f>
        <v>0</v>
      </c>
      <c r="Q161" s="102">
        <f>+OAX!R199</f>
        <v>0</v>
      </c>
      <c r="R161" s="102">
        <f>+OAX!S199</f>
        <v>0</v>
      </c>
      <c r="S161" s="102">
        <f>+OAX!T199</f>
        <v>0</v>
      </c>
      <c r="T161" s="102">
        <f>+OAX!U199</f>
        <v>0</v>
      </c>
      <c r="U161" s="102">
        <f>+OAX!V199</f>
        <v>0</v>
      </c>
      <c r="V161" s="102">
        <f>+OAX!W199</f>
        <v>0</v>
      </c>
      <c r="W161" s="102">
        <f>+OAX!X199</f>
        <v>0</v>
      </c>
      <c r="X161" s="102">
        <f>+OAX!Y199</f>
        <v>0</v>
      </c>
      <c r="Y161" s="102">
        <f>+OAX!Z199</f>
        <v>0</v>
      </c>
      <c r="Z161" s="102">
        <f>+OAX!AA199</f>
        <v>0</v>
      </c>
      <c r="AA161" s="102">
        <f>+OAX!AB199</f>
        <v>0</v>
      </c>
    </row>
    <row r="162" spans="1:27" ht="24.75" hidden="1">
      <c r="A162" s="1"/>
      <c r="B162" s="99">
        <v>2023</v>
      </c>
      <c r="C162" s="99">
        <v>20</v>
      </c>
      <c r="D162" s="99">
        <v>1</v>
      </c>
      <c r="E162" s="99">
        <v>3</v>
      </c>
      <c r="F162" s="99">
        <v>5</v>
      </c>
      <c r="G162" s="147">
        <v>5000</v>
      </c>
      <c r="H162" s="147">
        <v>5100</v>
      </c>
      <c r="I162" s="147">
        <v>515</v>
      </c>
      <c r="J162" s="100">
        <v>13</v>
      </c>
      <c r="K162" s="100">
        <v>2</v>
      </c>
      <c r="L162" s="123" t="s">
        <v>173</v>
      </c>
      <c r="M162" s="102">
        <f>OAX!N200</f>
        <v>0</v>
      </c>
      <c r="N162" s="103" t="str">
        <f>+OAX!O200</f>
        <v>Pieza</v>
      </c>
      <c r="O162" s="104">
        <f>+OAX!P200</f>
        <v>0</v>
      </c>
      <c r="P162" s="104">
        <f>+OAX!Q200</f>
        <v>0</v>
      </c>
      <c r="Q162" s="102">
        <f>+OAX!R200</f>
        <v>0</v>
      </c>
      <c r="R162" s="102">
        <f>+OAX!S200</f>
        <v>0</v>
      </c>
      <c r="S162" s="102">
        <f>+OAX!T200</f>
        <v>0</v>
      </c>
      <c r="T162" s="102">
        <f>+OAX!U200</f>
        <v>0</v>
      </c>
      <c r="U162" s="102">
        <f>+OAX!V200</f>
        <v>0</v>
      </c>
      <c r="V162" s="102">
        <f>+OAX!W200</f>
        <v>0</v>
      </c>
      <c r="W162" s="102">
        <f>+OAX!X200</f>
        <v>0</v>
      </c>
      <c r="X162" s="102">
        <f>+OAX!Y200</f>
        <v>0</v>
      </c>
      <c r="Y162" s="102">
        <f>+OAX!Z200</f>
        <v>0</v>
      </c>
      <c r="Z162" s="102">
        <f>+OAX!AA200</f>
        <v>0</v>
      </c>
      <c r="AA162" s="102">
        <f>+OAX!AB200</f>
        <v>0</v>
      </c>
    </row>
    <row r="163" spans="1:27" ht="24.75" hidden="1">
      <c r="A163" s="1"/>
      <c r="B163" s="99">
        <v>2023</v>
      </c>
      <c r="C163" s="99">
        <v>20</v>
      </c>
      <c r="D163" s="99">
        <v>1</v>
      </c>
      <c r="E163" s="99">
        <v>3</v>
      </c>
      <c r="F163" s="99">
        <v>5</v>
      </c>
      <c r="G163" s="147">
        <v>5000</v>
      </c>
      <c r="H163" s="147">
        <v>5100</v>
      </c>
      <c r="I163" s="147">
        <v>515</v>
      </c>
      <c r="J163" s="100">
        <v>14</v>
      </c>
      <c r="K163" s="100">
        <v>2</v>
      </c>
      <c r="L163" s="123" t="s">
        <v>174</v>
      </c>
      <c r="M163" s="102">
        <f>OAX!N201</f>
        <v>0</v>
      </c>
      <c r="N163" s="103" t="str">
        <f>+OAX!O201</f>
        <v>Pieza</v>
      </c>
      <c r="O163" s="104">
        <f>+OAX!P201</f>
        <v>0</v>
      </c>
      <c r="P163" s="104">
        <f>+OAX!Q201</f>
        <v>0</v>
      </c>
      <c r="Q163" s="102">
        <f>+OAX!R201</f>
        <v>0</v>
      </c>
      <c r="R163" s="102">
        <f>+OAX!S201</f>
        <v>0</v>
      </c>
      <c r="S163" s="102">
        <f>+OAX!T201</f>
        <v>0</v>
      </c>
      <c r="T163" s="102">
        <f>+OAX!U201</f>
        <v>0</v>
      </c>
      <c r="U163" s="102">
        <f>+OAX!V201</f>
        <v>0</v>
      </c>
      <c r="V163" s="102">
        <f>+OAX!W201</f>
        <v>0</v>
      </c>
      <c r="W163" s="102">
        <f>+OAX!X201</f>
        <v>0</v>
      </c>
      <c r="X163" s="102">
        <f>+OAX!Y201</f>
        <v>0</v>
      </c>
      <c r="Y163" s="102">
        <f>+OAX!Z201</f>
        <v>0</v>
      </c>
      <c r="Z163" s="102">
        <f>+OAX!AA201</f>
        <v>0</v>
      </c>
      <c r="AA163" s="102">
        <f>+OAX!AB201</f>
        <v>0</v>
      </c>
    </row>
    <row r="164" spans="1:27" ht="24.75" hidden="1">
      <c r="A164" s="1"/>
      <c r="B164" s="99">
        <v>2023</v>
      </c>
      <c r="C164" s="99">
        <v>20</v>
      </c>
      <c r="D164" s="99">
        <v>1</v>
      </c>
      <c r="E164" s="99">
        <v>3</v>
      </c>
      <c r="F164" s="99">
        <v>5</v>
      </c>
      <c r="G164" s="147">
        <v>5000</v>
      </c>
      <c r="H164" s="147">
        <v>5100</v>
      </c>
      <c r="I164" s="147">
        <v>515</v>
      </c>
      <c r="J164" s="100">
        <v>15</v>
      </c>
      <c r="K164" s="100">
        <v>2</v>
      </c>
      <c r="L164" s="123" t="s">
        <v>175</v>
      </c>
      <c r="M164" s="102">
        <f>OAX!N202</f>
        <v>0</v>
      </c>
      <c r="N164" s="103" t="str">
        <f>+OAX!O202</f>
        <v>Pieza</v>
      </c>
      <c r="O164" s="104">
        <f>+OAX!P202</f>
        <v>0</v>
      </c>
      <c r="P164" s="104">
        <f>+OAX!Q202</f>
        <v>0</v>
      </c>
      <c r="Q164" s="102">
        <f>+OAX!R202</f>
        <v>0</v>
      </c>
      <c r="R164" s="102">
        <f>+OAX!S202</f>
        <v>0</v>
      </c>
      <c r="S164" s="102">
        <f>+OAX!T202</f>
        <v>0</v>
      </c>
      <c r="T164" s="102">
        <f>+OAX!U202</f>
        <v>0</v>
      </c>
      <c r="U164" s="102">
        <f>+OAX!V202</f>
        <v>0</v>
      </c>
      <c r="V164" s="102">
        <f>+OAX!W202</f>
        <v>0</v>
      </c>
      <c r="W164" s="102">
        <f>+OAX!X202</f>
        <v>0</v>
      </c>
      <c r="X164" s="102">
        <f>+OAX!Y202</f>
        <v>0</v>
      </c>
      <c r="Y164" s="102">
        <f>+OAX!Z202</f>
        <v>0</v>
      </c>
      <c r="Z164" s="102">
        <f>+OAX!AA202</f>
        <v>0</v>
      </c>
      <c r="AA164" s="102">
        <f>+OAX!AB202</f>
        <v>0</v>
      </c>
    </row>
    <row r="165" spans="1:27" ht="24.75" hidden="1">
      <c r="A165" s="1"/>
      <c r="B165" s="99">
        <v>2023</v>
      </c>
      <c r="C165" s="99">
        <v>20</v>
      </c>
      <c r="D165" s="99">
        <v>1</v>
      </c>
      <c r="E165" s="99">
        <v>3</v>
      </c>
      <c r="F165" s="99">
        <v>5</v>
      </c>
      <c r="G165" s="147">
        <v>5000</v>
      </c>
      <c r="H165" s="147">
        <v>5100</v>
      </c>
      <c r="I165" s="147">
        <v>515</v>
      </c>
      <c r="J165" s="100">
        <v>16</v>
      </c>
      <c r="K165" s="100">
        <v>2</v>
      </c>
      <c r="L165" s="123" t="s">
        <v>176</v>
      </c>
      <c r="M165" s="102">
        <f>OAX!N203</f>
        <v>0</v>
      </c>
      <c r="N165" s="103" t="str">
        <f>+OAX!O203</f>
        <v>Pieza</v>
      </c>
      <c r="O165" s="104">
        <f>+OAX!P203</f>
        <v>0</v>
      </c>
      <c r="P165" s="104">
        <f>+OAX!Q203</f>
        <v>0</v>
      </c>
      <c r="Q165" s="102">
        <f>+OAX!R203</f>
        <v>0</v>
      </c>
      <c r="R165" s="102">
        <f>+OAX!S203</f>
        <v>0</v>
      </c>
      <c r="S165" s="102">
        <f>+OAX!T203</f>
        <v>0</v>
      </c>
      <c r="T165" s="102">
        <f>+OAX!U203</f>
        <v>0</v>
      </c>
      <c r="U165" s="102">
        <f>+OAX!V203</f>
        <v>0</v>
      </c>
      <c r="V165" s="102">
        <f>+OAX!W203</f>
        <v>0</v>
      </c>
      <c r="W165" s="102">
        <f>+OAX!X203</f>
        <v>0</v>
      </c>
      <c r="X165" s="102">
        <f>+OAX!Y203</f>
        <v>0</v>
      </c>
      <c r="Y165" s="102">
        <f>+OAX!Z203</f>
        <v>0</v>
      </c>
      <c r="Z165" s="102">
        <f>+OAX!AA203</f>
        <v>0</v>
      </c>
      <c r="AA165" s="102">
        <f>+OAX!AB203</f>
        <v>0</v>
      </c>
    </row>
    <row r="166" spans="1:27" ht="24.75" hidden="1">
      <c r="A166" s="1"/>
      <c r="B166" s="119">
        <v>2023</v>
      </c>
      <c r="C166" s="119">
        <v>20</v>
      </c>
      <c r="D166" s="119">
        <v>1</v>
      </c>
      <c r="E166" s="119">
        <v>3</v>
      </c>
      <c r="F166" s="119">
        <v>5</v>
      </c>
      <c r="G166" s="119">
        <v>5000</v>
      </c>
      <c r="H166" s="119">
        <v>5100</v>
      </c>
      <c r="I166" s="119">
        <v>519</v>
      </c>
      <c r="J166" s="119"/>
      <c r="K166" s="119">
        <v>2</v>
      </c>
      <c r="L166" s="95" t="s">
        <v>177</v>
      </c>
      <c r="M166" s="96">
        <f>OAX!N204</f>
        <v>0</v>
      </c>
      <c r="N166" s="97"/>
      <c r="O166" s="98"/>
      <c r="P166" s="98"/>
      <c r="Q166" s="96">
        <f>+OAX!R204</f>
        <v>0</v>
      </c>
      <c r="R166" s="96">
        <f>+OAX!S204</f>
        <v>0</v>
      </c>
      <c r="S166" s="96">
        <f>+OAX!T204</f>
        <v>0</v>
      </c>
      <c r="T166" s="96">
        <f>+OAX!U204</f>
        <v>0</v>
      </c>
      <c r="U166" s="96">
        <f>+OAX!V204</f>
        <v>0</v>
      </c>
      <c r="V166" s="96"/>
      <c r="W166" s="96"/>
      <c r="X166" s="96"/>
      <c r="Y166" s="96"/>
      <c r="Z166" s="96"/>
      <c r="AA166" s="96"/>
    </row>
    <row r="167" spans="1:27" ht="24.75" hidden="1">
      <c r="A167" s="1"/>
      <c r="B167" s="99">
        <v>2023</v>
      </c>
      <c r="C167" s="99">
        <v>20</v>
      </c>
      <c r="D167" s="99">
        <v>1</v>
      </c>
      <c r="E167" s="99">
        <v>3</v>
      </c>
      <c r="F167" s="99">
        <v>5</v>
      </c>
      <c r="G167" s="147">
        <v>5000</v>
      </c>
      <c r="H167" s="147">
        <v>5100</v>
      </c>
      <c r="I167" s="147">
        <v>519</v>
      </c>
      <c r="J167" s="100">
        <v>1</v>
      </c>
      <c r="K167" s="100">
        <v>2</v>
      </c>
      <c r="L167" s="123" t="s">
        <v>178</v>
      </c>
      <c r="M167" s="102">
        <f>OAX!N205</f>
        <v>0</v>
      </c>
      <c r="N167" s="124" t="str">
        <f>+OAX!O205</f>
        <v>Pieza</v>
      </c>
      <c r="O167" s="104">
        <f>+OAX!P205</f>
        <v>0</v>
      </c>
      <c r="P167" s="104">
        <f>+OAX!Q205</f>
        <v>0</v>
      </c>
      <c r="Q167" s="102">
        <f>+OAX!R205</f>
        <v>0</v>
      </c>
      <c r="R167" s="102">
        <f>+OAX!S205</f>
        <v>0</v>
      </c>
      <c r="S167" s="102">
        <f>+OAX!T205</f>
        <v>0</v>
      </c>
      <c r="T167" s="102">
        <f>+OAX!U205</f>
        <v>0</v>
      </c>
      <c r="U167" s="102">
        <f>+OAX!V205</f>
        <v>0</v>
      </c>
      <c r="V167" s="102">
        <f>+OAX!W205</f>
        <v>0</v>
      </c>
      <c r="W167" s="102">
        <f>+OAX!X205</f>
        <v>0</v>
      </c>
      <c r="X167" s="102">
        <f>+OAX!Y205</f>
        <v>0</v>
      </c>
      <c r="Y167" s="102">
        <f>+OAX!Z205</f>
        <v>0</v>
      </c>
      <c r="Z167" s="102">
        <f>+OAX!AA205</f>
        <v>0</v>
      </c>
      <c r="AA167" s="102">
        <f>+OAX!AB205</f>
        <v>0</v>
      </c>
    </row>
    <row r="168" spans="1:27" ht="24.75" hidden="1">
      <c r="A168" s="1"/>
      <c r="B168" s="99">
        <v>2023</v>
      </c>
      <c r="C168" s="99">
        <v>20</v>
      </c>
      <c r="D168" s="99">
        <v>1</v>
      </c>
      <c r="E168" s="99">
        <v>3</v>
      </c>
      <c r="F168" s="99">
        <v>5</v>
      </c>
      <c r="G168" s="147">
        <v>5000</v>
      </c>
      <c r="H168" s="147">
        <v>5100</v>
      </c>
      <c r="I168" s="147">
        <v>519</v>
      </c>
      <c r="J168" s="100">
        <v>3</v>
      </c>
      <c r="K168" s="100">
        <v>2</v>
      </c>
      <c r="L168" s="123" t="s">
        <v>179</v>
      </c>
      <c r="M168" s="102">
        <f>OAX!N206</f>
        <v>0</v>
      </c>
      <c r="N168" s="124" t="str">
        <f>+OAX!O206</f>
        <v>Pieza</v>
      </c>
      <c r="O168" s="104">
        <f>+OAX!P206</f>
        <v>0</v>
      </c>
      <c r="P168" s="104">
        <f>+OAX!Q206</f>
        <v>0</v>
      </c>
      <c r="Q168" s="102">
        <f>+OAX!R206</f>
        <v>0</v>
      </c>
      <c r="R168" s="102">
        <f>+OAX!S206</f>
        <v>0</v>
      </c>
      <c r="S168" s="102">
        <f>+OAX!T206</f>
        <v>0</v>
      </c>
      <c r="T168" s="102">
        <f>+OAX!U206</f>
        <v>0</v>
      </c>
      <c r="U168" s="102">
        <f>+OAX!V206</f>
        <v>0</v>
      </c>
      <c r="V168" s="102">
        <f>+OAX!W206</f>
        <v>0</v>
      </c>
      <c r="W168" s="102">
        <f>+OAX!X206</f>
        <v>0</v>
      </c>
      <c r="X168" s="102">
        <f>+OAX!Y206</f>
        <v>0</v>
      </c>
      <c r="Y168" s="102">
        <f>+OAX!Z206</f>
        <v>0</v>
      </c>
      <c r="Z168" s="102">
        <f>+OAX!AA206</f>
        <v>0</v>
      </c>
      <c r="AA168" s="102">
        <f>+OAX!AB206</f>
        <v>0</v>
      </c>
    </row>
    <row r="169" spans="1:27" ht="24.75" hidden="1">
      <c r="A169" s="1"/>
      <c r="B169" s="116">
        <v>2023</v>
      </c>
      <c r="C169" s="116">
        <v>20</v>
      </c>
      <c r="D169" s="116">
        <v>1</v>
      </c>
      <c r="E169" s="116">
        <v>3</v>
      </c>
      <c r="F169" s="116">
        <v>5</v>
      </c>
      <c r="G169" s="116">
        <v>5000</v>
      </c>
      <c r="H169" s="116">
        <v>5200</v>
      </c>
      <c r="I169" s="116"/>
      <c r="J169" s="116"/>
      <c r="K169" s="116">
        <v>2</v>
      </c>
      <c r="L169" s="89" t="s">
        <v>118</v>
      </c>
      <c r="M169" s="90">
        <f>OAX!N207</f>
        <v>0</v>
      </c>
      <c r="N169" s="91"/>
      <c r="O169" s="92"/>
      <c r="P169" s="92"/>
      <c r="Q169" s="90">
        <f>+OAX!R207</f>
        <v>0</v>
      </c>
      <c r="R169" s="90">
        <f>+OAX!S207</f>
        <v>0</v>
      </c>
      <c r="S169" s="90">
        <f>+OAX!T207</f>
        <v>0</v>
      </c>
      <c r="T169" s="90">
        <f>+OAX!U207</f>
        <v>0</v>
      </c>
      <c r="U169" s="90">
        <f>+OAX!V207</f>
        <v>0</v>
      </c>
      <c r="V169" s="90"/>
      <c r="W169" s="90"/>
      <c r="X169" s="90"/>
      <c r="Y169" s="90"/>
      <c r="Z169" s="90"/>
      <c r="AA169" s="90"/>
    </row>
    <row r="170" spans="1:27" ht="24.75" hidden="1">
      <c r="A170" s="1"/>
      <c r="B170" s="119">
        <v>2023</v>
      </c>
      <c r="C170" s="119">
        <v>20</v>
      </c>
      <c r="D170" s="119">
        <v>1</v>
      </c>
      <c r="E170" s="119">
        <v>3</v>
      </c>
      <c r="F170" s="119">
        <v>5</v>
      </c>
      <c r="G170" s="119">
        <v>5000</v>
      </c>
      <c r="H170" s="119">
        <v>5200</v>
      </c>
      <c r="I170" s="119">
        <v>521</v>
      </c>
      <c r="J170" s="119"/>
      <c r="K170" s="119">
        <v>2</v>
      </c>
      <c r="L170" s="95" t="s">
        <v>180</v>
      </c>
      <c r="M170" s="96">
        <f>OAX!N208</f>
        <v>0</v>
      </c>
      <c r="N170" s="97"/>
      <c r="O170" s="98"/>
      <c r="P170" s="98"/>
      <c r="Q170" s="96">
        <f>+OAX!R208</f>
        <v>0</v>
      </c>
      <c r="R170" s="96">
        <f>+OAX!S208</f>
        <v>0</v>
      </c>
      <c r="S170" s="96">
        <f>+OAX!T208</f>
        <v>0</v>
      </c>
      <c r="T170" s="96">
        <f>+OAX!U208</f>
        <v>0</v>
      </c>
      <c r="U170" s="96">
        <f>+OAX!V208</f>
        <v>0</v>
      </c>
      <c r="V170" s="96"/>
      <c r="W170" s="96"/>
      <c r="X170" s="96"/>
      <c r="Y170" s="96"/>
      <c r="Z170" s="96"/>
      <c r="AA170" s="96"/>
    </row>
    <row r="171" spans="1:27" ht="24.75" hidden="1">
      <c r="A171" s="1"/>
      <c r="B171" s="99">
        <v>2023</v>
      </c>
      <c r="C171" s="99">
        <v>20</v>
      </c>
      <c r="D171" s="99">
        <v>1</v>
      </c>
      <c r="E171" s="99">
        <v>3</v>
      </c>
      <c r="F171" s="99">
        <v>5</v>
      </c>
      <c r="G171" s="147">
        <v>5000</v>
      </c>
      <c r="H171" s="147">
        <v>5200</v>
      </c>
      <c r="I171" s="147">
        <v>521</v>
      </c>
      <c r="J171" s="100">
        <v>1</v>
      </c>
      <c r="K171" s="100">
        <v>2</v>
      </c>
      <c r="L171" s="123" t="s">
        <v>181</v>
      </c>
      <c r="M171" s="102">
        <f>OAX!N209</f>
        <v>0</v>
      </c>
      <c r="N171" s="124" t="str">
        <f>+OAX!O209</f>
        <v>Pieza</v>
      </c>
      <c r="O171" s="104">
        <f>+OAX!P209</f>
        <v>0</v>
      </c>
      <c r="P171" s="104">
        <f>+OAX!Q209</f>
        <v>0</v>
      </c>
      <c r="Q171" s="102">
        <f>+OAX!R209</f>
        <v>0</v>
      </c>
      <c r="R171" s="102">
        <f>+OAX!S209</f>
        <v>0</v>
      </c>
      <c r="S171" s="102">
        <f>+OAX!T209</f>
        <v>0</v>
      </c>
      <c r="T171" s="102">
        <f>+OAX!U209</f>
        <v>0</v>
      </c>
      <c r="U171" s="102">
        <f>+OAX!V209</f>
        <v>0</v>
      </c>
      <c r="V171" s="102">
        <f>+OAX!W209</f>
        <v>0</v>
      </c>
      <c r="W171" s="102">
        <f>+OAX!X209</f>
        <v>0</v>
      </c>
      <c r="X171" s="102">
        <f>+OAX!Y209</f>
        <v>0</v>
      </c>
      <c r="Y171" s="102">
        <f>+OAX!Z209</f>
        <v>0</v>
      </c>
      <c r="Z171" s="102">
        <f>+OAX!AA209</f>
        <v>0</v>
      </c>
      <c r="AA171" s="102">
        <f>+OAX!AB209</f>
        <v>0</v>
      </c>
    </row>
    <row r="172" spans="1:27" ht="24.75" hidden="1">
      <c r="A172" s="1"/>
      <c r="B172" s="99">
        <v>2023</v>
      </c>
      <c r="C172" s="99">
        <v>20</v>
      </c>
      <c r="D172" s="99">
        <v>1</v>
      </c>
      <c r="E172" s="99">
        <v>3</v>
      </c>
      <c r="F172" s="99">
        <v>5</v>
      </c>
      <c r="G172" s="147">
        <v>5000</v>
      </c>
      <c r="H172" s="147">
        <v>5200</v>
      </c>
      <c r="I172" s="147">
        <v>521</v>
      </c>
      <c r="J172" s="100">
        <v>2</v>
      </c>
      <c r="K172" s="100">
        <v>2</v>
      </c>
      <c r="L172" s="123" t="s">
        <v>182</v>
      </c>
      <c r="M172" s="102">
        <f>OAX!N210</f>
        <v>0</v>
      </c>
      <c r="N172" s="124" t="str">
        <f>+OAX!O210</f>
        <v>Kit</v>
      </c>
      <c r="O172" s="104">
        <f>+OAX!P210</f>
        <v>0</v>
      </c>
      <c r="P172" s="104">
        <f>+OAX!Q210</f>
        <v>0</v>
      </c>
      <c r="Q172" s="102">
        <f>+OAX!R210</f>
        <v>0</v>
      </c>
      <c r="R172" s="102">
        <f>+OAX!S210</f>
        <v>0</v>
      </c>
      <c r="S172" s="102">
        <f>+OAX!T210</f>
        <v>0</v>
      </c>
      <c r="T172" s="102">
        <f>+OAX!U210</f>
        <v>0</v>
      </c>
      <c r="U172" s="102">
        <f>+OAX!V210</f>
        <v>0</v>
      </c>
      <c r="V172" s="102">
        <f>+OAX!W210</f>
        <v>0</v>
      </c>
      <c r="W172" s="102">
        <f>+OAX!X210</f>
        <v>0</v>
      </c>
      <c r="X172" s="102">
        <f>+OAX!Y210</f>
        <v>0</v>
      </c>
      <c r="Y172" s="102">
        <f>+OAX!Z210</f>
        <v>0</v>
      </c>
      <c r="Z172" s="102">
        <f>+OAX!AA210</f>
        <v>0</v>
      </c>
      <c r="AA172" s="102">
        <f>+OAX!AB210</f>
        <v>0</v>
      </c>
    </row>
    <row r="173" spans="1:27" ht="24.75" hidden="1">
      <c r="A173" s="1"/>
      <c r="B173" s="99">
        <v>2023</v>
      </c>
      <c r="C173" s="99">
        <v>20</v>
      </c>
      <c r="D173" s="99">
        <v>1</v>
      </c>
      <c r="E173" s="99">
        <v>3</v>
      </c>
      <c r="F173" s="99">
        <v>5</v>
      </c>
      <c r="G173" s="147">
        <v>5000</v>
      </c>
      <c r="H173" s="147">
        <v>5200</v>
      </c>
      <c r="I173" s="147">
        <v>521</v>
      </c>
      <c r="J173" s="100">
        <v>3</v>
      </c>
      <c r="K173" s="100">
        <v>2</v>
      </c>
      <c r="L173" s="123" t="s">
        <v>183</v>
      </c>
      <c r="M173" s="102">
        <f>OAX!N211</f>
        <v>0</v>
      </c>
      <c r="N173" s="124" t="str">
        <f>+OAX!O211</f>
        <v>Pieza</v>
      </c>
      <c r="O173" s="104">
        <f>+OAX!P211</f>
        <v>0</v>
      </c>
      <c r="P173" s="104">
        <f>+OAX!Q211</f>
        <v>0</v>
      </c>
      <c r="Q173" s="102">
        <f>+OAX!R211</f>
        <v>0</v>
      </c>
      <c r="R173" s="102">
        <f>+OAX!S211</f>
        <v>0</v>
      </c>
      <c r="S173" s="102">
        <f>+OAX!T211</f>
        <v>0</v>
      </c>
      <c r="T173" s="102">
        <f>+OAX!U211</f>
        <v>0</v>
      </c>
      <c r="U173" s="102">
        <f>+OAX!V211</f>
        <v>0</v>
      </c>
      <c r="V173" s="102">
        <f>+OAX!W211</f>
        <v>0</v>
      </c>
      <c r="W173" s="102">
        <f>+OAX!X211</f>
        <v>0</v>
      </c>
      <c r="X173" s="102">
        <f>+OAX!Y211</f>
        <v>0</v>
      </c>
      <c r="Y173" s="102">
        <f>+OAX!Z211</f>
        <v>0</v>
      </c>
      <c r="Z173" s="102">
        <f>+OAX!AA211</f>
        <v>0</v>
      </c>
      <c r="AA173" s="102">
        <f>+OAX!AB211</f>
        <v>0</v>
      </c>
    </row>
    <row r="174" spans="1:27" ht="24.75" hidden="1">
      <c r="A174" s="1"/>
      <c r="B174" s="119">
        <v>2023</v>
      </c>
      <c r="C174" s="119">
        <v>20</v>
      </c>
      <c r="D174" s="119">
        <v>1</v>
      </c>
      <c r="E174" s="119">
        <v>3</v>
      </c>
      <c r="F174" s="119">
        <v>5</v>
      </c>
      <c r="G174" s="119">
        <v>5000</v>
      </c>
      <c r="H174" s="119">
        <v>5200</v>
      </c>
      <c r="I174" s="119">
        <v>523</v>
      </c>
      <c r="J174" s="119"/>
      <c r="K174" s="119">
        <v>2</v>
      </c>
      <c r="L174" s="95" t="s">
        <v>119</v>
      </c>
      <c r="M174" s="96">
        <f>OAX!N212</f>
        <v>0</v>
      </c>
      <c r="N174" s="97"/>
      <c r="O174" s="98"/>
      <c r="P174" s="98"/>
      <c r="Q174" s="96">
        <f>+OAX!R212</f>
        <v>0</v>
      </c>
      <c r="R174" s="96">
        <f>+OAX!S212</f>
        <v>0</v>
      </c>
      <c r="S174" s="96">
        <f>+OAX!T212</f>
        <v>0</v>
      </c>
      <c r="T174" s="96">
        <f>+OAX!U212</f>
        <v>0</v>
      </c>
      <c r="U174" s="96">
        <f>+OAX!V212</f>
        <v>0</v>
      </c>
      <c r="V174" s="96"/>
      <c r="W174" s="96"/>
      <c r="X174" s="96"/>
      <c r="Y174" s="96"/>
      <c r="Z174" s="96"/>
      <c r="AA174" s="96"/>
    </row>
    <row r="175" spans="1:27" ht="24.75" hidden="1">
      <c r="A175" s="1"/>
      <c r="B175" s="99">
        <v>2023</v>
      </c>
      <c r="C175" s="99">
        <v>20</v>
      </c>
      <c r="D175" s="99">
        <v>1</v>
      </c>
      <c r="E175" s="99">
        <v>3</v>
      </c>
      <c r="F175" s="99">
        <v>5</v>
      </c>
      <c r="G175" s="147">
        <v>5000</v>
      </c>
      <c r="H175" s="147">
        <v>5200</v>
      </c>
      <c r="I175" s="147">
        <v>523</v>
      </c>
      <c r="J175" s="100">
        <v>2</v>
      </c>
      <c r="K175" s="100">
        <v>2</v>
      </c>
      <c r="L175" s="123" t="s">
        <v>184</v>
      </c>
      <c r="M175" s="102">
        <f>OAX!N213</f>
        <v>0</v>
      </c>
      <c r="N175" s="124" t="str">
        <f>+OAX!O213</f>
        <v>Kit</v>
      </c>
      <c r="O175" s="104">
        <f>+OAX!P213</f>
        <v>0</v>
      </c>
      <c r="P175" s="104">
        <f>+OAX!Q213</f>
        <v>0</v>
      </c>
      <c r="Q175" s="102">
        <f>+OAX!R213</f>
        <v>0</v>
      </c>
      <c r="R175" s="102">
        <f>+OAX!S213</f>
        <v>0</v>
      </c>
      <c r="S175" s="102">
        <f>+OAX!T213</f>
        <v>0</v>
      </c>
      <c r="T175" s="102">
        <f>+OAX!U213</f>
        <v>0</v>
      </c>
      <c r="U175" s="102">
        <f>+OAX!V213</f>
        <v>0</v>
      </c>
      <c r="V175" s="102">
        <f>+OAX!W213</f>
        <v>0</v>
      </c>
      <c r="W175" s="102">
        <f>+OAX!X213</f>
        <v>0</v>
      </c>
      <c r="X175" s="102">
        <f>+OAX!Y213</f>
        <v>0</v>
      </c>
      <c r="Y175" s="102">
        <f>+OAX!Z213</f>
        <v>0</v>
      </c>
      <c r="Z175" s="102">
        <f>+OAX!AA213</f>
        <v>0</v>
      </c>
      <c r="AA175" s="102">
        <f>+OAX!AB213</f>
        <v>0</v>
      </c>
    </row>
    <row r="176" spans="1:27" ht="24.75" hidden="1">
      <c r="A176" s="1"/>
      <c r="B176" s="99">
        <v>2023</v>
      </c>
      <c r="C176" s="99">
        <v>20</v>
      </c>
      <c r="D176" s="99">
        <v>1</v>
      </c>
      <c r="E176" s="99">
        <v>3</v>
      </c>
      <c r="F176" s="99">
        <v>5</v>
      </c>
      <c r="G176" s="147">
        <v>5000</v>
      </c>
      <c r="H176" s="147">
        <v>5200</v>
      </c>
      <c r="I176" s="147">
        <v>523</v>
      </c>
      <c r="J176" s="100">
        <v>6</v>
      </c>
      <c r="K176" s="100">
        <v>2</v>
      </c>
      <c r="L176" s="123" t="s">
        <v>185</v>
      </c>
      <c r="M176" s="102">
        <f>OAX!N214</f>
        <v>0</v>
      </c>
      <c r="N176" s="124" t="str">
        <f>+OAX!O214</f>
        <v>Pieza</v>
      </c>
      <c r="O176" s="104">
        <f>+OAX!P214</f>
        <v>0</v>
      </c>
      <c r="P176" s="104">
        <f>+OAX!Q214</f>
        <v>0</v>
      </c>
      <c r="Q176" s="102">
        <f>+OAX!R214</f>
        <v>0</v>
      </c>
      <c r="R176" s="102">
        <f>+OAX!S214</f>
        <v>0</v>
      </c>
      <c r="S176" s="102">
        <f>+OAX!T214</f>
        <v>0</v>
      </c>
      <c r="T176" s="102">
        <f>+OAX!U214</f>
        <v>0</v>
      </c>
      <c r="U176" s="102">
        <f>+OAX!V214</f>
        <v>0</v>
      </c>
      <c r="V176" s="102">
        <f>+OAX!W214</f>
        <v>0</v>
      </c>
      <c r="W176" s="102">
        <f>+OAX!X214</f>
        <v>0</v>
      </c>
      <c r="X176" s="102">
        <f>+OAX!Y214</f>
        <v>0</v>
      </c>
      <c r="Y176" s="102">
        <f>+OAX!Z214</f>
        <v>0</v>
      </c>
      <c r="Z176" s="102">
        <f>+OAX!AA214</f>
        <v>0</v>
      </c>
      <c r="AA176" s="102">
        <f>+OAX!AB214</f>
        <v>0</v>
      </c>
    </row>
    <row r="177" spans="1:27" ht="24.75" hidden="1">
      <c r="A177" s="1"/>
      <c r="B177" s="99">
        <v>2023</v>
      </c>
      <c r="C177" s="99">
        <v>20</v>
      </c>
      <c r="D177" s="99">
        <v>1</v>
      </c>
      <c r="E177" s="99">
        <v>3</v>
      </c>
      <c r="F177" s="99">
        <v>5</v>
      </c>
      <c r="G177" s="147">
        <v>5000</v>
      </c>
      <c r="H177" s="147">
        <v>5200</v>
      </c>
      <c r="I177" s="147">
        <v>523</v>
      </c>
      <c r="J177" s="100">
        <v>7</v>
      </c>
      <c r="K177" s="100">
        <v>2</v>
      </c>
      <c r="L177" s="123" t="s">
        <v>186</v>
      </c>
      <c r="M177" s="102">
        <f>OAX!N215</f>
        <v>0</v>
      </c>
      <c r="N177" s="124" t="str">
        <f>+OAX!O215</f>
        <v>Pieza</v>
      </c>
      <c r="O177" s="104">
        <f>+OAX!P215</f>
        <v>0</v>
      </c>
      <c r="P177" s="104">
        <f>+OAX!Q215</f>
        <v>0</v>
      </c>
      <c r="Q177" s="102">
        <f>+OAX!R215</f>
        <v>0</v>
      </c>
      <c r="R177" s="102">
        <f>+OAX!S215</f>
        <v>0</v>
      </c>
      <c r="S177" s="102">
        <f>+OAX!T215</f>
        <v>0</v>
      </c>
      <c r="T177" s="102">
        <f>+OAX!U215</f>
        <v>0</v>
      </c>
      <c r="U177" s="102">
        <f>+OAX!V215</f>
        <v>0</v>
      </c>
      <c r="V177" s="102">
        <f>+OAX!W215</f>
        <v>0</v>
      </c>
      <c r="W177" s="102">
        <f>+OAX!X215</f>
        <v>0</v>
      </c>
      <c r="X177" s="102">
        <f>+OAX!Y215</f>
        <v>0</v>
      </c>
      <c r="Y177" s="102">
        <f>+OAX!Z215</f>
        <v>0</v>
      </c>
      <c r="Z177" s="102">
        <f>+OAX!AA215</f>
        <v>0</v>
      </c>
      <c r="AA177" s="102">
        <f>+OAX!AB215</f>
        <v>0</v>
      </c>
    </row>
    <row r="178" spans="1:27" ht="24.75" hidden="1">
      <c r="A178" s="1"/>
      <c r="B178" s="116">
        <v>2023</v>
      </c>
      <c r="C178" s="116">
        <v>20</v>
      </c>
      <c r="D178" s="116">
        <v>1</v>
      </c>
      <c r="E178" s="116">
        <v>3</v>
      </c>
      <c r="F178" s="116">
        <v>5</v>
      </c>
      <c r="G178" s="116">
        <v>5000</v>
      </c>
      <c r="H178" s="116">
        <v>5300</v>
      </c>
      <c r="I178" s="116"/>
      <c r="J178" s="116"/>
      <c r="K178" s="116">
        <v>2</v>
      </c>
      <c r="L178" s="89" t="s">
        <v>187</v>
      </c>
      <c r="M178" s="90">
        <f>OAX!N216</f>
        <v>0</v>
      </c>
      <c r="N178" s="91"/>
      <c r="O178" s="92"/>
      <c r="P178" s="92"/>
      <c r="Q178" s="90">
        <f>+OAX!R216</f>
        <v>0</v>
      </c>
      <c r="R178" s="90">
        <f>+OAX!S216</f>
        <v>0</v>
      </c>
      <c r="S178" s="90">
        <f>+OAX!T216</f>
        <v>0</v>
      </c>
      <c r="T178" s="90">
        <f>+OAX!U216</f>
        <v>0</v>
      </c>
      <c r="U178" s="90">
        <f>+OAX!V216</f>
        <v>0</v>
      </c>
      <c r="V178" s="90"/>
      <c r="W178" s="90"/>
      <c r="X178" s="90"/>
      <c r="Y178" s="90"/>
      <c r="Z178" s="90"/>
      <c r="AA178" s="90"/>
    </row>
    <row r="179" spans="1:27" ht="24.75" hidden="1">
      <c r="A179" s="1"/>
      <c r="B179" s="119">
        <v>2023</v>
      </c>
      <c r="C179" s="119">
        <v>20</v>
      </c>
      <c r="D179" s="119">
        <v>1</v>
      </c>
      <c r="E179" s="119">
        <v>3</v>
      </c>
      <c r="F179" s="119">
        <v>5</v>
      </c>
      <c r="G179" s="119">
        <v>5000</v>
      </c>
      <c r="H179" s="119">
        <v>5300</v>
      </c>
      <c r="I179" s="119">
        <v>531</v>
      </c>
      <c r="J179" s="119"/>
      <c r="K179" s="119">
        <v>2</v>
      </c>
      <c r="L179" s="95" t="s">
        <v>188</v>
      </c>
      <c r="M179" s="96">
        <f>OAX!N217</f>
        <v>0</v>
      </c>
      <c r="N179" s="97"/>
      <c r="O179" s="98"/>
      <c r="P179" s="98"/>
      <c r="Q179" s="96">
        <f>+OAX!R217</f>
        <v>0</v>
      </c>
      <c r="R179" s="96">
        <f>+OAX!S217</f>
        <v>0</v>
      </c>
      <c r="S179" s="96">
        <f>+OAX!T217</f>
        <v>0</v>
      </c>
      <c r="T179" s="96">
        <f>+OAX!U217</f>
        <v>0</v>
      </c>
      <c r="U179" s="96">
        <f>+OAX!V217</f>
        <v>0</v>
      </c>
      <c r="V179" s="96"/>
      <c r="W179" s="96"/>
      <c r="X179" s="96"/>
      <c r="Y179" s="96"/>
      <c r="Z179" s="96"/>
      <c r="AA179" s="96"/>
    </row>
    <row r="180" spans="1:27" ht="46.5" hidden="1">
      <c r="A180" s="1"/>
      <c r="B180" s="99">
        <v>2023</v>
      </c>
      <c r="C180" s="99">
        <v>20</v>
      </c>
      <c r="D180" s="99">
        <v>1</v>
      </c>
      <c r="E180" s="99">
        <v>3</v>
      </c>
      <c r="F180" s="99">
        <v>5</v>
      </c>
      <c r="G180" s="147">
        <v>5000</v>
      </c>
      <c r="H180" s="147">
        <v>5300</v>
      </c>
      <c r="I180" s="147">
        <v>531</v>
      </c>
      <c r="J180" s="100">
        <v>1</v>
      </c>
      <c r="K180" s="100">
        <v>2</v>
      </c>
      <c r="L180" s="123" t="s">
        <v>189</v>
      </c>
      <c r="M180" s="102">
        <f>OAX!N218</f>
        <v>0</v>
      </c>
      <c r="N180" s="124" t="str">
        <f>+OAX!O218</f>
        <v>Equipo/ Pieza</v>
      </c>
      <c r="O180" s="104">
        <f>+OAX!P218</f>
        <v>0</v>
      </c>
      <c r="P180" s="104">
        <f>+OAX!Q218</f>
        <v>0</v>
      </c>
      <c r="Q180" s="102">
        <f>+OAX!R218</f>
        <v>0</v>
      </c>
      <c r="R180" s="102">
        <f>+OAX!S218</f>
        <v>0</v>
      </c>
      <c r="S180" s="102">
        <f>+OAX!T218</f>
        <v>0</v>
      </c>
      <c r="T180" s="102">
        <f>+OAX!U218</f>
        <v>0</v>
      </c>
      <c r="U180" s="102">
        <f>+OAX!V218</f>
        <v>0</v>
      </c>
      <c r="V180" s="102">
        <f>+OAX!W218</f>
        <v>0</v>
      </c>
      <c r="W180" s="102">
        <f>+OAX!X218</f>
        <v>0</v>
      </c>
      <c r="X180" s="102">
        <f>+OAX!Y218</f>
        <v>0</v>
      </c>
      <c r="Y180" s="102">
        <f>+OAX!Z218</f>
        <v>0</v>
      </c>
      <c r="Z180" s="102">
        <f>+OAX!AA218</f>
        <v>0</v>
      </c>
      <c r="AA180" s="102">
        <f>+OAX!AB218</f>
        <v>0</v>
      </c>
    </row>
    <row r="181" spans="1:27" ht="46.5" hidden="1">
      <c r="A181" s="1"/>
      <c r="B181" s="99">
        <v>2023</v>
      </c>
      <c r="C181" s="99">
        <v>20</v>
      </c>
      <c r="D181" s="99">
        <v>1</v>
      </c>
      <c r="E181" s="99">
        <v>3</v>
      </c>
      <c r="F181" s="99">
        <v>5</v>
      </c>
      <c r="G181" s="147">
        <v>5000</v>
      </c>
      <c r="H181" s="147">
        <v>5300</v>
      </c>
      <c r="I181" s="147">
        <v>531</v>
      </c>
      <c r="J181" s="100">
        <v>3</v>
      </c>
      <c r="K181" s="100">
        <v>2</v>
      </c>
      <c r="L181" s="123" t="s">
        <v>191</v>
      </c>
      <c r="M181" s="102">
        <f>OAX!N219</f>
        <v>0</v>
      </c>
      <c r="N181" s="124" t="str">
        <f>+OAX!O219</f>
        <v>Equipo/ Pieza</v>
      </c>
      <c r="O181" s="104">
        <f>+OAX!P219</f>
        <v>0</v>
      </c>
      <c r="P181" s="104">
        <f>+OAX!Q219</f>
        <v>0</v>
      </c>
      <c r="Q181" s="102">
        <f>+OAX!R219</f>
        <v>0</v>
      </c>
      <c r="R181" s="102">
        <f>+OAX!S219</f>
        <v>0</v>
      </c>
      <c r="S181" s="102">
        <f>+OAX!T219</f>
        <v>0</v>
      </c>
      <c r="T181" s="102">
        <f>+OAX!U219</f>
        <v>0</v>
      </c>
      <c r="U181" s="102">
        <f>+OAX!V219</f>
        <v>0</v>
      </c>
      <c r="V181" s="102">
        <f>+OAX!W219</f>
        <v>0</v>
      </c>
      <c r="W181" s="102">
        <f>+OAX!X219</f>
        <v>0</v>
      </c>
      <c r="X181" s="102">
        <f>+OAX!Y219</f>
        <v>0</v>
      </c>
      <c r="Y181" s="102">
        <f>+OAX!Z219</f>
        <v>0</v>
      </c>
      <c r="Z181" s="102">
        <f>+OAX!AA219</f>
        <v>0</v>
      </c>
      <c r="AA181" s="102">
        <f>+OAX!AB219</f>
        <v>0</v>
      </c>
    </row>
    <row r="182" spans="1:27" ht="46.5" hidden="1">
      <c r="A182" s="1"/>
      <c r="B182" s="99">
        <v>2023</v>
      </c>
      <c r="C182" s="99">
        <v>20</v>
      </c>
      <c r="D182" s="99">
        <v>1</v>
      </c>
      <c r="E182" s="99">
        <v>3</v>
      </c>
      <c r="F182" s="99">
        <v>5</v>
      </c>
      <c r="G182" s="147">
        <v>5000</v>
      </c>
      <c r="H182" s="147">
        <v>5300</v>
      </c>
      <c r="I182" s="147">
        <v>531</v>
      </c>
      <c r="J182" s="100">
        <v>4</v>
      </c>
      <c r="K182" s="100">
        <v>2</v>
      </c>
      <c r="L182" s="123" t="s">
        <v>192</v>
      </c>
      <c r="M182" s="102">
        <f>OAX!N220</f>
        <v>0</v>
      </c>
      <c r="N182" s="124" t="str">
        <f>+OAX!O220</f>
        <v>Equipo/ Pieza</v>
      </c>
      <c r="O182" s="104">
        <f>+OAX!P220</f>
        <v>0</v>
      </c>
      <c r="P182" s="104">
        <f>+OAX!Q220</f>
        <v>0</v>
      </c>
      <c r="Q182" s="102">
        <f>+OAX!R220</f>
        <v>0</v>
      </c>
      <c r="R182" s="102">
        <f>+OAX!S220</f>
        <v>0</v>
      </c>
      <c r="S182" s="102">
        <f>+OAX!T220</f>
        <v>0</v>
      </c>
      <c r="T182" s="102">
        <f>+OAX!U220</f>
        <v>0</v>
      </c>
      <c r="U182" s="102">
        <f>+OAX!V220</f>
        <v>0</v>
      </c>
      <c r="V182" s="102">
        <f>+OAX!W220</f>
        <v>0</v>
      </c>
      <c r="W182" s="102">
        <f>+OAX!X220</f>
        <v>0</v>
      </c>
      <c r="X182" s="102">
        <f>+OAX!Y220</f>
        <v>0</v>
      </c>
      <c r="Y182" s="102">
        <f>+OAX!Z220</f>
        <v>0</v>
      </c>
      <c r="Z182" s="102">
        <f>+OAX!AA220</f>
        <v>0</v>
      </c>
      <c r="AA182" s="102">
        <f>+OAX!AB220</f>
        <v>0</v>
      </c>
    </row>
    <row r="183" spans="1:27" ht="46.5" hidden="1">
      <c r="A183" s="1"/>
      <c r="B183" s="99">
        <v>2023</v>
      </c>
      <c r="C183" s="99">
        <v>20</v>
      </c>
      <c r="D183" s="99">
        <v>1</v>
      </c>
      <c r="E183" s="99">
        <v>3</v>
      </c>
      <c r="F183" s="99">
        <v>5</v>
      </c>
      <c r="G183" s="147">
        <v>5000</v>
      </c>
      <c r="H183" s="147">
        <v>5300</v>
      </c>
      <c r="I183" s="147">
        <v>531</v>
      </c>
      <c r="J183" s="100">
        <v>6</v>
      </c>
      <c r="K183" s="100">
        <v>2</v>
      </c>
      <c r="L183" s="123" t="s">
        <v>193</v>
      </c>
      <c r="M183" s="102">
        <f>OAX!N221</f>
        <v>0</v>
      </c>
      <c r="N183" s="124" t="str">
        <f>+OAX!O221</f>
        <v>Equipo/ Pieza</v>
      </c>
      <c r="O183" s="104">
        <f>+OAX!P221</f>
        <v>0</v>
      </c>
      <c r="P183" s="104">
        <f>+OAX!Q221</f>
        <v>0</v>
      </c>
      <c r="Q183" s="102">
        <f>+OAX!R221</f>
        <v>0</v>
      </c>
      <c r="R183" s="102">
        <f>+OAX!S221</f>
        <v>0</v>
      </c>
      <c r="S183" s="102">
        <f>+OAX!T221</f>
        <v>0</v>
      </c>
      <c r="T183" s="102">
        <f>+OAX!U221</f>
        <v>0</v>
      </c>
      <c r="U183" s="102">
        <f>+OAX!V221</f>
        <v>0</v>
      </c>
      <c r="V183" s="102">
        <f>+OAX!W221</f>
        <v>0</v>
      </c>
      <c r="W183" s="102">
        <f>+OAX!X221</f>
        <v>0</v>
      </c>
      <c r="X183" s="102">
        <f>+OAX!Y221</f>
        <v>0</v>
      </c>
      <c r="Y183" s="102">
        <f>+OAX!Z221</f>
        <v>0</v>
      </c>
      <c r="Z183" s="102">
        <f>+OAX!AA221</f>
        <v>0</v>
      </c>
      <c r="AA183" s="102">
        <f>+OAX!AB221</f>
        <v>0</v>
      </c>
    </row>
    <row r="184" spans="1:27" ht="46.5" hidden="1">
      <c r="A184" s="1"/>
      <c r="B184" s="99">
        <v>2023</v>
      </c>
      <c r="C184" s="99">
        <v>20</v>
      </c>
      <c r="D184" s="99">
        <v>1</v>
      </c>
      <c r="E184" s="99">
        <v>3</v>
      </c>
      <c r="F184" s="99">
        <v>5</v>
      </c>
      <c r="G184" s="147">
        <v>5000</v>
      </c>
      <c r="H184" s="147">
        <v>5300</v>
      </c>
      <c r="I184" s="147">
        <v>531</v>
      </c>
      <c r="J184" s="100">
        <v>8</v>
      </c>
      <c r="K184" s="100">
        <v>2</v>
      </c>
      <c r="L184" s="123" t="s">
        <v>194</v>
      </c>
      <c r="M184" s="102">
        <f>OAX!N222</f>
        <v>0</v>
      </c>
      <c r="N184" s="124" t="str">
        <f>+OAX!O222</f>
        <v>Equipo/ Pieza</v>
      </c>
      <c r="O184" s="104">
        <f>+OAX!P222</f>
        <v>0</v>
      </c>
      <c r="P184" s="104">
        <f>+OAX!Q222</f>
        <v>0</v>
      </c>
      <c r="Q184" s="102">
        <f>+OAX!R222</f>
        <v>0</v>
      </c>
      <c r="R184" s="102">
        <f>+OAX!S222</f>
        <v>0</v>
      </c>
      <c r="S184" s="102">
        <f>+OAX!T222</f>
        <v>0</v>
      </c>
      <c r="T184" s="102">
        <f>+OAX!U222</f>
        <v>0</v>
      </c>
      <c r="U184" s="102">
        <f>+OAX!V222</f>
        <v>0</v>
      </c>
      <c r="V184" s="102">
        <f>+OAX!W222</f>
        <v>0</v>
      </c>
      <c r="W184" s="102">
        <f>+OAX!X222</f>
        <v>0</v>
      </c>
      <c r="X184" s="102">
        <f>+OAX!Y222</f>
        <v>0</v>
      </c>
      <c r="Y184" s="102">
        <f>+OAX!Z222</f>
        <v>0</v>
      </c>
      <c r="Z184" s="102">
        <f>+OAX!AA222</f>
        <v>0</v>
      </c>
      <c r="AA184" s="102">
        <f>+OAX!AB222</f>
        <v>0</v>
      </c>
    </row>
    <row r="185" spans="1:27" ht="24.75" hidden="1">
      <c r="A185" s="1"/>
      <c r="B185" s="116">
        <v>2023</v>
      </c>
      <c r="C185" s="116">
        <v>20</v>
      </c>
      <c r="D185" s="116">
        <v>1</v>
      </c>
      <c r="E185" s="116">
        <v>3</v>
      </c>
      <c r="F185" s="116">
        <v>5</v>
      </c>
      <c r="G185" s="116">
        <v>5000</v>
      </c>
      <c r="H185" s="116">
        <v>5500</v>
      </c>
      <c r="I185" s="116"/>
      <c r="J185" s="116"/>
      <c r="K185" s="116">
        <v>2</v>
      </c>
      <c r="L185" s="89" t="s">
        <v>135</v>
      </c>
      <c r="M185" s="90">
        <f>OAX!N223</f>
        <v>0</v>
      </c>
      <c r="N185" s="91"/>
      <c r="O185" s="92"/>
      <c r="P185" s="92"/>
      <c r="Q185" s="90">
        <f>+OAX!R223</f>
        <v>0</v>
      </c>
      <c r="R185" s="90">
        <f>+OAX!S223</f>
        <v>0</v>
      </c>
      <c r="S185" s="90">
        <f>+OAX!T223</f>
        <v>0</v>
      </c>
      <c r="T185" s="90">
        <f>+OAX!U223</f>
        <v>0</v>
      </c>
      <c r="U185" s="90">
        <f>+OAX!V223</f>
        <v>0</v>
      </c>
      <c r="V185" s="90"/>
      <c r="W185" s="90"/>
      <c r="X185" s="90"/>
      <c r="Y185" s="90"/>
      <c r="Z185" s="90"/>
      <c r="AA185" s="90"/>
    </row>
    <row r="186" spans="1:27" ht="24.75" hidden="1">
      <c r="A186" s="1"/>
      <c r="B186" s="119">
        <v>2023</v>
      </c>
      <c r="C186" s="119">
        <v>20</v>
      </c>
      <c r="D186" s="119">
        <v>1</v>
      </c>
      <c r="E186" s="119">
        <v>3</v>
      </c>
      <c r="F186" s="119">
        <v>5</v>
      </c>
      <c r="G186" s="119">
        <v>5000</v>
      </c>
      <c r="H186" s="119">
        <v>5500</v>
      </c>
      <c r="I186" s="119">
        <v>551</v>
      </c>
      <c r="J186" s="119"/>
      <c r="K186" s="119">
        <v>2</v>
      </c>
      <c r="L186" s="95" t="s">
        <v>136</v>
      </c>
      <c r="M186" s="96">
        <f>OAX!N224</f>
        <v>0</v>
      </c>
      <c r="N186" s="97"/>
      <c r="O186" s="98"/>
      <c r="P186" s="98"/>
      <c r="Q186" s="96">
        <f>+OAX!R224</f>
        <v>0</v>
      </c>
      <c r="R186" s="96">
        <f>+OAX!S224</f>
        <v>0</v>
      </c>
      <c r="S186" s="96">
        <f>+OAX!T224</f>
        <v>0</v>
      </c>
      <c r="T186" s="96">
        <f>+OAX!U224</f>
        <v>0</v>
      </c>
      <c r="U186" s="96">
        <f>+OAX!V224</f>
        <v>0</v>
      </c>
      <c r="V186" s="96"/>
      <c r="W186" s="96"/>
      <c r="X186" s="96"/>
      <c r="Y186" s="96"/>
      <c r="Z186" s="96"/>
      <c r="AA186" s="96"/>
    </row>
    <row r="187" spans="1:27" ht="24.75" hidden="1">
      <c r="A187" s="1"/>
      <c r="B187" s="99">
        <v>2023</v>
      </c>
      <c r="C187" s="99">
        <v>20</v>
      </c>
      <c r="D187" s="99">
        <v>1</v>
      </c>
      <c r="E187" s="99">
        <v>3</v>
      </c>
      <c r="F187" s="99">
        <v>5</v>
      </c>
      <c r="G187" s="147">
        <v>5000</v>
      </c>
      <c r="H187" s="99">
        <v>5500</v>
      </c>
      <c r="I187" s="99">
        <v>551</v>
      </c>
      <c r="J187" s="100">
        <v>1</v>
      </c>
      <c r="K187" s="100">
        <v>2</v>
      </c>
      <c r="L187" s="123" t="s">
        <v>195</v>
      </c>
      <c r="M187" s="102">
        <f>OAX!N225</f>
        <v>0</v>
      </c>
      <c r="N187" s="124" t="str">
        <f>+OAX!O225</f>
        <v>Pieza</v>
      </c>
      <c r="O187" s="104">
        <f>+OAX!P225</f>
        <v>0</v>
      </c>
      <c r="P187" s="104">
        <f>+OAX!Q225</f>
        <v>0</v>
      </c>
      <c r="Q187" s="102">
        <f>+OAX!R225</f>
        <v>0</v>
      </c>
      <c r="R187" s="102">
        <f>+OAX!S225</f>
        <v>0</v>
      </c>
      <c r="S187" s="102">
        <f>+OAX!T225</f>
        <v>0</v>
      </c>
      <c r="T187" s="102">
        <f>+OAX!U225</f>
        <v>0</v>
      </c>
      <c r="U187" s="102">
        <f>+OAX!V225</f>
        <v>0</v>
      </c>
      <c r="V187" s="102">
        <f>+OAX!W225</f>
        <v>0</v>
      </c>
      <c r="W187" s="102">
        <f>+OAX!X225</f>
        <v>0</v>
      </c>
      <c r="X187" s="102">
        <f>+OAX!Y225</f>
        <v>0</v>
      </c>
      <c r="Y187" s="102">
        <f>+OAX!Z225</f>
        <v>0</v>
      </c>
      <c r="Z187" s="102">
        <f>+OAX!AA225</f>
        <v>0</v>
      </c>
      <c r="AA187" s="102">
        <f>+OAX!AB225</f>
        <v>0</v>
      </c>
    </row>
    <row r="188" spans="1:27" ht="24.75" hidden="1">
      <c r="A188" s="1"/>
      <c r="B188" s="99">
        <v>2023</v>
      </c>
      <c r="C188" s="99">
        <v>20</v>
      </c>
      <c r="D188" s="99">
        <v>1</v>
      </c>
      <c r="E188" s="99">
        <v>3</v>
      </c>
      <c r="F188" s="99">
        <v>5</v>
      </c>
      <c r="G188" s="147">
        <v>5000</v>
      </c>
      <c r="H188" s="99">
        <v>5500</v>
      </c>
      <c r="I188" s="99">
        <v>551</v>
      </c>
      <c r="J188" s="100">
        <v>2</v>
      </c>
      <c r="K188" s="100">
        <v>2</v>
      </c>
      <c r="L188" s="123" t="s">
        <v>196</v>
      </c>
      <c r="M188" s="102">
        <f>OAX!N226</f>
        <v>0</v>
      </c>
      <c r="N188" s="124" t="str">
        <f>+OAX!O226</f>
        <v>Pieza</v>
      </c>
      <c r="O188" s="104">
        <f>+OAX!P226</f>
        <v>0</v>
      </c>
      <c r="P188" s="104">
        <f>+OAX!Q226</f>
        <v>0</v>
      </c>
      <c r="Q188" s="102">
        <f>+OAX!R226</f>
        <v>0</v>
      </c>
      <c r="R188" s="102">
        <f>+OAX!S226</f>
        <v>0</v>
      </c>
      <c r="S188" s="102">
        <f>+OAX!T226</f>
        <v>0</v>
      </c>
      <c r="T188" s="102">
        <f>+OAX!U226</f>
        <v>0</v>
      </c>
      <c r="U188" s="102">
        <f>+OAX!V226</f>
        <v>0</v>
      </c>
      <c r="V188" s="102">
        <f>+OAX!W226</f>
        <v>0</v>
      </c>
      <c r="W188" s="102">
        <f>+OAX!X226</f>
        <v>0</v>
      </c>
      <c r="X188" s="102">
        <f>+OAX!Y226</f>
        <v>0</v>
      </c>
      <c r="Y188" s="102">
        <f>+OAX!Z226</f>
        <v>0</v>
      </c>
      <c r="Z188" s="102">
        <f>+OAX!AA226</f>
        <v>0</v>
      </c>
      <c r="AA188" s="102">
        <f>+OAX!AB226</f>
        <v>0</v>
      </c>
    </row>
    <row r="189" spans="1:27" ht="24.75" hidden="1">
      <c r="A189" s="1"/>
      <c r="B189" s="99">
        <v>2023</v>
      </c>
      <c r="C189" s="99">
        <v>20</v>
      </c>
      <c r="D189" s="99">
        <v>1</v>
      </c>
      <c r="E189" s="99">
        <v>3</v>
      </c>
      <c r="F189" s="99">
        <v>5</v>
      </c>
      <c r="G189" s="147">
        <v>5000</v>
      </c>
      <c r="H189" s="99">
        <v>5500</v>
      </c>
      <c r="I189" s="99">
        <v>551</v>
      </c>
      <c r="J189" s="100">
        <v>3</v>
      </c>
      <c r="K189" s="100">
        <v>2</v>
      </c>
      <c r="L189" s="123" t="s">
        <v>197</v>
      </c>
      <c r="M189" s="102">
        <f>OAX!N227</f>
        <v>0</v>
      </c>
      <c r="N189" s="124" t="str">
        <f>+OAX!O227</f>
        <v>Kit</v>
      </c>
      <c r="O189" s="104">
        <f>+OAX!P227</f>
        <v>0</v>
      </c>
      <c r="P189" s="104">
        <f>+OAX!Q227</f>
        <v>0</v>
      </c>
      <c r="Q189" s="102">
        <f>+OAX!R227</f>
        <v>0</v>
      </c>
      <c r="R189" s="102">
        <f>+OAX!S227</f>
        <v>0</v>
      </c>
      <c r="S189" s="102">
        <f>+OAX!T227</f>
        <v>0</v>
      </c>
      <c r="T189" s="102">
        <f>+OAX!U227</f>
        <v>0</v>
      </c>
      <c r="U189" s="102">
        <f>+OAX!V227</f>
        <v>0</v>
      </c>
      <c r="V189" s="102">
        <f>+OAX!W227</f>
        <v>0</v>
      </c>
      <c r="W189" s="102">
        <f>+OAX!X227</f>
        <v>0</v>
      </c>
      <c r="X189" s="102">
        <f>+OAX!Y227</f>
        <v>0</v>
      </c>
      <c r="Y189" s="102">
        <f>+OAX!Z227</f>
        <v>0</v>
      </c>
      <c r="Z189" s="102">
        <f>+OAX!AA227</f>
        <v>0</v>
      </c>
      <c r="AA189" s="102">
        <f>+OAX!AB227</f>
        <v>0</v>
      </c>
    </row>
    <row r="190" spans="1:27" ht="24.75" hidden="1">
      <c r="A190" s="1"/>
      <c r="B190" s="99">
        <v>2023</v>
      </c>
      <c r="C190" s="99">
        <v>20</v>
      </c>
      <c r="D190" s="99">
        <v>1</v>
      </c>
      <c r="E190" s="99">
        <v>3</v>
      </c>
      <c r="F190" s="99">
        <v>5</v>
      </c>
      <c r="G190" s="147">
        <v>5000</v>
      </c>
      <c r="H190" s="99">
        <v>5500</v>
      </c>
      <c r="I190" s="99">
        <v>551</v>
      </c>
      <c r="J190" s="100">
        <v>4</v>
      </c>
      <c r="K190" s="100">
        <v>2</v>
      </c>
      <c r="L190" s="123" t="s">
        <v>198</v>
      </c>
      <c r="M190" s="102">
        <f>OAX!N228</f>
        <v>0</v>
      </c>
      <c r="N190" s="124" t="str">
        <f>+OAX!O228</f>
        <v>Pieza</v>
      </c>
      <c r="O190" s="104">
        <f>+OAX!P228</f>
        <v>0</v>
      </c>
      <c r="P190" s="104">
        <f>+OAX!Q228</f>
        <v>0</v>
      </c>
      <c r="Q190" s="102">
        <f>+OAX!R228</f>
        <v>0</v>
      </c>
      <c r="R190" s="102">
        <f>+OAX!S228</f>
        <v>0</v>
      </c>
      <c r="S190" s="102">
        <f>+OAX!T228</f>
        <v>0</v>
      </c>
      <c r="T190" s="102">
        <f>+OAX!U228</f>
        <v>0</v>
      </c>
      <c r="U190" s="102">
        <f>+OAX!V228</f>
        <v>0</v>
      </c>
      <c r="V190" s="102">
        <f>+OAX!W228</f>
        <v>0</v>
      </c>
      <c r="W190" s="102">
        <f>+OAX!X228</f>
        <v>0</v>
      </c>
      <c r="X190" s="102">
        <f>+OAX!Y228</f>
        <v>0</v>
      </c>
      <c r="Y190" s="102">
        <f>+OAX!Z228</f>
        <v>0</v>
      </c>
      <c r="Z190" s="102">
        <f>+OAX!AA228</f>
        <v>0</v>
      </c>
      <c r="AA190" s="102">
        <f>+OAX!AB228</f>
        <v>0</v>
      </c>
    </row>
    <row r="191" spans="1:27" ht="24.75" hidden="1">
      <c r="A191" s="1"/>
      <c r="B191" s="116">
        <v>2023</v>
      </c>
      <c r="C191" s="116">
        <v>20</v>
      </c>
      <c r="D191" s="116">
        <v>1</v>
      </c>
      <c r="E191" s="116">
        <v>3</v>
      </c>
      <c r="F191" s="116">
        <v>5</v>
      </c>
      <c r="G191" s="116">
        <v>5000</v>
      </c>
      <c r="H191" s="116">
        <v>5600</v>
      </c>
      <c r="I191" s="116"/>
      <c r="J191" s="116"/>
      <c r="K191" s="116">
        <v>2</v>
      </c>
      <c r="L191" s="89" t="s">
        <v>199</v>
      </c>
      <c r="M191" s="90">
        <f>OAX!N229</f>
        <v>0</v>
      </c>
      <c r="N191" s="91"/>
      <c r="O191" s="92"/>
      <c r="P191" s="92"/>
      <c r="Q191" s="90">
        <f>+OAX!R229</f>
        <v>0</v>
      </c>
      <c r="R191" s="90">
        <f>+OAX!S229</f>
        <v>0</v>
      </c>
      <c r="S191" s="90">
        <f>+OAX!T229</f>
        <v>0</v>
      </c>
      <c r="T191" s="90">
        <f>+OAX!U229</f>
        <v>0</v>
      </c>
      <c r="U191" s="90">
        <f>+OAX!V229</f>
        <v>0</v>
      </c>
      <c r="V191" s="90"/>
      <c r="W191" s="90"/>
      <c r="X191" s="90"/>
      <c r="Y191" s="90"/>
      <c r="Z191" s="90"/>
      <c r="AA191" s="90"/>
    </row>
    <row r="192" spans="1:27" ht="24.75" hidden="1">
      <c r="A192" s="1"/>
      <c r="B192" s="119">
        <v>2023</v>
      </c>
      <c r="C192" s="119">
        <v>20</v>
      </c>
      <c r="D192" s="119">
        <v>1</v>
      </c>
      <c r="E192" s="119">
        <v>3</v>
      </c>
      <c r="F192" s="119">
        <v>5</v>
      </c>
      <c r="G192" s="119">
        <v>5000</v>
      </c>
      <c r="H192" s="119">
        <v>5600</v>
      </c>
      <c r="I192" s="119">
        <v>565</v>
      </c>
      <c r="J192" s="119"/>
      <c r="K192" s="119">
        <v>2</v>
      </c>
      <c r="L192" s="95" t="s">
        <v>200</v>
      </c>
      <c r="M192" s="96">
        <f>OAX!N230</f>
        <v>0</v>
      </c>
      <c r="N192" s="97"/>
      <c r="O192" s="98"/>
      <c r="P192" s="98"/>
      <c r="Q192" s="96">
        <f>+OAX!R230</f>
        <v>0</v>
      </c>
      <c r="R192" s="96">
        <f>+OAX!S230</f>
        <v>0</v>
      </c>
      <c r="S192" s="96">
        <f>+OAX!T230</f>
        <v>0</v>
      </c>
      <c r="T192" s="96">
        <f>+OAX!U230</f>
        <v>0</v>
      </c>
      <c r="U192" s="96">
        <f>+OAX!V230</f>
        <v>0</v>
      </c>
      <c r="V192" s="96"/>
      <c r="W192" s="96"/>
      <c r="X192" s="96"/>
      <c r="Y192" s="96"/>
      <c r="Z192" s="96"/>
      <c r="AA192" s="96"/>
    </row>
    <row r="193" spans="1:27" ht="24.75" hidden="1">
      <c r="A193" s="1"/>
      <c r="B193" s="99">
        <v>2023</v>
      </c>
      <c r="C193" s="99">
        <v>20</v>
      </c>
      <c r="D193" s="99">
        <v>1</v>
      </c>
      <c r="E193" s="99">
        <v>3</v>
      </c>
      <c r="F193" s="99">
        <v>5</v>
      </c>
      <c r="G193" s="99">
        <v>5000</v>
      </c>
      <c r="H193" s="99">
        <v>5600</v>
      </c>
      <c r="I193" s="99">
        <v>565</v>
      </c>
      <c r="J193" s="100">
        <v>1</v>
      </c>
      <c r="K193" s="100">
        <v>2</v>
      </c>
      <c r="L193" s="123" t="s">
        <v>201</v>
      </c>
      <c r="M193" s="102">
        <f>OAX!N231</f>
        <v>0</v>
      </c>
      <c r="N193" s="124" t="str">
        <f>+OAX!O231</f>
        <v>Pieza</v>
      </c>
      <c r="O193" s="104">
        <f>+OAX!P231</f>
        <v>0</v>
      </c>
      <c r="P193" s="104">
        <f>+OAX!Q231</f>
        <v>0</v>
      </c>
      <c r="Q193" s="102">
        <f>+OAX!R231</f>
        <v>0</v>
      </c>
      <c r="R193" s="102">
        <f>+OAX!S231</f>
        <v>0</v>
      </c>
      <c r="S193" s="102">
        <f>+OAX!T231</f>
        <v>0</v>
      </c>
      <c r="T193" s="102">
        <f>+OAX!U231</f>
        <v>0</v>
      </c>
      <c r="U193" s="102">
        <f>+OAX!V231</f>
        <v>0</v>
      </c>
      <c r="V193" s="102">
        <f>+OAX!W231</f>
        <v>0</v>
      </c>
      <c r="W193" s="102">
        <f>+OAX!X231</f>
        <v>0</v>
      </c>
      <c r="X193" s="102">
        <f>+OAX!Y231</f>
        <v>0</v>
      </c>
      <c r="Y193" s="102">
        <f>+OAX!Z231</f>
        <v>0</v>
      </c>
      <c r="Z193" s="102">
        <f>+OAX!AA231</f>
        <v>0</v>
      </c>
      <c r="AA193" s="102">
        <f>+OAX!AB231</f>
        <v>0</v>
      </c>
    </row>
    <row r="194" spans="1:27" ht="24.75" hidden="1">
      <c r="A194" s="1"/>
      <c r="B194" s="99">
        <v>2023</v>
      </c>
      <c r="C194" s="99">
        <v>20</v>
      </c>
      <c r="D194" s="99">
        <v>1</v>
      </c>
      <c r="E194" s="99">
        <v>3</v>
      </c>
      <c r="F194" s="99">
        <v>5</v>
      </c>
      <c r="G194" s="99">
        <v>5000</v>
      </c>
      <c r="H194" s="99">
        <v>5600</v>
      </c>
      <c r="I194" s="99">
        <v>565</v>
      </c>
      <c r="J194" s="100">
        <v>2</v>
      </c>
      <c r="K194" s="100">
        <v>2</v>
      </c>
      <c r="L194" s="123" t="s">
        <v>202</v>
      </c>
      <c r="M194" s="102">
        <f>OAX!N232</f>
        <v>0</v>
      </c>
      <c r="N194" s="124" t="str">
        <f>+OAX!O232</f>
        <v>Pieza</v>
      </c>
      <c r="O194" s="104">
        <f>+OAX!P232</f>
        <v>0</v>
      </c>
      <c r="P194" s="104">
        <f>+OAX!Q232</f>
        <v>0</v>
      </c>
      <c r="Q194" s="102">
        <f>+OAX!R232</f>
        <v>0</v>
      </c>
      <c r="R194" s="102">
        <f>+OAX!S232</f>
        <v>0</v>
      </c>
      <c r="S194" s="102">
        <f>+OAX!T232</f>
        <v>0</v>
      </c>
      <c r="T194" s="102">
        <f>+OAX!U232</f>
        <v>0</v>
      </c>
      <c r="U194" s="102">
        <f>+OAX!V232</f>
        <v>0</v>
      </c>
      <c r="V194" s="102">
        <f>+OAX!W232</f>
        <v>0</v>
      </c>
      <c r="W194" s="102">
        <f>+OAX!X232</f>
        <v>0</v>
      </c>
      <c r="X194" s="102">
        <f>+OAX!Y232</f>
        <v>0</v>
      </c>
      <c r="Y194" s="102">
        <f>+OAX!Z232</f>
        <v>0</v>
      </c>
      <c r="Z194" s="102">
        <f>+OAX!AA232</f>
        <v>0</v>
      </c>
      <c r="AA194" s="102">
        <f>+OAX!AB232</f>
        <v>0</v>
      </c>
    </row>
    <row r="195" spans="1:27" ht="24.75" hidden="1">
      <c r="A195" s="1"/>
      <c r="B195" s="99">
        <v>2023</v>
      </c>
      <c r="C195" s="99">
        <v>20</v>
      </c>
      <c r="D195" s="99">
        <v>1</v>
      </c>
      <c r="E195" s="99">
        <v>3</v>
      </c>
      <c r="F195" s="99">
        <v>5</v>
      </c>
      <c r="G195" s="99">
        <v>5000</v>
      </c>
      <c r="H195" s="99">
        <v>5600</v>
      </c>
      <c r="I195" s="99">
        <v>565</v>
      </c>
      <c r="J195" s="100">
        <v>3</v>
      </c>
      <c r="K195" s="100">
        <v>2</v>
      </c>
      <c r="L195" s="123" t="s">
        <v>203</v>
      </c>
      <c r="M195" s="102">
        <f>OAX!N233</f>
        <v>0</v>
      </c>
      <c r="N195" s="124" t="str">
        <f>+OAX!O233</f>
        <v>Pieza</v>
      </c>
      <c r="O195" s="104">
        <f>+OAX!P233</f>
        <v>0</v>
      </c>
      <c r="P195" s="104">
        <f>+OAX!Q233</f>
        <v>0</v>
      </c>
      <c r="Q195" s="102">
        <f>+OAX!R233</f>
        <v>0</v>
      </c>
      <c r="R195" s="102">
        <f>+OAX!S233</f>
        <v>0</v>
      </c>
      <c r="S195" s="102">
        <f>+OAX!T233</f>
        <v>0</v>
      </c>
      <c r="T195" s="102">
        <f>+OAX!U233</f>
        <v>0</v>
      </c>
      <c r="U195" s="102">
        <f>+OAX!V233</f>
        <v>0</v>
      </c>
      <c r="V195" s="102">
        <f>+OAX!W233</f>
        <v>0</v>
      </c>
      <c r="W195" s="102">
        <f>+OAX!X233</f>
        <v>0</v>
      </c>
      <c r="X195" s="102">
        <f>+OAX!Y233</f>
        <v>0</v>
      </c>
      <c r="Y195" s="102">
        <f>+OAX!Z233</f>
        <v>0</v>
      </c>
      <c r="Z195" s="102">
        <f>+OAX!AA233</f>
        <v>0</v>
      </c>
      <c r="AA195" s="102">
        <f>+OAX!AB233</f>
        <v>0</v>
      </c>
    </row>
    <row r="196" spans="1:27" ht="24.75" hidden="1">
      <c r="A196" s="1"/>
      <c r="B196" s="99">
        <v>2023</v>
      </c>
      <c r="C196" s="99">
        <v>20</v>
      </c>
      <c r="D196" s="99">
        <v>1</v>
      </c>
      <c r="E196" s="99">
        <v>3</v>
      </c>
      <c r="F196" s="99">
        <v>5</v>
      </c>
      <c r="G196" s="99">
        <v>5000</v>
      </c>
      <c r="H196" s="99">
        <v>5600</v>
      </c>
      <c r="I196" s="99">
        <v>565</v>
      </c>
      <c r="J196" s="100">
        <v>4</v>
      </c>
      <c r="K196" s="100">
        <v>2</v>
      </c>
      <c r="L196" s="123" t="s">
        <v>204</v>
      </c>
      <c r="M196" s="102">
        <f>OAX!N234</f>
        <v>0</v>
      </c>
      <c r="N196" s="124" t="str">
        <f>+OAX!O234</f>
        <v>Pieza</v>
      </c>
      <c r="O196" s="104">
        <f>+OAX!P234</f>
        <v>0</v>
      </c>
      <c r="P196" s="104">
        <f>+OAX!Q234</f>
        <v>0</v>
      </c>
      <c r="Q196" s="102">
        <f>+OAX!R234</f>
        <v>0</v>
      </c>
      <c r="R196" s="102">
        <f>+OAX!S234</f>
        <v>0</v>
      </c>
      <c r="S196" s="102">
        <f>+OAX!T234</f>
        <v>0</v>
      </c>
      <c r="T196" s="102">
        <f>+OAX!U234</f>
        <v>0</v>
      </c>
      <c r="U196" s="102">
        <f>+OAX!V234</f>
        <v>0</v>
      </c>
      <c r="V196" s="102">
        <f>+OAX!W234</f>
        <v>0</v>
      </c>
      <c r="W196" s="102">
        <f>+OAX!X234</f>
        <v>0</v>
      </c>
      <c r="X196" s="102">
        <f>+OAX!Y234</f>
        <v>0</v>
      </c>
      <c r="Y196" s="102">
        <f>+OAX!Z234</f>
        <v>0</v>
      </c>
      <c r="Z196" s="102">
        <f>+OAX!AA234</f>
        <v>0</v>
      </c>
      <c r="AA196" s="102">
        <f>+OAX!AB234</f>
        <v>0</v>
      </c>
    </row>
    <row r="197" spans="1:27" ht="46.5" hidden="1">
      <c r="A197" s="1"/>
      <c r="B197" s="99">
        <v>2023</v>
      </c>
      <c r="C197" s="99">
        <v>20</v>
      </c>
      <c r="D197" s="99">
        <v>1</v>
      </c>
      <c r="E197" s="99">
        <v>3</v>
      </c>
      <c r="F197" s="99">
        <v>5</v>
      </c>
      <c r="G197" s="99">
        <v>5000</v>
      </c>
      <c r="H197" s="99">
        <v>5600</v>
      </c>
      <c r="I197" s="99">
        <v>565</v>
      </c>
      <c r="J197" s="100">
        <v>5</v>
      </c>
      <c r="K197" s="100">
        <v>2</v>
      </c>
      <c r="L197" s="123" t="s">
        <v>205</v>
      </c>
      <c r="M197" s="102">
        <f>OAX!N235</f>
        <v>0</v>
      </c>
      <c r="N197" s="124" t="str">
        <f>+OAX!O235</f>
        <v>Pieza</v>
      </c>
      <c r="O197" s="104">
        <f>+OAX!P235</f>
        <v>0</v>
      </c>
      <c r="P197" s="104">
        <f>+OAX!Q235</f>
        <v>0</v>
      </c>
      <c r="Q197" s="102">
        <f>+OAX!R235</f>
        <v>0</v>
      </c>
      <c r="R197" s="102">
        <f>+OAX!S235</f>
        <v>0</v>
      </c>
      <c r="S197" s="102">
        <f>+OAX!T235</f>
        <v>0</v>
      </c>
      <c r="T197" s="102">
        <f>+OAX!U235</f>
        <v>0</v>
      </c>
      <c r="U197" s="102">
        <f>+OAX!V235</f>
        <v>0</v>
      </c>
      <c r="V197" s="102">
        <f>+OAX!W235</f>
        <v>0</v>
      </c>
      <c r="W197" s="102">
        <f>+OAX!X235</f>
        <v>0</v>
      </c>
      <c r="X197" s="102">
        <f>+OAX!Y235</f>
        <v>0</v>
      </c>
      <c r="Y197" s="102">
        <f>+OAX!Z235</f>
        <v>0</v>
      </c>
      <c r="Z197" s="102">
        <f>+OAX!AA235</f>
        <v>0</v>
      </c>
      <c r="AA197" s="102">
        <f>+OAX!AB235</f>
        <v>0</v>
      </c>
    </row>
    <row r="198" spans="1:27" ht="24.75" hidden="1">
      <c r="A198" s="1"/>
      <c r="B198" s="99">
        <v>2023</v>
      </c>
      <c r="C198" s="99">
        <v>20</v>
      </c>
      <c r="D198" s="99">
        <v>1</v>
      </c>
      <c r="E198" s="99">
        <v>3</v>
      </c>
      <c r="F198" s="99">
        <v>5</v>
      </c>
      <c r="G198" s="99">
        <v>5000</v>
      </c>
      <c r="H198" s="99">
        <v>5600</v>
      </c>
      <c r="I198" s="99">
        <v>565</v>
      </c>
      <c r="J198" s="100">
        <v>6</v>
      </c>
      <c r="K198" s="100">
        <v>2</v>
      </c>
      <c r="L198" s="123" t="s">
        <v>206</v>
      </c>
      <c r="M198" s="102">
        <f>OAX!N236</f>
        <v>0</v>
      </c>
      <c r="N198" s="124" t="str">
        <f>+OAX!O236</f>
        <v>Pieza</v>
      </c>
      <c r="O198" s="104">
        <f>+OAX!P236</f>
        <v>0</v>
      </c>
      <c r="P198" s="104">
        <f>+OAX!Q236</f>
        <v>0</v>
      </c>
      <c r="Q198" s="102">
        <f>+OAX!R236</f>
        <v>0</v>
      </c>
      <c r="R198" s="102">
        <f>+OAX!S236</f>
        <v>0</v>
      </c>
      <c r="S198" s="102">
        <f>+OAX!T236</f>
        <v>0</v>
      </c>
      <c r="T198" s="102">
        <f>+OAX!U236</f>
        <v>0</v>
      </c>
      <c r="U198" s="102">
        <f>+OAX!V236</f>
        <v>0</v>
      </c>
      <c r="V198" s="102">
        <f>+OAX!W236</f>
        <v>0</v>
      </c>
      <c r="W198" s="102">
        <f>+OAX!X236</f>
        <v>0</v>
      </c>
      <c r="X198" s="102">
        <f>+OAX!Y236</f>
        <v>0</v>
      </c>
      <c r="Y198" s="102">
        <f>+OAX!Z236</f>
        <v>0</v>
      </c>
      <c r="Z198" s="102">
        <f>+OAX!AA236</f>
        <v>0</v>
      </c>
      <c r="AA198" s="102">
        <f>+OAX!AB236</f>
        <v>0</v>
      </c>
    </row>
    <row r="199" spans="1:27" ht="24.75" hidden="1">
      <c r="A199" s="1"/>
      <c r="B199" s="99">
        <v>2023</v>
      </c>
      <c r="C199" s="99">
        <v>20</v>
      </c>
      <c r="D199" s="99">
        <v>1</v>
      </c>
      <c r="E199" s="99">
        <v>3</v>
      </c>
      <c r="F199" s="99">
        <v>5</v>
      </c>
      <c r="G199" s="99">
        <v>5000</v>
      </c>
      <c r="H199" s="99">
        <v>5600</v>
      </c>
      <c r="I199" s="99">
        <v>565</v>
      </c>
      <c r="J199" s="100">
        <v>7</v>
      </c>
      <c r="K199" s="100">
        <v>2</v>
      </c>
      <c r="L199" s="123" t="s">
        <v>207</v>
      </c>
      <c r="M199" s="102">
        <f>OAX!N237</f>
        <v>0</v>
      </c>
      <c r="N199" s="124" t="str">
        <f>+OAX!O237</f>
        <v>Pieza</v>
      </c>
      <c r="O199" s="104">
        <f>+OAX!P237</f>
        <v>0</v>
      </c>
      <c r="P199" s="104">
        <f>+OAX!Q237</f>
        <v>0</v>
      </c>
      <c r="Q199" s="102">
        <f>+OAX!R237</f>
        <v>0</v>
      </c>
      <c r="R199" s="102">
        <f>+OAX!S237</f>
        <v>0</v>
      </c>
      <c r="S199" s="102">
        <f>+OAX!T237</f>
        <v>0</v>
      </c>
      <c r="T199" s="102">
        <f>+OAX!U237</f>
        <v>0</v>
      </c>
      <c r="U199" s="102">
        <f>+OAX!V237</f>
        <v>0</v>
      </c>
      <c r="V199" s="102">
        <f>+OAX!W237</f>
        <v>0</v>
      </c>
      <c r="W199" s="102">
        <f>+OAX!X237</f>
        <v>0</v>
      </c>
      <c r="X199" s="102">
        <f>+OAX!Y237</f>
        <v>0</v>
      </c>
      <c r="Y199" s="102">
        <f>+OAX!Z237</f>
        <v>0</v>
      </c>
      <c r="Z199" s="102">
        <f>+OAX!AA237</f>
        <v>0</v>
      </c>
      <c r="AA199" s="102">
        <f>+OAX!AB237</f>
        <v>0</v>
      </c>
    </row>
    <row r="200" spans="1:27" ht="24.75" hidden="1">
      <c r="A200" s="1"/>
      <c r="B200" s="99">
        <v>2023</v>
      </c>
      <c r="C200" s="99">
        <v>20</v>
      </c>
      <c r="D200" s="99">
        <v>1</v>
      </c>
      <c r="E200" s="99">
        <v>3</v>
      </c>
      <c r="F200" s="99">
        <v>5</v>
      </c>
      <c r="G200" s="99">
        <v>5000</v>
      </c>
      <c r="H200" s="99">
        <v>5600</v>
      </c>
      <c r="I200" s="99">
        <v>565</v>
      </c>
      <c r="J200" s="100">
        <v>8</v>
      </c>
      <c r="K200" s="100">
        <v>2</v>
      </c>
      <c r="L200" s="123" t="s">
        <v>208</v>
      </c>
      <c r="M200" s="102">
        <f>OAX!N238</f>
        <v>0</v>
      </c>
      <c r="N200" s="124" t="str">
        <f>+OAX!O238</f>
        <v>Pieza</v>
      </c>
      <c r="O200" s="104">
        <f>+OAX!P238</f>
        <v>0</v>
      </c>
      <c r="P200" s="104">
        <f>+OAX!Q238</f>
        <v>0</v>
      </c>
      <c r="Q200" s="102">
        <f>+OAX!R238</f>
        <v>0</v>
      </c>
      <c r="R200" s="102">
        <f>+OAX!S238</f>
        <v>0</v>
      </c>
      <c r="S200" s="102">
        <f>+OAX!T238</f>
        <v>0</v>
      </c>
      <c r="T200" s="102">
        <f>+OAX!U238</f>
        <v>0</v>
      </c>
      <c r="U200" s="102">
        <f>+OAX!V238</f>
        <v>0</v>
      </c>
      <c r="V200" s="102">
        <f>+OAX!W238</f>
        <v>0</v>
      </c>
      <c r="W200" s="102">
        <f>+OAX!X238</f>
        <v>0</v>
      </c>
      <c r="X200" s="102">
        <f>+OAX!Y238</f>
        <v>0</v>
      </c>
      <c r="Y200" s="102">
        <f>+OAX!Z238</f>
        <v>0</v>
      </c>
      <c r="Z200" s="102">
        <f>+OAX!AA238</f>
        <v>0</v>
      </c>
      <c r="AA200" s="102">
        <f>+OAX!AB238</f>
        <v>0</v>
      </c>
    </row>
    <row r="201" spans="1:27" ht="24.75" hidden="1">
      <c r="A201" s="1"/>
      <c r="B201" s="99">
        <v>2023</v>
      </c>
      <c r="C201" s="99">
        <v>20</v>
      </c>
      <c r="D201" s="99">
        <v>1</v>
      </c>
      <c r="E201" s="99">
        <v>3</v>
      </c>
      <c r="F201" s="99">
        <v>5</v>
      </c>
      <c r="G201" s="99">
        <v>5000</v>
      </c>
      <c r="H201" s="99">
        <v>5600</v>
      </c>
      <c r="I201" s="99">
        <v>565</v>
      </c>
      <c r="J201" s="100">
        <v>9</v>
      </c>
      <c r="K201" s="100">
        <v>2</v>
      </c>
      <c r="L201" s="123" t="s">
        <v>209</v>
      </c>
      <c r="M201" s="102">
        <f>OAX!N239</f>
        <v>0</v>
      </c>
      <c r="N201" s="124" t="str">
        <f>+OAX!O239</f>
        <v>Kit</v>
      </c>
      <c r="O201" s="104">
        <f>+OAX!P239</f>
        <v>0</v>
      </c>
      <c r="P201" s="104">
        <f>+OAX!Q239</f>
        <v>0</v>
      </c>
      <c r="Q201" s="102">
        <f>+OAX!R239</f>
        <v>0</v>
      </c>
      <c r="R201" s="102">
        <f>+OAX!S239</f>
        <v>0</v>
      </c>
      <c r="S201" s="102">
        <f>+OAX!T239</f>
        <v>0</v>
      </c>
      <c r="T201" s="102">
        <f>+OAX!U239</f>
        <v>0</v>
      </c>
      <c r="U201" s="102">
        <f>+OAX!V239</f>
        <v>0</v>
      </c>
      <c r="V201" s="102">
        <f>+OAX!W239</f>
        <v>0</v>
      </c>
      <c r="W201" s="102">
        <f>+OAX!X239</f>
        <v>0</v>
      </c>
      <c r="X201" s="102">
        <f>+OAX!Y239</f>
        <v>0</v>
      </c>
      <c r="Y201" s="102">
        <f>+OAX!Z239</f>
        <v>0</v>
      </c>
      <c r="Z201" s="102">
        <f>+OAX!AA239</f>
        <v>0</v>
      </c>
      <c r="AA201" s="102">
        <f>+OAX!AB239</f>
        <v>0</v>
      </c>
    </row>
    <row r="202" spans="1:27" ht="24.75" hidden="1">
      <c r="A202" s="1"/>
      <c r="B202" s="99">
        <v>2023</v>
      </c>
      <c r="C202" s="99">
        <v>20</v>
      </c>
      <c r="D202" s="99">
        <v>1</v>
      </c>
      <c r="E202" s="99">
        <v>3</v>
      </c>
      <c r="F202" s="99">
        <v>5</v>
      </c>
      <c r="G202" s="99">
        <v>5000</v>
      </c>
      <c r="H202" s="99">
        <v>5600</v>
      </c>
      <c r="I202" s="99">
        <v>565</v>
      </c>
      <c r="J202" s="100">
        <v>10</v>
      </c>
      <c r="K202" s="100">
        <v>2</v>
      </c>
      <c r="L202" s="123" t="s">
        <v>210</v>
      </c>
      <c r="M202" s="102">
        <f>OAX!N240</f>
        <v>0</v>
      </c>
      <c r="N202" s="124" t="str">
        <f>+OAX!O240</f>
        <v>Kit</v>
      </c>
      <c r="O202" s="104">
        <f>+OAX!P240</f>
        <v>0</v>
      </c>
      <c r="P202" s="104">
        <f>+OAX!Q240</f>
        <v>0</v>
      </c>
      <c r="Q202" s="102">
        <f>+OAX!R240</f>
        <v>0</v>
      </c>
      <c r="R202" s="102">
        <f>+OAX!S240</f>
        <v>0</v>
      </c>
      <c r="S202" s="102">
        <f>+OAX!T240</f>
        <v>0</v>
      </c>
      <c r="T202" s="102">
        <f>+OAX!U240</f>
        <v>0</v>
      </c>
      <c r="U202" s="102">
        <f>+OAX!V240</f>
        <v>0</v>
      </c>
      <c r="V202" s="102">
        <f>+OAX!W240</f>
        <v>0</v>
      </c>
      <c r="W202" s="102">
        <f>+OAX!X240</f>
        <v>0</v>
      </c>
      <c r="X202" s="102">
        <f>+OAX!Y240</f>
        <v>0</v>
      </c>
      <c r="Y202" s="102">
        <f>+OAX!Z240</f>
        <v>0</v>
      </c>
      <c r="Z202" s="102">
        <f>+OAX!AA240</f>
        <v>0</v>
      </c>
      <c r="AA202" s="102">
        <f>+OAX!AB240</f>
        <v>0</v>
      </c>
    </row>
    <row r="203" spans="1:27" ht="46.5" hidden="1">
      <c r="A203" s="1"/>
      <c r="B203" s="99">
        <v>2023</v>
      </c>
      <c r="C203" s="99">
        <v>20</v>
      </c>
      <c r="D203" s="99">
        <v>1</v>
      </c>
      <c r="E203" s="99">
        <v>3</v>
      </c>
      <c r="F203" s="99">
        <v>5</v>
      </c>
      <c r="G203" s="99">
        <v>5000</v>
      </c>
      <c r="H203" s="99">
        <v>5600</v>
      </c>
      <c r="I203" s="99">
        <v>565</v>
      </c>
      <c r="J203" s="100">
        <v>11</v>
      </c>
      <c r="K203" s="100">
        <v>2</v>
      </c>
      <c r="L203" s="123" t="s">
        <v>211</v>
      </c>
      <c r="M203" s="102">
        <f>OAX!N241</f>
        <v>0</v>
      </c>
      <c r="N203" s="124" t="str">
        <f>+OAX!O241</f>
        <v>Equipo/ Pieza</v>
      </c>
      <c r="O203" s="104">
        <f>+OAX!P241</f>
        <v>0</v>
      </c>
      <c r="P203" s="104">
        <f>+OAX!Q241</f>
        <v>0</v>
      </c>
      <c r="Q203" s="102">
        <f>+OAX!R241</f>
        <v>0</v>
      </c>
      <c r="R203" s="102">
        <f>+OAX!S241</f>
        <v>0</v>
      </c>
      <c r="S203" s="102">
        <f>+OAX!T241</f>
        <v>0</v>
      </c>
      <c r="T203" s="102">
        <f>+OAX!U241</f>
        <v>0</v>
      </c>
      <c r="U203" s="102">
        <f>+OAX!V241</f>
        <v>0</v>
      </c>
      <c r="V203" s="102">
        <f>+OAX!W241</f>
        <v>0</v>
      </c>
      <c r="W203" s="102">
        <f>+OAX!X241</f>
        <v>0</v>
      </c>
      <c r="X203" s="102">
        <f>+OAX!Y241</f>
        <v>0</v>
      </c>
      <c r="Y203" s="102">
        <f>+OAX!Z241</f>
        <v>0</v>
      </c>
      <c r="Z203" s="102">
        <f>+OAX!AA241</f>
        <v>0</v>
      </c>
      <c r="AA203" s="102">
        <f>+OAX!AB241</f>
        <v>0</v>
      </c>
    </row>
    <row r="204" spans="1:27" ht="46.5" hidden="1">
      <c r="A204" s="1"/>
      <c r="B204" s="99">
        <v>2023</v>
      </c>
      <c r="C204" s="99">
        <v>20</v>
      </c>
      <c r="D204" s="99">
        <v>1</v>
      </c>
      <c r="E204" s="99">
        <v>3</v>
      </c>
      <c r="F204" s="99">
        <v>5</v>
      </c>
      <c r="G204" s="99">
        <v>5000</v>
      </c>
      <c r="H204" s="99">
        <v>5600</v>
      </c>
      <c r="I204" s="99">
        <v>565</v>
      </c>
      <c r="J204" s="100">
        <v>12</v>
      </c>
      <c r="K204" s="100">
        <v>2</v>
      </c>
      <c r="L204" s="123" t="s">
        <v>212</v>
      </c>
      <c r="M204" s="102">
        <f>OAX!N242</f>
        <v>0</v>
      </c>
      <c r="N204" s="124" t="str">
        <f>+OAX!O242</f>
        <v>Equipo/ Pieza</v>
      </c>
      <c r="O204" s="104">
        <f>+OAX!P242</f>
        <v>0</v>
      </c>
      <c r="P204" s="104">
        <f>+OAX!Q242</f>
        <v>0</v>
      </c>
      <c r="Q204" s="102">
        <f>+OAX!R242</f>
        <v>0</v>
      </c>
      <c r="R204" s="102">
        <f>+OAX!S242</f>
        <v>0</v>
      </c>
      <c r="S204" s="102">
        <f>+OAX!T242</f>
        <v>0</v>
      </c>
      <c r="T204" s="102">
        <f>+OAX!U242</f>
        <v>0</v>
      </c>
      <c r="U204" s="102">
        <f>+OAX!V242</f>
        <v>0</v>
      </c>
      <c r="V204" s="102">
        <f>+OAX!W242</f>
        <v>0</v>
      </c>
      <c r="W204" s="102">
        <f>+OAX!X242</f>
        <v>0</v>
      </c>
      <c r="X204" s="102">
        <f>+OAX!Y242</f>
        <v>0</v>
      </c>
      <c r="Y204" s="102">
        <f>+OAX!Z242</f>
        <v>0</v>
      </c>
      <c r="Z204" s="102">
        <f>+OAX!AA242</f>
        <v>0</v>
      </c>
      <c r="AA204" s="102">
        <f>+OAX!AB242</f>
        <v>0</v>
      </c>
    </row>
    <row r="205" spans="1:27" ht="46.5" hidden="1">
      <c r="A205" s="1"/>
      <c r="B205" s="99">
        <v>2023</v>
      </c>
      <c r="C205" s="99">
        <v>20</v>
      </c>
      <c r="D205" s="99">
        <v>1</v>
      </c>
      <c r="E205" s="99">
        <v>3</v>
      </c>
      <c r="F205" s="99">
        <v>5</v>
      </c>
      <c r="G205" s="99">
        <v>5000</v>
      </c>
      <c r="H205" s="99">
        <v>5600</v>
      </c>
      <c r="I205" s="99">
        <v>565</v>
      </c>
      <c r="J205" s="100">
        <v>13</v>
      </c>
      <c r="K205" s="100">
        <v>2</v>
      </c>
      <c r="L205" s="123" t="s">
        <v>213</v>
      </c>
      <c r="M205" s="102">
        <f>OAX!N243</f>
        <v>0</v>
      </c>
      <c r="N205" s="124" t="str">
        <f>+OAX!O243</f>
        <v>Equipo/ Pieza</v>
      </c>
      <c r="O205" s="104">
        <f>+OAX!P243</f>
        <v>0</v>
      </c>
      <c r="P205" s="104">
        <f>+OAX!Q243</f>
        <v>0</v>
      </c>
      <c r="Q205" s="102">
        <f>+OAX!R243</f>
        <v>0</v>
      </c>
      <c r="R205" s="102">
        <f>+OAX!S243</f>
        <v>0</v>
      </c>
      <c r="S205" s="102">
        <f>+OAX!T243</f>
        <v>0</v>
      </c>
      <c r="T205" s="102">
        <f>+OAX!U243</f>
        <v>0</v>
      </c>
      <c r="U205" s="102">
        <f>+OAX!V243</f>
        <v>0</v>
      </c>
      <c r="V205" s="102">
        <f>+OAX!W243</f>
        <v>0</v>
      </c>
      <c r="W205" s="102">
        <f>+OAX!X243</f>
        <v>0</v>
      </c>
      <c r="X205" s="102">
        <f>+OAX!Y243</f>
        <v>0</v>
      </c>
      <c r="Y205" s="102">
        <f>+OAX!Z243</f>
        <v>0</v>
      </c>
      <c r="Z205" s="102">
        <f>+OAX!AA243</f>
        <v>0</v>
      </c>
      <c r="AA205" s="102">
        <f>+OAX!AB243</f>
        <v>0</v>
      </c>
    </row>
    <row r="206" spans="1:27" ht="46.5" hidden="1">
      <c r="A206" s="1"/>
      <c r="B206" s="99">
        <v>2023</v>
      </c>
      <c r="C206" s="99">
        <v>20</v>
      </c>
      <c r="D206" s="99">
        <v>1</v>
      </c>
      <c r="E206" s="99">
        <v>3</v>
      </c>
      <c r="F206" s="99">
        <v>5</v>
      </c>
      <c r="G206" s="99">
        <v>5000</v>
      </c>
      <c r="H206" s="99">
        <v>5600</v>
      </c>
      <c r="I206" s="99">
        <v>565</v>
      </c>
      <c r="J206" s="100">
        <v>14</v>
      </c>
      <c r="K206" s="100">
        <v>2</v>
      </c>
      <c r="L206" s="123" t="s">
        <v>214</v>
      </c>
      <c r="M206" s="102">
        <f>OAX!N244</f>
        <v>0</v>
      </c>
      <c r="N206" s="124" t="str">
        <f>+OAX!O244</f>
        <v>Equipo/ Pieza</v>
      </c>
      <c r="O206" s="104">
        <f>+OAX!P244</f>
        <v>0</v>
      </c>
      <c r="P206" s="104">
        <f>+OAX!Q244</f>
        <v>0</v>
      </c>
      <c r="Q206" s="102">
        <f>+OAX!R244</f>
        <v>0</v>
      </c>
      <c r="R206" s="102">
        <f>+OAX!S244</f>
        <v>0</v>
      </c>
      <c r="S206" s="102">
        <f>+OAX!T244</f>
        <v>0</v>
      </c>
      <c r="T206" s="102">
        <f>+OAX!U244</f>
        <v>0</v>
      </c>
      <c r="U206" s="102">
        <f>+OAX!V244</f>
        <v>0</v>
      </c>
      <c r="V206" s="102">
        <f>+OAX!W244</f>
        <v>0</v>
      </c>
      <c r="W206" s="102">
        <f>+OAX!X244</f>
        <v>0</v>
      </c>
      <c r="X206" s="102">
        <f>+OAX!Y244</f>
        <v>0</v>
      </c>
      <c r="Y206" s="102">
        <f>+OAX!Z244</f>
        <v>0</v>
      </c>
      <c r="Z206" s="102">
        <f>+OAX!AA244</f>
        <v>0</v>
      </c>
      <c r="AA206" s="102">
        <f>+OAX!AB244</f>
        <v>0</v>
      </c>
    </row>
    <row r="207" spans="1:27" ht="46.5" hidden="1">
      <c r="A207" s="1"/>
      <c r="B207" s="99">
        <v>2023</v>
      </c>
      <c r="C207" s="99">
        <v>20</v>
      </c>
      <c r="D207" s="99">
        <v>1</v>
      </c>
      <c r="E207" s="99">
        <v>3</v>
      </c>
      <c r="F207" s="99">
        <v>5</v>
      </c>
      <c r="G207" s="99">
        <v>5000</v>
      </c>
      <c r="H207" s="99">
        <v>5600</v>
      </c>
      <c r="I207" s="99">
        <v>565</v>
      </c>
      <c r="J207" s="100">
        <v>15</v>
      </c>
      <c r="K207" s="100">
        <v>2</v>
      </c>
      <c r="L207" s="123" t="s">
        <v>215</v>
      </c>
      <c r="M207" s="102">
        <f>OAX!N245</f>
        <v>0</v>
      </c>
      <c r="N207" s="124" t="str">
        <f>+OAX!O245</f>
        <v>Equipo/ Pieza</v>
      </c>
      <c r="O207" s="104">
        <f>+OAX!P245</f>
        <v>0</v>
      </c>
      <c r="P207" s="104">
        <f>+OAX!Q245</f>
        <v>0</v>
      </c>
      <c r="Q207" s="102">
        <f>+OAX!R245</f>
        <v>0</v>
      </c>
      <c r="R207" s="102">
        <f>+OAX!S245</f>
        <v>0</v>
      </c>
      <c r="S207" s="102">
        <f>+OAX!T245</f>
        <v>0</v>
      </c>
      <c r="T207" s="102">
        <f>+OAX!U245</f>
        <v>0</v>
      </c>
      <c r="U207" s="102">
        <f>+OAX!V245</f>
        <v>0</v>
      </c>
      <c r="V207" s="102">
        <f>+OAX!W245</f>
        <v>0</v>
      </c>
      <c r="W207" s="102">
        <f>+OAX!X245</f>
        <v>0</v>
      </c>
      <c r="X207" s="102">
        <f>+OAX!Y245</f>
        <v>0</v>
      </c>
      <c r="Y207" s="102">
        <f>+OAX!Z245</f>
        <v>0</v>
      </c>
      <c r="Z207" s="102">
        <f>+OAX!AA245</f>
        <v>0</v>
      </c>
      <c r="AA207" s="102">
        <f>+OAX!AB245</f>
        <v>0</v>
      </c>
    </row>
    <row r="208" spans="1:27" ht="46.5" hidden="1">
      <c r="A208" s="1"/>
      <c r="B208" s="99">
        <v>2023</v>
      </c>
      <c r="C208" s="99">
        <v>20</v>
      </c>
      <c r="D208" s="99">
        <v>1</v>
      </c>
      <c r="E208" s="99">
        <v>3</v>
      </c>
      <c r="F208" s="99">
        <v>5</v>
      </c>
      <c r="G208" s="99">
        <v>5000</v>
      </c>
      <c r="H208" s="99">
        <v>5600</v>
      </c>
      <c r="I208" s="99">
        <v>565</v>
      </c>
      <c r="J208" s="100">
        <v>16</v>
      </c>
      <c r="K208" s="100">
        <v>2</v>
      </c>
      <c r="L208" s="123" t="s">
        <v>216</v>
      </c>
      <c r="M208" s="102">
        <f>OAX!N246</f>
        <v>0</v>
      </c>
      <c r="N208" s="124" t="str">
        <f>+OAX!O246</f>
        <v>Equipo/ Pieza</v>
      </c>
      <c r="O208" s="104">
        <f>+OAX!P246</f>
        <v>0</v>
      </c>
      <c r="P208" s="104">
        <f>+OAX!Q246</f>
        <v>0</v>
      </c>
      <c r="Q208" s="102">
        <f>+OAX!R246</f>
        <v>0</v>
      </c>
      <c r="R208" s="102">
        <f>+OAX!S246</f>
        <v>0</v>
      </c>
      <c r="S208" s="102">
        <f>+OAX!T246</f>
        <v>0</v>
      </c>
      <c r="T208" s="102">
        <f>+OAX!U246</f>
        <v>0</v>
      </c>
      <c r="U208" s="102">
        <f>+OAX!V246</f>
        <v>0</v>
      </c>
      <c r="V208" s="102">
        <f>+OAX!W246</f>
        <v>0</v>
      </c>
      <c r="W208" s="102">
        <f>+OAX!X246</f>
        <v>0</v>
      </c>
      <c r="X208" s="102">
        <f>+OAX!Y246</f>
        <v>0</v>
      </c>
      <c r="Y208" s="102">
        <f>+OAX!Z246</f>
        <v>0</v>
      </c>
      <c r="Z208" s="102">
        <f>+OAX!AA246</f>
        <v>0</v>
      </c>
      <c r="AA208" s="102">
        <f>+OAX!AB246</f>
        <v>0</v>
      </c>
    </row>
    <row r="209" spans="1:27" ht="46.5" hidden="1">
      <c r="A209" s="1"/>
      <c r="B209" s="99">
        <v>2023</v>
      </c>
      <c r="C209" s="99">
        <v>20</v>
      </c>
      <c r="D209" s="99">
        <v>1</v>
      </c>
      <c r="E209" s="99">
        <v>3</v>
      </c>
      <c r="F209" s="99">
        <v>5</v>
      </c>
      <c r="G209" s="99">
        <v>5000</v>
      </c>
      <c r="H209" s="99">
        <v>5600</v>
      </c>
      <c r="I209" s="99">
        <v>565</v>
      </c>
      <c r="J209" s="100">
        <v>17</v>
      </c>
      <c r="K209" s="100">
        <v>2</v>
      </c>
      <c r="L209" s="123" t="s">
        <v>217</v>
      </c>
      <c r="M209" s="102">
        <f>OAX!N247</f>
        <v>0</v>
      </c>
      <c r="N209" s="124" t="str">
        <f>+OAX!O247</f>
        <v>Equipo/ Pieza</v>
      </c>
      <c r="O209" s="104">
        <f>+OAX!P247</f>
        <v>0</v>
      </c>
      <c r="P209" s="104">
        <f>+OAX!Q247</f>
        <v>0</v>
      </c>
      <c r="Q209" s="102">
        <f>+OAX!R247</f>
        <v>0</v>
      </c>
      <c r="R209" s="102">
        <f>+OAX!S247</f>
        <v>0</v>
      </c>
      <c r="S209" s="102">
        <f>+OAX!T247</f>
        <v>0</v>
      </c>
      <c r="T209" s="102">
        <f>+OAX!U247</f>
        <v>0</v>
      </c>
      <c r="U209" s="102">
        <f>+OAX!V247</f>
        <v>0</v>
      </c>
      <c r="V209" s="102">
        <f>+OAX!W247</f>
        <v>0</v>
      </c>
      <c r="W209" s="102">
        <f>+OAX!X247</f>
        <v>0</v>
      </c>
      <c r="X209" s="102">
        <f>+OAX!Y247</f>
        <v>0</v>
      </c>
      <c r="Y209" s="102">
        <f>+OAX!Z247</f>
        <v>0</v>
      </c>
      <c r="Z209" s="102">
        <f>+OAX!AA247</f>
        <v>0</v>
      </c>
      <c r="AA209" s="102">
        <f>+OAX!AB247</f>
        <v>0</v>
      </c>
    </row>
    <row r="210" spans="1:27" ht="24.75" hidden="1">
      <c r="A210" s="1"/>
      <c r="B210" s="99">
        <v>2023</v>
      </c>
      <c r="C210" s="99">
        <v>20</v>
      </c>
      <c r="D210" s="99">
        <v>1</v>
      </c>
      <c r="E210" s="99">
        <v>3</v>
      </c>
      <c r="F210" s="99">
        <v>5</v>
      </c>
      <c r="G210" s="99">
        <v>5000</v>
      </c>
      <c r="H210" s="99">
        <v>5600</v>
      </c>
      <c r="I210" s="99">
        <v>565</v>
      </c>
      <c r="J210" s="100">
        <v>18</v>
      </c>
      <c r="K210" s="100">
        <v>2</v>
      </c>
      <c r="L210" s="123" t="s">
        <v>218</v>
      </c>
      <c r="M210" s="102">
        <f>OAX!N248</f>
        <v>0</v>
      </c>
      <c r="N210" s="124" t="str">
        <f>+OAX!O248</f>
        <v>Equipo</v>
      </c>
      <c r="O210" s="104">
        <f>+OAX!P248</f>
        <v>0</v>
      </c>
      <c r="P210" s="104">
        <f>+OAX!Q248</f>
        <v>0</v>
      </c>
      <c r="Q210" s="102">
        <f>+OAX!R248</f>
        <v>0</v>
      </c>
      <c r="R210" s="102">
        <f>+OAX!S248</f>
        <v>0</v>
      </c>
      <c r="S210" s="102">
        <f>+OAX!T248</f>
        <v>0</v>
      </c>
      <c r="T210" s="102">
        <f>+OAX!U248</f>
        <v>0</v>
      </c>
      <c r="U210" s="102">
        <f>+OAX!V248</f>
        <v>0</v>
      </c>
      <c r="V210" s="102">
        <f>+OAX!W248</f>
        <v>0</v>
      </c>
      <c r="W210" s="102">
        <f>+OAX!X248</f>
        <v>0</v>
      </c>
      <c r="X210" s="102">
        <f>+OAX!Y248</f>
        <v>0</v>
      </c>
      <c r="Y210" s="102">
        <f>+OAX!Z248</f>
        <v>0</v>
      </c>
      <c r="Z210" s="102">
        <f>+OAX!AA248</f>
        <v>0</v>
      </c>
      <c r="AA210" s="102">
        <f>+OAX!AB248</f>
        <v>0</v>
      </c>
    </row>
    <row r="211" spans="1:27" ht="24.75" hidden="1">
      <c r="A211" s="105"/>
      <c r="B211" s="99">
        <v>2023</v>
      </c>
      <c r="C211" s="99">
        <v>20</v>
      </c>
      <c r="D211" s="99">
        <v>1</v>
      </c>
      <c r="E211" s="99">
        <v>3</v>
      </c>
      <c r="F211" s="99">
        <v>5</v>
      </c>
      <c r="G211" s="99">
        <v>5000</v>
      </c>
      <c r="H211" s="99">
        <v>5600</v>
      </c>
      <c r="I211" s="99">
        <v>565</v>
      </c>
      <c r="J211" s="100">
        <v>19</v>
      </c>
      <c r="K211" s="100">
        <v>2</v>
      </c>
      <c r="L211" s="123" t="s">
        <v>220</v>
      </c>
      <c r="M211" s="102">
        <f>OAX!N249</f>
        <v>0</v>
      </c>
      <c r="N211" s="124" t="str">
        <f>+OAX!O249</f>
        <v>Equipo</v>
      </c>
      <c r="O211" s="104">
        <f>+OAX!P249</f>
        <v>0</v>
      </c>
      <c r="P211" s="104">
        <f>+OAX!Q249</f>
        <v>0</v>
      </c>
      <c r="Q211" s="102">
        <f>+OAX!R249</f>
        <v>0</v>
      </c>
      <c r="R211" s="102">
        <f>+OAX!S249</f>
        <v>0</v>
      </c>
      <c r="S211" s="102">
        <f>+OAX!T249</f>
        <v>0</v>
      </c>
      <c r="T211" s="102">
        <f>+OAX!U249</f>
        <v>0</v>
      </c>
      <c r="U211" s="102">
        <f>+OAX!V249</f>
        <v>0</v>
      </c>
      <c r="V211" s="102">
        <f>+OAX!W249</f>
        <v>0</v>
      </c>
      <c r="W211" s="102">
        <f>+OAX!X249</f>
        <v>0</v>
      </c>
      <c r="X211" s="102">
        <f>+OAX!Y249</f>
        <v>0</v>
      </c>
      <c r="Y211" s="102">
        <f>+OAX!Z249</f>
        <v>0</v>
      </c>
      <c r="Z211" s="102">
        <f>+OAX!AA249</f>
        <v>0</v>
      </c>
      <c r="AA211" s="102">
        <f>+OAX!AB249</f>
        <v>0</v>
      </c>
    </row>
    <row r="212" spans="1:27" ht="48" hidden="1">
      <c r="A212" s="1"/>
      <c r="B212" s="119">
        <v>2023</v>
      </c>
      <c r="C212" s="119">
        <v>20</v>
      </c>
      <c r="D212" s="119">
        <v>1</v>
      </c>
      <c r="E212" s="119">
        <v>3</v>
      </c>
      <c r="F212" s="119">
        <v>5</v>
      </c>
      <c r="G212" s="119">
        <v>5000</v>
      </c>
      <c r="H212" s="119">
        <v>5600</v>
      </c>
      <c r="I212" s="119">
        <v>566</v>
      </c>
      <c r="J212" s="119"/>
      <c r="K212" s="119">
        <v>2</v>
      </c>
      <c r="L212" s="95" t="s">
        <v>221</v>
      </c>
      <c r="M212" s="96">
        <f>OAX!N250</f>
        <v>0</v>
      </c>
      <c r="N212" s="97"/>
      <c r="O212" s="98"/>
      <c r="P212" s="98"/>
      <c r="Q212" s="96">
        <f>+OAX!R250</f>
        <v>0</v>
      </c>
      <c r="R212" s="96">
        <f>+OAX!S250</f>
        <v>0</v>
      </c>
      <c r="S212" s="96">
        <f>+OAX!T250</f>
        <v>0</v>
      </c>
      <c r="T212" s="96">
        <f>+OAX!U250</f>
        <v>0</v>
      </c>
      <c r="U212" s="96">
        <f>+OAX!V250</f>
        <v>0</v>
      </c>
      <c r="V212" s="96"/>
      <c r="W212" s="96"/>
      <c r="X212" s="96"/>
      <c r="Y212" s="96"/>
      <c r="Z212" s="96"/>
      <c r="AA212" s="96"/>
    </row>
    <row r="213" spans="1:27" ht="24.75" hidden="1">
      <c r="A213" s="1"/>
      <c r="B213" s="99">
        <v>2023</v>
      </c>
      <c r="C213" s="99">
        <v>20</v>
      </c>
      <c r="D213" s="99">
        <v>1</v>
      </c>
      <c r="E213" s="99">
        <v>3</v>
      </c>
      <c r="F213" s="99">
        <v>5</v>
      </c>
      <c r="G213" s="99">
        <v>5000</v>
      </c>
      <c r="H213" s="99">
        <v>5600</v>
      </c>
      <c r="I213" s="99">
        <v>566</v>
      </c>
      <c r="J213" s="100">
        <v>1</v>
      </c>
      <c r="K213" s="100">
        <v>2</v>
      </c>
      <c r="L213" s="123" t="s">
        <v>222</v>
      </c>
      <c r="M213" s="102">
        <f>OAX!N251</f>
        <v>0</v>
      </c>
      <c r="N213" s="124" t="str">
        <f>+OAX!O251</f>
        <v>Pieza</v>
      </c>
      <c r="O213" s="104">
        <f>+OAX!P251</f>
        <v>0</v>
      </c>
      <c r="P213" s="104">
        <f>+OAX!Q251</f>
        <v>0</v>
      </c>
      <c r="Q213" s="102">
        <f>+OAX!R251</f>
        <v>0</v>
      </c>
      <c r="R213" s="102">
        <f>+OAX!S251</f>
        <v>0</v>
      </c>
      <c r="S213" s="102">
        <f>+OAX!T251</f>
        <v>0</v>
      </c>
      <c r="T213" s="102">
        <f>+OAX!U251</f>
        <v>0</v>
      </c>
      <c r="U213" s="102">
        <f>+OAX!V251</f>
        <v>0</v>
      </c>
      <c r="V213" s="102">
        <f>+OAX!W251</f>
        <v>0</v>
      </c>
      <c r="W213" s="102">
        <f>+OAX!X251</f>
        <v>0</v>
      </c>
      <c r="X213" s="102">
        <f>+OAX!Y251</f>
        <v>0</v>
      </c>
      <c r="Y213" s="102">
        <f>+OAX!Z251</f>
        <v>0</v>
      </c>
      <c r="Z213" s="102">
        <f>+OAX!AA251</f>
        <v>0</v>
      </c>
      <c r="AA213" s="102">
        <f>+OAX!AB251</f>
        <v>0</v>
      </c>
    </row>
    <row r="214" spans="1:27" ht="24.75" hidden="1">
      <c r="A214" s="1"/>
      <c r="B214" s="119">
        <v>2023</v>
      </c>
      <c r="C214" s="119">
        <v>20</v>
      </c>
      <c r="D214" s="119">
        <v>1</v>
      </c>
      <c r="E214" s="119">
        <v>3</v>
      </c>
      <c r="F214" s="119">
        <v>5</v>
      </c>
      <c r="G214" s="119">
        <v>5000</v>
      </c>
      <c r="H214" s="119">
        <v>5600</v>
      </c>
      <c r="I214" s="119">
        <v>569</v>
      </c>
      <c r="J214" s="119"/>
      <c r="K214" s="119">
        <v>2</v>
      </c>
      <c r="L214" s="95" t="s">
        <v>223</v>
      </c>
      <c r="M214" s="96">
        <f>OAX!N252</f>
        <v>0</v>
      </c>
      <c r="N214" s="97"/>
      <c r="O214" s="98"/>
      <c r="P214" s="98"/>
      <c r="Q214" s="96">
        <f>+OAX!R252</f>
        <v>0</v>
      </c>
      <c r="R214" s="96">
        <f>+OAX!S252</f>
        <v>0</v>
      </c>
      <c r="S214" s="96">
        <f>+OAX!T252</f>
        <v>0</v>
      </c>
      <c r="T214" s="96">
        <f>+OAX!U252</f>
        <v>0</v>
      </c>
      <c r="U214" s="96">
        <f>+OAX!V252</f>
        <v>0</v>
      </c>
      <c r="V214" s="96"/>
      <c r="W214" s="96"/>
      <c r="X214" s="96"/>
      <c r="Y214" s="96"/>
      <c r="Z214" s="96"/>
      <c r="AA214" s="96"/>
    </row>
    <row r="215" spans="1:27" ht="24.75" hidden="1">
      <c r="A215" s="1"/>
      <c r="B215" s="99">
        <v>2023</v>
      </c>
      <c r="C215" s="99">
        <v>20</v>
      </c>
      <c r="D215" s="99">
        <v>1</v>
      </c>
      <c r="E215" s="99">
        <v>3</v>
      </c>
      <c r="F215" s="99">
        <v>5</v>
      </c>
      <c r="G215" s="99">
        <v>5000</v>
      </c>
      <c r="H215" s="99">
        <v>5600</v>
      </c>
      <c r="I215" s="99">
        <v>569</v>
      </c>
      <c r="J215" s="100">
        <v>1</v>
      </c>
      <c r="K215" s="100">
        <v>2</v>
      </c>
      <c r="L215" s="123" t="s">
        <v>224</v>
      </c>
      <c r="M215" s="102">
        <f>OAX!N253</f>
        <v>0</v>
      </c>
      <c r="N215" s="124" t="str">
        <f>+OAX!O253</f>
        <v>Pieza</v>
      </c>
      <c r="O215" s="104">
        <f>+OAX!P253</f>
        <v>0</v>
      </c>
      <c r="P215" s="104">
        <f>+OAX!Q253</f>
        <v>0</v>
      </c>
      <c r="Q215" s="102">
        <f>+OAX!R253</f>
        <v>0</v>
      </c>
      <c r="R215" s="102">
        <f>+OAX!S253</f>
        <v>0</v>
      </c>
      <c r="S215" s="102">
        <f>+OAX!T253</f>
        <v>0</v>
      </c>
      <c r="T215" s="102">
        <f>+OAX!U253</f>
        <v>0</v>
      </c>
      <c r="U215" s="102">
        <f>+OAX!V253</f>
        <v>0</v>
      </c>
      <c r="V215" s="102">
        <f>+OAX!W253</f>
        <v>0</v>
      </c>
      <c r="W215" s="102">
        <f>+OAX!X253</f>
        <v>0</v>
      </c>
      <c r="X215" s="102">
        <f>+OAX!Y253</f>
        <v>0</v>
      </c>
      <c r="Y215" s="102">
        <f>+OAX!Z253</f>
        <v>0</v>
      </c>
      <c r="Z215" s="102">
        <f>+OAX!AA253</f>
        <v>0</v>
      </c>
      <c r="AA215" s="102">
        <f>+OAX!AB253</f>
        <v>0</v>
      </c>
    </row>
    <row r="216" spans="1:27" ht="24.75" hidden="1">
      <c r="A216" s="1"/>
      <c r="B216" s="116">
        <v>2023</v>
      </c>
      <c r="C216" s="116">
        <v>20</v>
      </c>
      <c r="D216" s="116">
        <v>1</v>
      </c>
      <c r="E216" s="116">
        <v>3</v>
      </c>
      <c r="F216" s="116">
        <v>5</v>
      </c>
      <c r="G216" s="116">
        <v>5000</v>
      </c>
      <c r="H216" s="116">
        <v>5900</v>
      </c>
      <c r="I216" s="116"/>
      <c r="J216" s="116"/>
      <c r="K216" s="116">
        <v>2</v>
      </c>
      <c r="L216" s="89" t="s">
        <v>225</v>
      </c>
      <c r="M216" s="90">
        <f>OAX!N254</f>
        <v>0</v>
      </c>
      <c r="N216" s="91"/>
      <c r="O216" s="92"/>
      <c r="P216" s="92"/>
      <c r="Q216" s="90">
        <f>+OAX!R254</f>
        <v>0</v>
      </c>
      <c r="R216" s="90">
        <f>+OAX!S254</f>
        <v>0</v>
      </c>
      <c r="S216" s="90">
        <f>+OAX!T254</f>
        <v>0</v>
      </c>
      <c r="T216" s="90">
        <f>+OAX!U254</f>
        <v>0</v>
      </c>
      <c r="U216" s="90">
        <f>+OAX!V254</f>
        <v>0</v>
      </c>
      <c r="V216" s="90"/>
      <c r="W216" s="90"/>
      <c r="X216" s="90"/>
      <c r="Y216" s="90"/>
      <c r="Z216" s="90"/>
      <c r="AA216" s="90"/>
    </row>
    <row r="217" spans="1:27" ht="24.75" hidden="1">
      <c r="A217" s="1"/>
      <c r="B217" s="119">
        <v>2023</v>
      </c>
      <c r="C217" s="119">
        <v>20</v>
      </c>
      <c r="D217" s="119">
        <v>1</v>
      </c>
      <c r="E217" s="119">
        <v>3</v>
      </c>
      <c r="F217" s="119">
        <v>5</v>
      </c>
      <c r="G217" s="119">
        <v>5000</v>
      </c>
      <c r="H217" s="119">
        <v>5900</v>
      </c>
      <c r="I217" s="119">
        <v>591</v>
      </c>
      <c r="J217" s="119"/>
      <c r="K217" s="119">
        <v>2</v>
      </c>
      <c r="L217" s="95" t="s">
        <v>226</v>
      </c>
      <c r="M217" s="96">
        <f>OAX!N255</f>
        <v>0</v>
      </c>
      <c r="N217" s="97"/>
      <c r="O217" s="98"/>
      <c r="P217" s="98"/>
      <c r="Q217" s="96">
        <f>+OAX!R255</f>
        <v>0</v>
      </c>
      <c r="R217" s="96">
        <f>+OAX!S255</f>
        <v>0</v>
      </c>
      <c r="S217" s="96">
        <f>+OAX!T255</f>
        <v>0</v>
      </c>
      <c r="T217" s="96">
        <f>+OAX!U255</f>
        <v>0</v>
      </c>
      <c r="U217" s="96">
        <f>+OAX!V255</f>
        <v>0</v>
      </c>
      <c r="V217" s="96"/>
      <c r="W217" s="96"/>
      <c r="X217" s="96"/>
      <c r="Y217" s="96"/>
      <c r="Z217" s="96"/>
      <c r="AA217" s="96"/>
    </row>
    <row r="218" spans="1:27" ht="24.75" hidden="1">
      <c r="A218" s="1"/>
      <c r="B218" s="99">
        <v>2023</v>
      </c>
      <c r="C218" s="99">
        <v>20</v>
      </c>
      <c r="D218" s="99">
        <v>1</v>
      </c>
      <c r="E218" s="99">
        <v>3</v>
      </c>
      <c r="F218" s="99">
        <v>5</v>
      </c>
      <c r="G218" s="99">
        <v>5000</v>
      </c>
      <c r="H218" s="147">
        <v>5900</v>
      </c>
      <c r="I218" s="147">
        <v>591</v>
      </c>
      <c r="J218" s="100">
        <v>1</v>
      </c>
      <c r="K218" s="100">
        <v>2</v>
      </c>
      <c r="L218" s="123" t="s">
        <v>227</v>
      </c>
      <c r="M218" s="102">
        <f>OAX!N256</f>
        <v>0</v>
      </c>
      <c r="N218" s="124" t="str">
        <f>+OAX!O256</f>
        <v>Licencia</v>
      </c>
      <c r="O218" s="104">
        <f>+OAX!P256</f>
        <v>0</v>
      </c>
      <c r="P218" s="104">
        <f>+OAX!Q256</f>
        <v>0</v>
      </c>
      <c r="Q218" s="102">
        <f>+OAX!R256</f>
        <v>0</v>
      </c>
      <c r="R218" s="102">
        <f>+OAX!S256</f>
        <v>0</v>
      </c>
      <c r="S218" s="102">
        <f>+OAX!T256</f>
        <v>0</v>
      </c>
      <c r="T218" s="102">
        <f>+OAX!U256</f>
        <v>0</v>
      </c>
      <c r="U218" s="102">
        <f>+OAX!V256</f>
        <v>0</v>
      </c>
      <c r="V218" s="102">
        <f>+OAX!W256</f>
        <v>0</v>
      </c>
      <c r="W218" s="102">
        <f>+OAX!X256</f>
        <v>0</v>
      </c>
      <c r="X218" s="102">
        <f>+OAX!Y256</f>
        <v>0</v>
      </c>
      <c r="Y218" s="102">
        <f>+OAX!Z256</f>
        <v>0</v>
      </c>
      <c r="Z218" s="102">
        <f>+OAX!AA256</f>
        <v>0</v>
      </c>
      <c r="AA218" s="102">
        <f>+OAX!AB256</f>
        <v>0</v>
      </c>
    </row>
    <row r="219" spans="1:27" ht="24.75" hidden="1">
      <c r="A219" s="1"/>
      <c r="B219" s="99">
        <v>2023</v>
      </c>
      <c r="C219" s="99">
        <v>20</v>
      </c>
      <c r="D219" s="99">
        <v>1</v>
      </c>
      <c r="E219" s="99">
        <v>3</v>
      </c>
      <c r="F219" s="99">
        <v>5</v>
      </c>
      <c r="G219" s="99">
        <v>5000</v>
      </c>
      <c r="H219" s="147">
        <v>5900</v>
      </c>
      <c r="I219" s="147">
        <v>591</v>
      </c>
      <c r="J219" s="100">
        <v>2</v>
      </c>
      <c r="K219" s="100">
        <v>2</v>
      </c>
      <c r="L219" s="123" t="s">
        <v>229</v>
      </c>
      <c r="M219" s="102">
        <f>OAX!N257</f>
        <v>0</v>
      </c>
      <c r="N219" s="148" t="str">
        <f>+OAX!O257</f>
        <v>Licencia</v>
      </c>
      <c r="O219" s="104">
        <f>+OAX!P257</f>
        <v>0</v>
      </c>
      <c r="P219" s="104">
        <f>+OAX!Q257</f>
        <v>0</v>
      </c>
      <c r="Q219" s="102">
        <f>+OAX!R257</f>
        <v>0</v>
      </c>
      <c r="R219" s="102">
        <f>+OAX!S257</f>
        <v>0</v>
      </c>
      <c r="S219" s="102">
        <f>+OAX!T257</f>
        <v>0</v>
      </c>
      <c r="T219" s="102">
        <f>+OAX!U257</f>
        <v>0</v>
      </c>
      <c r="U219" s="102">
        <f>+OAX!V257</f>
        <v>0</v>
      </c>
      <c r="V219" s="102">
        <f>+OAX!W257</f>
        <v>0</v>
      </c>
      <c r="W219" s="102">
        <f>+OAX!X257</f>
        <v>0</v>
      </c>
      <c r="X219" s="102">
        <f>+OAX!Y257</f>
        <v>0</v>
      </c>
      <c r="Y219" s="102">
        <f>+OAX!Z257</f>
        <v>0</v>
      </c>
      <c r="Z219" s="102">
        <f>+OAX!AA257</f>
        <v>0</v>
      </c>
      <c r="AA219" s="102">
        <f>+OAX!AB257</f>
        <v>0</v>
      </c>
    </row>
    <row r="220" spans="1:27" ht="46.5" hidden="1">
      <c r="A220" s="1"/>
      <c r="B220" s="99">
        <v>2023</v>
      </c>
      <c r="C220" s="99">
        <v>20</v>
      </c>
      <c r="D220" s="99">
        <v>1</v>
      </c>
      <c r="E220" s="99">
        <v>3</v>
      </c>
      <c r="F220" s="99">
        <v>5</v>
      </c>
      <c r="G220" s="99">
        <v>5000</v>
      </c>
      <c r="H220" s="147">
        <v>5900</v>
      </c>
      <c r="I220" s="147">
        <v>591</v>
      </c>
      <c r="J220" s="100">
        <v>3</v>
      </c>
      <c r="K220" s="100">
        <v>2</v>
      </c>
      <c r="L220" s="123" t="s">
        <v>230</v>
      </c>
      <c r="M220" s="102">
        <f>OAX!N258</f>
        <v>0</v>
      </c>
      <c r="N220" s="148" t="str">
        <f>+OAX!O258</f>
        <v>Licencia</v>
      </c>
      <c r="O220" s="104">
        <f>+OAX!P258</f>
        <v>0</v>
      </c>
      <c r="P220" s="104">
        <f>+OAX!Q258</f>
        <v>0</v>
      </c>
      <c r="Q220" s="102">
        <f>+OAX!R258</f>
        <v>0</v>
      </c>
      <c r="R220" s="102">
        <f>+OAX!S258</f>
        <v>0</v>
      </c>
      <c r="S220" s="102">
        <f>+OAX!T258</f>
        <v>0</v>
      </c>
      <c r="T220" s="102">
        <f>+OAX!U258</f>
        <v>0</v>
      </c>
      <c r="U220" s="102">
        <f>+OAX!V258</f>
        <v>0</v>
      </c>
      <c r="V220" s="102">
        <f>+OAX!W258</f>
        <v>0</v>
      </c>
      <c r="W220" s="102">
        <f>+OAX!X258</f>
        <v>0</v>
      </c>
      <c r="X220" s="102">
        <f>+OAX!Y258</f>
        <v>0</v>
      </c>
      <c r="Y220" s="102">
        <f>+OAX!Z258</f>
        <v>0</v>
      </c>
      <c r="Z220" s="102">
        <f>+OAX!AA258</f>
        <v>0</v>
      </c>
      <c r="AA220" s="102">
        <f>+OAX!AB258</f>
        <v>0</v>
      </c>
    </row>
    <row r="221" spans="1:27" ht="46.5" hidden="1">
      <c r="A221" s="1"/>
      <c r="B221" s="99">
        <v>2023</v>
      </c>
      <c r="C221" s="99">
        <v>20</v>
      </c>
      <c r="D221" s="99">
        <v>1</v>
      </c>
      <c r="E221" s="99">
        <v>3</v>
      </c>
      <c r="F221" s="99">
        <v>5</v>
      </c>
      <c r="G221" s="99">
        <v>5000</v>
      </c>
      <c r="H221" s="147">
        <v>5900</v>
      </c>
      <c r="I221" s="147">
        <v>591</v>
      </c>
      <c r="J221" s="100">
        <v>4</v>
      </c>
      <c r="K221" s="100">
        <v>2</v>
      </c>
      <c r="L221" s="123" t="s">
        <v>231</v>
      </c>
      <c r="M221" s="102">
        <f>OAX!N259</f>
        <v>0</v>
      </c>
      <c r="N221" s="148" t="str">
        <f>+OAX!O259</f>
        <v>Licencia</v>
      </c>
      <c r="O221" s="104">
        <f>+OAX!P259</f>
        <v>0</v>
      </c>
      <c r="P221" s="104">
        <f>+OAX!Q259</f>
        <v>0</v>
      </c>
      <c r="Q221" s="102">
        <f>+OAX!R259</f>
        <v>0</v>
      </c>
      <c r="R221" s="102">
        <f>+OAX!S259</f>
        <v>0</v>
      </c>
      <c r="S221" s="102">
        <f>+OAX!T259</f>
        <v>0</v>
      </c>
      <c r="T221" s="102">
        <f>+OAX!U259</f>
        <v>0</v>
      </c>
      <c r="U221" s="102">
        <f>+OAX!V259</f>
        <v>0</v>
      </c>
      <c r="V221" s="102">
        <f>+OAX!W259</f>
        <v>0</v>
      </c>
      <c r="W221" s="102">
        <f>+OAX!X259</f>
        <v>0</v>
      </c>
      <c r="X221" s="102">
        <f>+OAX!Y259</f>
        <v>0</v>
      </c>
      <c r="Y221" s="102">
        <f>+OAX!Z259</f>
        <v>0</v>
      </c>
      <c r="Z221" s="102">
        <f>+OAX!AA259</f>
        <v>0</v>
      </c>
      <c r="AA221" s="102">
        <f>+OAX!AB259</f>
        <v>0</v>
      </c>
    </row>
    <row r="222" spans="1:27" ht="24.75" hidden="1">
      <c r="A222" s="1"/>
      <c r="B222" s="99">
        <v>2023</v>
      </c>
      <c r="C222" s="99">
        <v>20</v>
      </c>
      <c r="D222" s="99">
        <v>1</v>
      </c>
      <c r="E222" s="99">
        <v>3</v>
      </c>
      <c r="F222" s="99">
        <v>5</v>
      </c>
      <c r="G222" s="99">
        <v>5000</v>
      </c>
      <c r="H222" s="147">
        <v>5900</v>
      </c>
      <c r="I222" s="147">
        <v>591</v>
      </c>
      <c r="J222" s="100">
        <v>5</v>
      </c>
      <c r="K222" s="100">
        <v>2</v>
      </c>
      <c r="L222" s="123" t="s">
        <v>232</v>
      </c>
      <c r="M222" s="102">
        <f>OAX!N260</f>
        <v>0</v>
      </c>
      <c r="N222" s="148" t="str">
        <f>+OAX!O260</f>
        <v>Licencia</v>
      </c>
      <c r="O222" s="104">
        <f>+OAX!P260</f>
        <v>0</v>
      </c>
      <c r="P222" s="104">
        <f>+OAX!Q260</f>
        <v>0</v>
      </c>
      <c r="Q222" s="102">
        <f>+OAX!R260</f>
        <v>0</v>
      </c>
      <c r="R222" s="102">
        <f>+OAX!S260</f>
        <v>0</v>
      </c>
      <c r="S222" s="102">
        <f>+OAX!T260</f>
        <v>0</v>
      </c>
      <c r="T222" s="102">
        <f>+OAX!U260</f>
        <v>0</v>
      </c>
      <c r="U222" s="102">
        <f>+OAX!V260</f>
        <v>0</v>
      </c>
      <c r="V222" s="102">
        <f>+OAX!W260</f>
        <v>0</v>
      </c>
      <c r="W222" s="102">
        <f>+OAX!X260</f>
        <v>0</v>
      </c>
      <c r="X222" s="102">
        <f>+OAX!Y260</f>
        <v>0</v>
      </c>
      <c r="Y222" s="102">
        <f>+OAX!Z260</f>
        <v>0</v>
      </c>
      <c r="Z222" s="102">
        <f>+OAX!AA260</f>
        <v>0</v>
      </c>
      <c r="AA222" s="102">
        <f>+OAX!AB260</f>
        <v>0</v>
      </c>
    </row>
    <row r="223" spans="1:27" ht="24.75" hidden="1">
      <c r="A223" s="1"/>
      <c r="B223" s="99">
        <v>2023</v>
      </c>
      <c r="C223" s="99">
        <v>20</v>
      </c>
      <c r="D223" s="99">
        <v>1</v>
      </c>
      <c r="E223" s="99">
        <v>3</v>
      </c>
      <c r="F223" s="99">
        <v>5</v>
      </c>
      <c r="G223" s="99">
        <v>5000</v>
      </c>
      <c r="H223" s="147">
        <v>5900</v>
      </c>
      <c r="I223" s="147">
        <v>591</v>
      </c>
      <c r="J223" s="100">
        <v>6</v>
      </c>
      <c r="K223" s="100">
        <v>2</v>
      </c>
      <c r="L223" s="123" t="s">
        <v>233</v>
      </c>
      <c r="M223" s="102">
        <f>OAX!N261</f>
        <v>0</v>
      </c>
      <c r="N223" s="148" t="str">
        <f>+OAX!O261</f>
        <v>Licencia</v>
      </c>
      <c r="O223" s="104">
        <f>+OAX!P261</f>
        <v>0</v>
      </c>
      <c r="P223" s="104">
        <f>+OAX!Q261</f>
        <v>0</v>
      </c>
      <c r="Q223" s="102">
        <f>+OAX!R261</f>
        <v>0</v>
      </c>
      <c r="R223" s="102">
        <f>+OAX!S261</f>
        <v>0</v>
      </c>
      <c r="S223" s="102">
        <f>+OAX!T261</f>
        <v>0</v>
      </c>
      <c r="T223" s="102">
        <f>+OAX!U261</f>
        <v>0</v>
      </c>
      <c r="U223" s="102">
        <f>+OAX!V261</f>
        <v>0</v>
      </c>
      <c r="V223" s="102">
        <f>+OAX!W261</f>
        <v>0</v>
      </c>
      <c r="W223" s="102">
        <f>+OAX!X261</f>
        <v>0</v>
      </c>
      <c r="X223" s="102">
        <f>+OAX!Y261</f>
        <v>0</v>
      </c>
      <c r="Y223" s="102">
        <f>+OAX!Z261</f>
        <v>0</v>
      </c>
      <c r="Z223" s="102">
        <f>+OAX!AA261</f>
        <v>0</v>
      </c>
      <c r="AA223" s="102">
        <f>+OAX!AB261</f>
        <v>0</v>
      </c>
    </row>
    <row r="224" spans="1:27" ht="24.75" hidden="1">
      <c r="A224" s="1"/>
      <c r="B224" s="99">
        <v>2023</v>
      </c>
      <c r="C224" s="99">
        <v>20</v>
      </c>
      <c r="D224" s="99">
        <v>1</v>
      </c>
      <c r="E224" s="99">
        <v>3</v>
      </c>
      <c r="F224" s="99">
        <v>5</v>
      </c>
      <c r="G224" s="99">
        <v>5000</v>
      </c>
      <c r="H224" s="147">
        <v>5900</v>
      </c>
      <c r="I224" s="147">
        <v>591</v>
      </c>
      <c r="J224" s="100">
        <v>7</v>
      </c>
      <c r="K224" s="100">
        <v>2</v>
      </c>
      <c r="L224" s="123" t="s">
        <v>234</v>
      </c>
      <c r="M224" s="102">
        <f>OAX!N262</f>
        <v>0</v>
      </c>
      <c r="N224" s="148" t="str">
        <f>+OAX!O262</f>
        <v>Licencia</v>
      </c>
      <c r="O224" s="104">
        <f>+OAX!P262</f>
        <v>0</v>
      </c>
      <c r="P224" s="104">
        <f>+OAX!Q262</f>
        <v>0</v>
      </c>
      <c r="Q224" s="102">
        <f>+OAX!R262</f>
        <v>0</v>
      </c>
      <c r="R224" s="102">
        <f>+OAX!S262</f>
        <v>0</v>
      </c>
      <c r="S224" s="102">
        <f>+OAX!T262</f>
        <v>0</v>
      </c>
      <c r="T224" s="102">
        <f>+OAX!U262</f>
        <v>0</v>
      </c>
      <c r="U224" s="102">
        <f>+OAX!V262</f>
        <v>0</v>
      </c>
      <c r="V224" s="102">
        <f>+OAX!W262</f>
        <v>0</v>
      </c>
      <c r="W224" s="102">
        <f>+OAX!X262</f>
        <v>0</v>
      </c>
      <c r="X224" s="102">
        <f>+OAX!Y262</f>
        <v>0</v>
      </c>
      <c r="Y224" s="102">
        <f>+OAX!Z262</f>
        <v>0</v>
      </c>
      <c r="Z224" s="102">
        <f>+OAX!AA262</f>
        <v>0</v>
      </c>
      <c r="AA224" s="102">
        <f>+OAX!AB262</f>
        <v>0</v>
      </c>
    </row>
    <row r="225" spans="1:27" ht="24.75" hidden="1">
      <c r="A225" s="1"/>
      <c r="B225" s="99">
        <v>2023</v>
      </c>
      <c r="C225" s="99">
        <v>20</v>
      </c>
      <c r="D225" s="99">
        <v>1</v>
      </c>
      <c r="E225" s="99">
        <v>3</v>
      </c>
      <c r="F225" s="99">
        <v>5</v>
      </c>
      <c r="G225" s="99">
        <v>5000</v>
      </c>
      <c r="H225" s="147">
        <v>5900</v>
      </c>
      <c r="I225" s="147">
        <v>591</v>
      </c>
      <c r="J225" s="100">
        <v>8</v>
      </c>
      <c r="K225" s="100">
        <v>2</v>
      </c>
      <c r="L225" s="123" t="s">
        <v>235</v>
      </c>
      <c r="M225" s="102">
        <f>OAX!N263</f>
        <v>0</v>
      </c>
      <c r="N225" s="148" t="str">
        <f>+OAX!O263</f>
        <v>Licencia</v>
      </c>
      <c r="O225" s="104">
        <f>+OAX!P263</f>
        <v>0</v>
      </c>
      <c r="P225" s="104">
        <f>+OAX!Q263</f>
        <v>0</v>
      </c>
      <c r="Q225" s="102">
        <f>+OAX!R263</f>
        <v>0</v>
      </c>
      <c r="R225" s="102">
        <f>+OAX!S263</f>
        <v>0</v>
      </c>
      <c r="S225" s="102">
        <f>+OAX!T263</f>
        <v>0</v>
      </c>
      <c r="T225" s="102">
        <f>+OAX!U263</f>
        <v>0</v>
      </c>
      <c r="U225" s="102">
        <f>+OAX!V263</f>
        <v>0</v>
      </c>
      <c r="V225" s="102">
        <f>+OAX!W263</f>
        <v>0</v>
      </c>
      <c r="W225" s="102">
        <f>+OAX!X263</f>
        <v>0</v>
      </c>
      <c r="X225" s="102">
        <f>+OAX!Y263</f>
        <v>0</v>
      </c>
      <c r="Y225" s="102">
        <f>+OAX!Z263</f>
        <v>0</v>
      </c>
      <c r="Z225" s="102">
        <f>+OAX!AA263</f>
        <v>0</v>
      </c>
      <c r="AA225" s="102">
        <f>+OAX!AB263</f>
        <v>0</v>
      </c>
    </row>
    <row r="226" spans="1:27" ht="24.75" hidden="1">
      <c r="A226" s="1"/>
      <c r="B226" s="99">
        <v>2023</v>
      </c>
      <c r="C226" s="99">
        <v>20</v>
      </c>
      <c r="D226" s="99">
        <v>1</v>
      </c>
      <c r="E226" s="99">
        <v>3</v>
      </c>
      <c r="F226" s="99">
        <v>5</v>
      </c>
      <c r="G226" s="99">
        <v>5000</v>
      </c>
      <c r="H226" s="147">
        <v>5900</v>
      </c>
      <c r="I226" s="147">
        <v>591</v>
      </c>
      <c r="J226" s="100">
        <v>9</v>
      </c>
      <c r="K226" s="100">
        <v>2</v>
      </c>
      <c r="L226" s="123" t="s">
        <v>236</v>
      </c>
      <c r="M226" s="102">
        <f>OAX!N264</f>
        <v>0</v>
      </c>
      <c r="N226" s="148" t="str">
        <f>+OAX!O264</f>
        <v>Licencia</v>
      </c>
      <c r="O226" s="104">
        <f>+OAX!P264</f>
        <v>0</v>
      </c>
      <c r="P226" s="104">
        <f>+OAX!Q264</f>
        <v>0</v>
      </c>
      <c r="Q226" s="102">
        <f>+OAX!R264</f>
        <v>0</v>
      </c>
      <c r="R226" s="102">
        <f>+OAX!S264</f>
        <v>0</v>
      </c>
      <c r="S226" s="102">
        <f>+OAX!T264</f>
        <v>0</v>
      </c>
      <c r="T226" s="102">
        <f>+OAX!U264</f>
        <v>0</v>
      </c>
      <c r="U226" s="102">
        <f>+OAX!V264</f>
        <v>0</v>
      </c>
      <c r="V226" s="102">
        <f>+OAX!W264</f>
        <v>0</v>
      </c>
      <c r="W226" s="102">
        <f>+OAX!X264</f>
        <v>0</v>
      </c>
      <c r="X226" s="102">
        <f>+OAX!Y264</f>
        <v>0</v>
      </c>
      <c r="Y226" s="102">
        <f>+OAX!Z264</f>
        <v>0</v>
      </c>
      <c r="Z226" s="102">
        <f>+OAX!AA264</f>
        <v>0</v>
      </c>
      <c r="AA226" s="102">
        <f>+OAX!AB264</f>
        <v>0</v>
      </c>
    </row>
    <row r="227" spans="1:27" ht="46.5" hidden="1">
      <c r="A227" s="1"/>
      <c r="B227" s="99">
        <v>2023</v>
      </c>
      <c r="C227" s="99">
        <v>20</v>
      </c>
      <c r="D227" s="99">
        <v>1</v>
      </c>
      <c r="E227" s="99">
        <v>3</v>
      </c>
      <c r="F227" s="99">
        <v>5</v>
      </c>
      <c r="G227" s="99">
        <v>5000</v>
      </c>
      <c r="H227" s="147">
        <v>5900</v>
      </c>
      <c r="I227" s="147">
        <v>591</v>
      </c>
      <c r="J227" s="100">
        <v>10</v>
      </c>
      <c r="K227" s="100">
        <v>2</v>
      </c>
      <c r="L227" s="123" t="s">
        <v>237</v>
      </c>
      <c r="M227" s="102">
        <f>OAX!N265</f>
        <v>0</v>
      </c>
      <c r="N227" s="148" t="str">
        <f>+OAX!O265</f>
        <v>Licencia</v>
      </c>
      <c r="O227" s="104">
        <f>+OAX!P265</f>
        <v>0</v>
      </c>
      <c r="P227" s="104">
        <f>+OAX!Q265</f>
        <v>0</v>
      </c>
      <c r="Q227" s="102">
        <f>+OAX!R265</f>
        <v>0</v>
      </c>
      <c r="R227" s="102">
        <f>+OAX!S265</f>
        <v>0</v>
      </c>
      <c r="S227" s="102">
        <f>+OAX!T265</f>
        <v>0</v>
      </c>
      <c r="T227" s="102">
        <f>+OAX!U265</f>
        <v>0</v>
      </c>
      <c r="U227" s="102">
        <f>+OAX!V265</f>
        <v>0</v>
      </c>
      <c r="V227" s="102">
        <f>+OAX!W265</f>
        <v>0</v>
      </c>
      <c r="W227" s="102">
        <f>+OAX!X265</f>
        <v>0</v>
      </c>
      <c r="X227" s="102">
        <f>+OAX!Y265</f>
        <v>0</v>
      </c>
      <c r="Y227" s="102">
        <f>+OAX!Z265</f>
        <v>0</v>
      </c>
      <c r="Z227" s="102">
        <f>+OAX!AA265</f>
        <v>0</v>
      </c>
      <c r="AA227" s="102">
        <f>+OAX!AB265</f>
        <v>0</v>
      </c>
    </row>
    <row r="228" spans="1:27" ht="24.75" hidden="1">
      <c r="A228" s="1"/>
      <c r="B228" s="99">
        <v>2023</v>
      </c>
      <c r="C228" s="99">
        <v>20</v>
      </c>
      <c r="D228" s="99">
        <v>1</v>
      </c>
      <c r="E228" s="99">
        <v>3</v>
      </c>
      <c r="F228" s="99">
        <v>5</v>
      </c>
      <c r="G228" s="99">
        <v>5000</v>
      </c>
      <c r="H228" s="147">
        <v>5900</v>
      </c>
      <c r="I228" s="147">
        <v>591</v>
      </c>
      <c r="J228" s="100">
        <v>11</v>
      </c>
      <c r="K228" s="100">
        <v>2</v>
      </c>
      <c r="L228" s="123" t="s">
        <v>238</v>
      </c>
      <c r="M228" s="102">
        <f>OAX!N266</f>
        <v>0</v>
      </c>
      <c r="N228" s="148" t="str">
        <f>+OAX!O266</f>
        <v>Licencia</v>
      </c>
      <c r="O228" s="104">
        <f>+OAX!P266</f>
        <v>0</v>
      </c>
      <c r="P228" s="104">
        <f>+OAX!Q266</f>
        <v>0</v>
      </c>
      <c r="Q228" s="102">
        <f>+OAX!R266</f>
        <v>0</v>
      </c>
      <c r="R228" s="102">
        <f>+OAX!S266</f>
        <v>0</v>
      </c>
      <c r="S228" s="102">
        <f>+OAX!T266</f>
        <v>0</v>
      </c>
      <c r="T228" s="102">
        <f>+OAX!U266</f>
        <v>0</v>
      </c>
      <c r="U228" s="102">
        <f>+OAX!V266</f>
        <v>0</v>
      </c>
      <c r="V228" s="102">
        <f>+OAX!W266</f>
        <v>0</v>
      </c>
      <c r="W228" s="102">
        <f>+OAX!X266</f>
        <v>0</v>
      </c>
      <c r="X228" s="102">
        <f>+OAX!Y266</f>
        <v>0</v>
      </c>
      <c r="Y228" s="102">
        <f>+OAX!Z266</f>
        <v>0</v>
      </c>
      <c r="Z228" s="102">
        <f>+OAX!AA266</f>
        <v>0</v>
      </c>
      <c r="AA228" s="102">
        <f>+OAX!AB266</f>
        <v>0</v>
      </c>
    </row>
    <row r="229" spans="1:27" ht="48.75" hidden="1">
      <c r="A229" s="1"/>
      <c r="B229" s="134">
        <v>2023</v>
      </c>
      <c r="C229" s="135">
        <v>20</v>
      </c>
      <c r="D229" s="135">
        <v>1</v>
      </c>
      <c r="E229" s="135">
        <v>3</v>
      </c>
      <c r="F229" s="135">
        <v>5</v>
      </c>
      <c r="G229" s="135"/>
      <c r="H229" s="135"/>
      <c r="I229" s="136"/>
      <c r="J229" s="137"/>
      <c r="K229" s="137">
        <v>3</v>
      </c>
      <c r="L229" s="138" t="s">
        <v>239</v>
      </c>
      <c r="M229" s="139">
        <f>OAX!N267</f>
        <v>0</v>
      </c>
      <c r="N229" s="140"/>
      <c r="O229" s="139"/>
      <c r="P229" s="139"/>
      <c r="Q229" s="139">
        <f>+OAX!R267</f>
        <v>0</v>
      </c>
      <c r="R229" s="139">
        <f>+OAX!S267</f>
        <v>0</v>
      </c>
      <c r="S229" s="139">
        <f>+OAX!T267</f>
        <v>0</v>
      </c>
      <c r="T229" s="139">
        <f>+OAX!U267</f>
        <v>0</v>
      </c>
      <c r="U229" s="139">
        <f>+OAX!V267</f>
        <v>0</v>
      </c>
      <c r="V229" s="139"/>
      <c r="W229" s="139"/>
      <c r="X229" s="139"/>
      <c r="Y229" s="139"/>
      <c r="Z229" s="139"/>
      <c r="AA229" s="139"/>
    </row>
    <row r="230" spans="1:27" ht="24.75" hidden="1">
      <c r="A230" s="1"/>
      <c r="B230" s="82">
        <f>B229</f>
        <v>2023</v>
      </c>
      <c r="C230" s="81">
        <v>20</v>
      </c>
      <c r="D230" s="81">
        <v>1</v>
      </c>
      <c r="E230" s="81">
        <v>3</v>
      </c>
      <c r="F230" s="81">
        <v>5</v>
      </c>
      <c r="G230" s="81">
        <v>3000</v>
      </c>
      <c r="H230" s="81"/>
      <c r="I230" s="81"/>
      <c r="J230" s="82"/>
      <c r="K230" s="82">
        <v>3</v>
      </c>
      <c r="L230" s="83" t="s">
        <v>55</v>
      </c>
      <c r="M230" s="84">
        <f>OAX!N268</f>
        <v>0</v>
      </c>
      <c r="N230" s="149"/>
      <c r="O230" s="150"/>
      <c r="P230" s="150"/>
      <c r="Q230" s="84">
        <f>+OAX!R268</f>
        <v>0</v>
      </c>
      <c r="R230" s="84">
        <f>+OAX!S268</f>
        <v>0</v>
      </c>
      <c r="S230" s="84">
        <f>+OAX!T268</f>
        <v>0</v>
      </c>
      <c r="T230" s="84">
        <f>+OAX!U268</f>
        <v>0</v>
      </c>
      <c r="U230" s="84">
        <f>+OAX!V268</f>
        <v>0</v>
      </c>
      <c r="V230" s="84"/>
      <c r="W230" s="84"/>
      <c r="X230" s="84"/>
      <c r="Y230" s="84"/>
      <c r="Z230" s="84"/>
      <c r="AA230" s="84"/>
    </row>
    <row r="231" spans="1:27" ht="48" hidden="1">
      <c r="A231" s="1"/>
      <c r="B231" s="88">
        <f>B230</f>
        <v>2023</v>
      </c>
      <c r="C231" s="87">
        <v>20</v>
      </c>
      <c r="D231" s="87">
        <f>D230</f>
        <v>1</v>
      </c>
      <c r="E231" s="87">
        <v>3</v>
      </c>
      <c r="F231" s="87">
        <v>5</v>
      </c>
      <c r="G231" s="87">
        <v>3000</v>
      </c>
      <c r="H231" s="87">
        <v>3300</v>
      </c>
      <c r="I231" s="87"/>
      <c r="J231" s="88"/>
      <c r="K231" s="88">
        <v>3</v>
      </c>
      <c r="L231" s="89" t="s">
        <v>56</v>
      </c>
      <c r="M231" s="90">
        <f>OAX!N269</f>
        <v>0</v>
      </c>
      <c r="N231" s="151"/>
      <c r="O231" s="152"/>
      <c r="P231" s="152"/>
      <c r="Q231" s="90">
        <f>+OAX!R269</f>
        <v>0</v>
      </c>
      <c r="R231" s="90">
        <f>+OAX!S269</f>
        <v>0</v>
      </c>
      <c r="S231" s="90">
        <f>+OAX!T269</f>
        <v>0</v>
      </c>
      <c r="T231" s="90">
        <f>+OAX!U269</f>
        <v>0</v>
      </c>
      <c r="U231" s="90">
        <f>+OAX!V269</f>
        <v>0</v>
      </c>
      <c r="V231" s="90"/>
      <c r="W231" s="90"/>
      <c r="X231" s="90"/>
      <c r="Y231" s="90"/>
      <c r="Z231" s="90"/>
      <c r="AA231" s="90"/>
    </row>
    <row r="232" spans="1:27" ht="48" hidden="1">
      <c r="A232" s="1"/>
      <c r="B232" s="94">
        <f>B231</f>
        <v>2023</v>
      </c>
      <c r="C232" s="93">
        <v>20</v>
      </c>
      <c r="D232" s="93">
        <f>D231</f>
        <v>1</v>
      </c>
      <c r="E232" s="93">
        <v>3</v>
      </c>
      <c r="F232" s="93">
        <v>5</v>
      </c>
      <c r="G232" s="93">
        <v>3000</v>
      </c>
      <c r="H232" s="93">
        <v>3300</v>
      </c>
      <c r="I232" s="93">
        <v>333</v>
      </c>
      <c r="J232" s="94"/>
      <c r="K232" s="94">
        <v>3</v>
      </c>
      <c r="L232" s="95" t="s">
        <v>159</v>
      </c>
      <c r="M232" s="96">
        <f>OAX!N270</f>
        <v>0</v>
      </c>
      <c r="N232" s="153"/>
      <c r="O232" s="154"/>
      <c r="P232" s="154"/>
      <c r="Q232" s="96">
        <f>+OAX!R270</f>
        <v>0</v>
      </c>
      <c r="R232" s="96">
        <f>+OAX!S270</f>
        <v>0</v>
      </c>
      <c r="S232" s="96">
        <f>+OAX!T270</f>
        <v>0</v>
      </c>
      <c r="T232" s="96">
        <f>+OAX!U270</f>
        <v>0</v>
      </c>
      <c r="U232" s="96">
        <f>+OAX!V270</f>
        <v>0</v>
      </c>
      <c r="V232" s="96"/>
      <c r="W232" s="96"/>
      <c r="X232" s="96"/>
      <c r="Y232" s="96"/>
      <c r="Z232" s="96"/>
      <c r="AA232" s="96"/>
    </row>
    <row r="233" spans="1:27" ht="46.5" hidden="1">
      <c r="A233" s="1"/>
      <c r="B233" s="99">
        <v>2023</v>
      </c>
      <c r="C233" s="99">
        <v>20</v>
      </c>
      <c r="D233" s="99">
        <v>1</v>
      </c>
      <c r="E233" s="99">
        <v>3</v>
      </c>
      <c r="F233" s="99">
        <v>5</v>
      </c>
      <c r="G233" s="99">
        <v>3000</v>
      </c>
      <c r="H233" s="99">
        <v>3300</v>
      </c>
      <c r="I233" s="99">
        <v>333</v>
      </c>
      <c r="J233" s="100">
        <v>1</v>
      </c>
      <c r="K233" s="100">
        <v>3</v>
      </c>
      <c r="L233" s="101" t="s">
        <v>240</v>
      </c>
      <c r="M233" s="102">
        <f>OAX!N271</f>
        <v>0</v>
      </c>
      <c r="N233" s="148" t="str">
        <f>+OAX!O271</f>
        <v>Servicio</v>
      </c>
      <c r="O233" s="104">
        <f>+OAX!P271</f>
        <v>0</v>
      </c>
      <c r="P233" s="104">
        <f>+OAX!Q271</f>
        <v>0</v>
      </c>
      <c r="Q233" s="102">
        <f>+OAX!R271</f>
        <v>0</v>
      </c>
      <c r="R233" s="102">
        <f>+OAX!S271</f>
        <v>0</v>
      </c>
      <c r="S233" s="102">
        <f>+OAX!T271</f>
        <v>0</v>
      </c>
      <c r="T233" s="102">
        <f>+OAX!U271</f>
        <v>0</v>
      </c>
      <c r="U233" s="102">
        <f>+OAX!V271</f>
        <v>0</v>
      </c>
      <c r="V233" s="102">
        <f>+OAX!W271</f>
        <v>0</v>
      </c>
      <c r="W233" s="102">
        <f>+OAX!X271</f>
        <v>0</v>
      </c>
      <c r="X233" s="102">
        <f>+OAX!Y271</f>
        <v>0</v>
      </c>
      <c r="Y233" s="102">
        <f>+OAX!Z271</f>
        <v>0</v>
      </c>
      <c r="Z233" s="102">
        <f>+OAX!AA271</f>
        <v>0</v>
      </c>
      <c r="AA233" s="102">
        <f>+OAX!AB271</f>
        <v>0</v>
      </c>
    </row>
    <row r="234" spans="1:27" ht="24.75" hidden="1">
      <c r="A234" s="1"/>
      <c r="B234" s="82">
        <v>2023</v>
      </c>
      <c r="C234" s="81">
        <v>20</v>
      </c>
      <c r="D234" s="81">
        <v>1</v>
      </c>
      <c r="E234" s="81">
        <v>3</v>
      </c>
      <c r="F234" s="81">
        <v>5</v>
      </c>
      <c r="G234" s="81">
        <v>5000</v>
      </c>
      <c r="H234" s="81"/>
      <c r="I234" s="81"/>
      <c r="J234" s="82"/>
      <c r="K234" s="82">
        <v>3</v>
      </c>
      <c r="L234" s="83" t="s">
        <v>114</v>
      </c>
      <c r="M234" s="84">
        <f>OAX!N272</f>
        <v>0</v>
      </c>
      <c r="N234" s="149"/>
      <c r="O234" s="150"/>
      <c r="P234" s="150"/>
      <c r="Q234" s="84">
        <f>+OAX!R272</f>
        <v>0</v>
      </c>
      <c r="R234" s="84">
        <f>+OAX!S272</f>
        <v>0</v>
      </c>
      <c r="S234" s="84">
        <f>+OAX!T272</f>
        <v>0</v>
      </c>
      <c r="T234" s="84">
        <f>+OAX!U272</f>
        <v>0</v>
      </c>
      <c r="U234" s="84">
        <f>+OAX!V272</f>
        <v>0</v>
      </c>
      <c r="V234" s="84"/>
      <c r="W234" s="84"/>
      <c r="X234" s="84"/>
      <c r="Y234" s="84"/>
      <c r="Z234" s="84"/>
      <c r="AA234" s="84"/>
    </row>
    <row r="235" spans="1:27" ht="24.75" hidden="1">
      <c r="A235" s="1"/>
      <c r="B235" s="88">
        <v>2023</v>
      </c>
      <c r="C235" s="87">
        <v>20</v>
      </c>
      <c r="D235" s="87">
        <v>1</v>
      </c>
      <c r="E235" s="87">
        <v>3</v>
      </c>
      <c r="F235" s="87">
        <v>5</v>
      </c>
      <c r="G235" s="87">
        <v>5000</v>
      </c>
      <c r="H235" s="87">
        <v>5100</v>
      </c>
      <c r="I235" s="87"/>
      <c r="J235" s="88"/>
      <c r="K235" s="88">
        <v>3</v>
      </c>
      <c r="L235" s="89" t="s">
        <v>115</v>
      </c>
      <c r="M235" s="90">
        <f>OAX!N273</f>
        <v>0</v>
      </c>
      <c r="N235" s="151"/>
      <c r="O235" s="152"/>
      <c r="P235" s="152"/>
      <c r="Q235" s="90">
        <f>+OAX!R273</f>
        <v>0</v>
      </c>
      <c r="R235" s="90">
        <f>+OAX!S273</f>
        <v>0</v>
      </c>
      <c r="S235" s="90">
        <f>+OAX!T273</f>
        <v>0</v>
      </c>
      <c r="T235" s="90">
        <f>+OAX!U273</f>
        <v>0</v>
      </c>
      <c r="U235" s="90">
        <f>+OAX!V273</f>
        <v>0</v>
      </c>
      <c r="V235" s="90"/>
      <c r="W235" s="90"/>
      <c r="X235" s="90"/>
      <c r="Y235" s="90"/>
      <c r="Z235" s="90"/>
      <c r="AA235" s="90"/>
    </row>
    <row r="236" spans="1:27" ht="24.75" hidden="1">
      <c r="A236" s="1"/>
      <c r="B236" s="94">
        <v>2023</v>
      </c>
      <c r="C236" s="93">
        <v>20</v>
      </c>
      <c r="D236" s="93">
        <v>1</v>
      </c>
      <c r="E236" s="93">
        <v>3</v>
      </c>
      <c r="F236" s="93">
        <v>5</v>
      </c>
      <c r="G236" s="93">
        <v>5000</v>
      </c>
      <c r="H236" s="93">
        <v>5100</v>
      </c>
      <c r="I236" s="93">
        <v>515</v>
      </c>
      <c r="J236" s="94"/>
      <c r="K236" s="94">
        <v>3</v>
      </c>
      <c r="L236" s="95" t="s">
        <v>116</v>
      </c>
      <c r="M236" s="96">
        <f>OAX!N274</f>
        <v>0</v>
      </c>
      <c r="N236" s="153"/>
      <c r="O236" s="154"/>
      <c r="P236" s="154"/>
      <c r="Q236" s="96">
        <f>+OAX!R274</f>
        <v>0</v>
      </c>
      <c r="R236" s="96">
        <f>+OAX!S274</f>
        <v>0</v>
      </c>
      <c r="S236" s="96">
        <f>+OAX!T274</f>
        <v>0</v>
      </c>
      <c r="T236" s="96">
        <f>+OAX!U274</f>
        <v>0</v>
      </c>
      <c r="U236" s="96">
        <f>+OAX!V274</f>
        <v>0</v>
      </c>
      <c r="V236" s="96"/>
      <c r="W236" s="96"/>
      <c r="X236" s="96"/>
      <c r="Y236" s="96"/>
      <c r="Z236" s="96"/>
      <c r="AA236" s="96"/>
    </row>
    <row r="237" spans="1:27" ht="24.75" hidden="1">
      <c r="A237" s="1"/>
      <c r="B237" s="99">
        <v>2023</v>
      </c>
      <c r="C237" s="99">
        <v>20</v>
      </c>
      <c r="D237" s="99">
        <v>1</v>
      </c>
      <c r="E237" s="99">
        <v>3</v>
      </c>
      <c r="F237" s="99">
        <v>5</v>
      </c>
      <c r="G237" s="99">
        <v>5000</v>
      </c>
      <c r="H237" s="99">
        <v>5100</v>
      </c>
      <c r="I237" s="99">
        <v>515</v>
      </c>
      <c r="J237" s="100">
        <v>1</v>
      </c>
      <c r="K237" s="100">
        <v>3</v>
      </c>
      <c r="L237" s="101" t="s">
        <v>171</v>
      </c>
      <c r="M237" s="102">
        <f>OAX!N275</f>
        <v>0</v>
      </c>
      <c r="N237" s="148" t="str">
        <f>+OAX!O275</f>
        <v>Pieza</v>
      </c>
      <c r="O237" s="104">
        <f>+OAX!P275</f>
        <v>0</v>
      </c>
      <c r="P237" s="104">
        <f>+OAX!Q275</f>
        <v>0</v>
      </c>
      <c r="Q237" s="102">
        <f>+OAX!R275</f>
        <v>0</v>
      </c>
      <c r="R237" s="102">
        <f>+OAX!S275</f>
        <v>0</v>
      </c>
      <c r="S237" s="102">
        <f>+OAX!T275</f>
        <v>0</v>
      </c>
      <c r="T237" s="102">
        <f>+OAX!U275</f>
        <v>0</v>
      </c>
      <c r="U237" s="102">
        <f>+OAX!V275</f>
        <v>0</v>
      </c>
      <c r="V237" s="102">
        <f>+OAX!W275</f>
        <v>0</v>
      </c>
      <c r="W237" s="102">
        <f>+OAX!X275</f>
        <v>0</v>
      </c>
      <c r="X237" s="102">
        <f>+OAX!Y275</f>
        <v>0</v>
      </c>
      <c r="Y237" s="102">
        <f>+OAX!Z275</f>
        <v>0</v>
      </c>
      <c r="Z237" s="102">
        <f>+OAX!AA275</f>
        <v>0</v>
      </c>
      <c r="AA237" s="102">
        <f>+OAX!AB275</f>
        <v>0</v>
      </c>
    </row>
    <row r="238" spans="1:27" ht="24.75" hidden="1">
      <c r="A238" s="1"/>
      <c r="B238" s="99">
        <f t="shared" ref="B238:D243" si="0">B237</f>
        <v>2023</v>
      </c>
      <c r="C238" s="99">
        <v>20</v>
      </c>
      <c r="D238" s="99">
        <f t="shared" si="0"/>
        <v>1</v>
      </c>
      <c r="E238" s="99">
        <v>3</v>
      </c>
      <c r="F238" s="99">
        <v>5</v>
      </c>
      <c r="G238" s="99">
        <v>5000</v>
      </c>
      <c r="H238" s="99">
        <v>5100</v>
      </c>
      <c r="I238" s="99">
        <v>515</v>
      </c>
      <c r="J238" s="100">
        <v>2</v>
      </c>
      <c r="K238" s="100">
        <v>3</v>
      </c>
      <c r="L238" s="101" t="s">
        <v>241</v>
      </c>
      <c r="M238" s="102">
        <f>OAX!N276</f>
        <v>0</v>
      </c>
      <c r="N238" s="148" t="str">
        <f>+OAX!O276</f>
        <v>Pieza</v>
      </c>
      <c r="O238" s="104">
        <f>+OAX!P276</f>
        <v>0</v>
      </c>
      <c r="P238" s="104">
        <f>+OAX!Q276</f>
        <v>0</v>
      </c>
      <c r="Q238" s="102">
        <f>+OAX!R276</f>
        <v>0</v>
      </c>
      <c r="R238" s="102">
        <f>+OAX!S276</f>
        <v>0</v>
      </c>
      <c r="S238" s="102">
        <f>+OAX!T276</f>
        <v>0</v>
      </c>
      <c r="T238" s="102">
        <f>+OAX!U276</f>
        <v>0</v>
      </c>
      <c r="U238" s="102">
        <f>+OAX!V276</f>
        <v>0</v>
      </c>
      <c r="V238" s="102">
        <f>+OAX!W276</f>
        <v>0</v>
      </c>
      <c r="W238" s="102">
        <f>+OAX!X276</f>
        <v>0</v>
      </c>
      <c r="X238" s="102">
        <f>+OAX!Y276</f>
        <v>0</v>
      </c>
      <c r="Y238" s="102">
        <f>+OAX!Z276</f>
        <v>0</v>
      </c>
      <c r="Z238" s="102">
        <f>+OAX!AA276</f>
        <v>0</v>
      </c>
      <c r="AA238" s="102">
        <f>+OAX!AB276</f>
        <v>0</v>
      </c>
    </row>
    <row r="239" spans="1:27" ht="24.75" hidden="1">
      <c r="A239" s="1"/>
      <c r="B239" s="99">
        <f t="shared" si="0"/>
        <v>2023</v>
      </c>
      <c r="C239" s="99">
        <v>20</v>
      </c>
      <c r="D239" s="99">
        <f t="shared" si="0"/>
        <v>1</v>
      </c>
      <c r="E239" s="99">
        <v>3</v>
      </c>
      <c r="F239" s="99">
        <v>5</v>
      </c>
      <c r="G239" s="99">
        <v>5000</v>
      </c>
      <c r="H239" s="99">
        <v>5100</v>
      </c>
      <c r="I239" s="99">
        <v>515</v>
      </c>
      <c r="J239" s="100">
        <v>3</v>
      </c>
      <c r="K239" s="100">
        <v>3</v>
      </c>
      <c r="L239" s="101" t="s">
        <v>242</v>
      </c>
      <c r="M239" s="102">
        <f>OAX!N277</f>
        <v>0</v>
      </c>
      <c r="N239" s="148" t="str">
        <f>+OAX!O277</f>
        <v>Pieza</v>
      </c>
      <c r="O239" s="104">
        <f>+OAX!P277</f>
        <v>0</v>
      </c>
      <c r="P239" s="104">
        <f>+OAX!Q277</f>
        <v>0</v>
      </c>
      <c r="Q239" s="102">
        <f>+OAX!R277</f>
        <v>0</v>
      </c>
      <c r="R239" s="102">
        <f>+OAX!S277</f>
        <v>0</v>
      </c>
      <c r="S239" s="102">
        <f>+OAX!T277</f>
        <v>0</v>
      </c>
      <c r="T239" s="102">
        <f>+OAX!U277</f>
        <v>0</v>
      </c>
      <c r="U239" s="102">
        <f>+OAX!V277</f>
        <v>0</v>
      </c>
      <c r="V239" s="102">
        <f>+OAX!W277</f>
        <v>0</v>
      </c>
      <c r="W239" s="102">
        <f>+OAX!X277</f>
        <v>0</v>
      </c>
      <c r="X239" s="102">
        <f>+OAX!Y277</f>
        <v>0</v>
      </c>
      <c r="Y239" s="102">
        <f>+OAX!Z277</f>
        <v>0</v>
      </c>
      <c r="Z239" s="102">
        <f>+OAX!AA277</f>
        <v>0</v>
      </c>
      <c r="AA239" s="102">
        <f>+OAX!AB277</f>
        <v>0</v>
      </c>
    </row>
    <row r="240" spans="1:27" ht="24.75" hidden="1">
      <c r="A240" s="1"/>
      <c r="B240" s="99">
        <f t="shared" si="0"/>
        <v>2023</v>
      </c>
      <c r="C240" s="99">
        <v>20</v>
      </c>
      <c r="D240" s="99">
        <f t="shared" si="0"/>
        <v>1</v>
      </c>
      <c r="E240" s="99">
        <v>3</v>
      </c>
      <c r="F240" s="99">
        <v>5</v>
      </c>
      <c r="G240" s="99">
        <v>5000</v>
      </c>
      <c r="H240" s="99">
        <v>5100</v>
      </c>
      <c r="I240" s="99">
        <v>515</v>
      </c>
      <c r="J240" s="100">
        <v>4</v>
      </c>
      <c r="K240" s="100">
        <v>3</v>
      </c>
      <c r="L240" s="101" t="s">
        <v>243</v>
      </c>
      <c r="M240" s="102">
        <f>OAX!N278</f>
        <v>0</v>
      </c>
      <c r="N240" s="148" t="str">
        <f>+OAX!O278</f>
        <v>Pieza</v>
      </c>
      <c r="O240" s="104">
        <f>+OAX!P278</f>
        <v>0</v>
      </c>
      <c r="P240" s="104">
        <f>+OAX!Q278</f>
        <v>0</v>
      </c>
      <c r="Q240" s="102">
        <f>+OAX!R278</f>
        <v>0</v>
      </c>
      <c r="R240" s="102">
        <f>+OAX!S278</f>
        <v>0</v>
      </c>
      <c r="S240" s="102">
        <f>+OAX!T278</f>
        <v>0</v>
      </c>
      <c r="T240" s="102">
        <f>+OAX!U278</f>
        <v>0</v>
      </c>
      <c r="U240" s="102">
        <f>+OAX!V278</f>
        <v>0</v>
      </c>
      <c r="V240" s="102">
        <f>+OAX!W278</f>
        <v>0</v>
      </c>
      <c r="W240" s="102">
        <f>+OAX!X278</f>
        <v>0</v>
      </c>
      <c r="X240" s="102">
        <f>+OAX!Y278</f>
        <v>0</v>
      </c>
      <c r="Y240" s="102">
        <f>+OAX!Z278</f>
        <v>0</v>
      </c>
      <c r="Z240" s="102">
        <f>+OAX!AA278</f>
        <v>0</v>
      </c>
      <c r="AA240" s="102">
        <f>+OAX!AB278</f>
        <v>0</v>
      </c>
    </row>
    <row r="241" spans="1:27" ht="24.75" hidden="1">
      <c r="A241" s="1"/>
      <c r="B241" s="99">
        <f t="shared" si="0"/>
        <v>2023</v>
      </c>
      <c r="C241" s="99">
        <v>20</v>
      </c>
      <c r="D241" s="99">
        <f t="shared" si="0"/>
        <v>1</v>
      </c>
      <c r="E241" s="99">
        <v>3</v>
      </c>
      <c r="F241" s="99">
        <v>5</v>
      </c>
      <c r="G241" s="99">
        <v>5000</v>
      </c>
      <c r="H241" s="99">
        <v>5100</v>
      </c>
      <c r="I241" s="99">
        <v>515</v>
      </c>
      <c r="J241" s="100">
        <v>5</v>
      </c>
      <c r="K241" s="100">
        <v>3</v>
      </c>
      <c r="L241" s="101" t="s">
        <v>176</v>
      </c>
      <c r="M241" s="102">
        <f>OAX!N279</f>
        <v>0</v>
      </c>
      <c r="N241" s="148" t="str">
        <f>+OAX!O279</f>
        <v>Pieza</v>
      </c>
      <c r="O241" s="104">
        <f>+OAX!P279</f>
        <v>0</v>
      </c>
      <c r="P241" s="104">
        <f>+OAX!Q279</f>
        <v>0</v>
      </c>
      <c r="Q241" s="102">
        <f>+OAX!R279</f>
        <v>0</v>
      </c>
      <c r="R241" s="102">
        <f>+OAX!S279</f>
        <v>0</v>
      </c>
      <c r="S241" s="102">
        <f>+OAX!T279</f>
        <v>0</v>
      </c>
      <c r="T241" s="102">
        <f>+OAX!U279</f>
        <v>0</v>
      </c>
      <c r="U241" s="102">
        <f>+OAX!V279</f>
        <v>0</v>
      </c>
      <c r="V241" s="102">
        <f>+OAX!W279</f>
        <v>0</v>
      </c>
      <c r="W241" s="102">
        <f>+OAX!X279</f>
        <v>0</v>
      </c>
      <c r="X241" s="102">
        <f>+OAX!Y279</f>
        <v>0</v>
      </c>
      <c r="Y241" s="102">
        <f>+OAX!Z279</f>
        <v>0</v>
      </c>
      <c r="Z241" s="102">
        <f>+OAX!AA279</f>
        <v>0</v>
      </c>
      <c r="AA241" s="102">
        <f>+OAX!AB279</f>
        <v>0</v>
      </c>
    </row>
    <row r="242" spans="1:27" ht="24.75" hidden="1">
      <c r="A242" s="1"/>
      <c r="B242" s="99">
        <f t="shared" si="0"/>
        <v>2023</v>
      </c>
      <c r="C242" s="99">
        <v>20</v>
      </c>
      <c r="D242" s="99">
        <f t="shared" si="0"/>
        <v>1</v>
      </c>
      <c r="E242" s="99">
        <v>3</v>
      </c>
      <c r="F242" s="99">
        <v>5</v>
      </c>
      <c r="G242" s="99">
        <v>5000</v>
      </c>
      <c r="H242" s="99">
        <v>5100</v>
      </c>
      <c r="I242" s="99">
        <v>515</v>
      </c>
      <c r="J242" s="100">
        <v>6</v>
      </c>
      <c r="K242" s="100">
        <v>3</v>
      </c>
      <c r="L242" s="101" t="s">
        <v>244</v>
      </c>
      <c r="M242" s="102">
        <f>OAX!N280</f>
        <v>0</v>
      </c>
      <c r="N242" s="148" t="str">
        <f>+OAX!O280</f>
        <v>Pieza</v>
      </c>
      <c r="O242" s="104">
        <f>+OAX!P280</f>
        <v>0</v>
      </c>
      <c r="P242" s="104">
        <f>+OAX!Q280</f>
        <v>0</v>
      </c>
      <c r="Q242" s="102">
        <f>+OAX!R280</f>
        <v>0</v>
      </c>
      <c r="R242" s="102">
        <f>+OAX!S280</f>
        <v>0</v>
      </c>
      <c r="S242" s="102">
        <f>+OAX!T280</f>
        <v>0</v>
      </c>
      <c r="T242" s="102">
        <f>+OAX!U280</f>
        <v>0</v>
      </c>
      <c r="U242" s="102">
        <f>+OAX!V280</f>
        <v>0</v>
      </c>
      <c r="V242" s="102">
        <f>+OAX!W280</f>
        <v>0</v>
      </c>
      <c r="W242" s="102">
        <f>+OAX!X280</f>
        <v>0</v>
      </c>
      <c r="X242" s="102">
        <f>+OAX!Y280</f>
        <v>0</v>
      </c>
      <c r="Y242" s="102">
        <f>+OAX!Z280</f>
        <v>0</v>
      </c>
      <c r="Z242" s="102">
        <f>+OAX!AA280</f>
        <v>0</v>
      </c>
      <c r="AA242" s="102">
        <f>+OAX!AB280</f>
        <v>0</v>
      </c>
    </row>
    <row r="243" spans="1:27" ht="24.75" hidden="1">
      <c r="A243" s="1"/>
      <c r="B243" s="94">
        <f t="shared" si="0"/>
        <v>2023</v>
      </c>
      <c r="C243" s="93">
        <v>20</v>
      </c>
      <c r="D243" s="93">
        <f t="shared" si="0"/>
        <v>1</v>
      </c>
      <c r="E243" s="93">
        <v>3</v>
      </c>
      <c r="F243" s="93">
        <v>5</v>
      </c>
      <c r="G243" s="93">
        <v>5000</v>
      </c>
      <c r="H243" s="93">
        <v>5100</v>
      </c>
      <c r="I243" s="93">
        <v>519</v>
      </c>
      <c r="J243" s="94"/>
      <c r="K243" s="94">
        <v>3</v>
      </c>
      <c r="L243" s="95" t="s">
        <v>177</v>
      </c>
      <c r="M243" s="96">
        <f>OAX!N281</f>
        <v>0</v>
      </c>
      <c r="N243" s="153"/>
      <c r="O243" s="154"/>
      <c r="P243" s="154"/>
      <c r="Q243" s="96">
        <f>+OAX!R281</f>
        <v>0</v>
      </c>
      <c r="R243" s="96">
        <f>+OAX!S281</f>
        <v>0</v>
      </c>
      <c r="S243" s="96">
        <f>+OAX!T281</f>
        <v>0</v>
      </c>
      <c r="T243" s="96">
        <f>+OAX!U281</f>
        <v>0</v>
      </c>
      <c r="U243" s="96">
        <f>+OAX!V281</f>
        <v>0</v>
      </c>
      <c r="V243" s="96"/>
      <c r="W243" s="96"/>
      <c r="X243" s="96"/>
      <c r="Y243" s="96"/>
      <c r="Z243" s="96"/>
      <c r="AA243" s="96"/>
    </row>
    <row r="244" spans="1:27" ht="24.75" hidden="1">
      <c r="A244" s="1"/>
      <c r="B244" s="99">
        <v>2023</v>
      </c>
      <c r="C244" s="99">
        <v>20</v>
      </c>
      <c r="D244" s="99">
        <v>1</v>
      </c>
      <c r="E244" s="99">
        <v>3</v>
      </c>
      <c r="F244" s="99">
        <v>5</v>
      </c>
      <c r="G244" s="99">
        <v>5000</v>
      </c>
      <c r="H244" s="99">
        <v>5100</v>
      </c>
      <c r="I244" s="99">
        <v>519</v>
      </c>
      <c r="J244" s="100">
        <v>1</v>
      </c>
      <c r="K244" s="100">
        <v>3</v>
      </c>
      <c r="L244" s="101" t="s">
        <v>245</v>
      </c>
      <c r="M244" s="102">
        <f>OAX!N282</f>
        <v>0</v>
      </c>
      <c r="N244" s="148" t="str">
        <f>+OAX!O282</f>
        <v>Pieza</v>
      </c>
      <c r="O244" s="104">
        <f>+OAX!P282</f>
        <v>0</v>
      </c>
      <c r="P244" s="104">
        <f>+OAX!Q282</f>
        <v>0</v>
      </c>
      <c r="Q244" s="102">
        <f>+OAX!R282</f>
        <v>0</v>
      </c>
      <c r="R244" s="102">
        <f>+OAX!S282</f>
        <v>0</v>
      </c>
      <c r="S244" s="102">
        <f>+OAX!T282</f>
        <v>0</v>
      </c>
      <c r="T244" s="102">
        <f>+OAX!U282</f>
        <v>0</v>
      </c>
      <c r="U244" s="102">
        <f>+OAX!V282</f>
        <v>0</v>
      </c>
      <c r="V244" s="102">
        <f>+OAX!W282</f>
        <v>0</v>
      </c>
      <c r="W244" s="102">
        <f>+OAX!X282</f>
        <v>0</v>
      </c>
      <c r="X244" s="102">
        <f>+OAX!Y282</f>
        <v>0</v>
      </c>
      <c r="Y244" s="102">
        <f>+OAX!Z282</f>
        <v>0</v>
      </c>
      <c r="Z244" s="102">
        <f>+OAX!AA282</f>
        <v>0</v>
      </c>
      <c r="AA244" s="102">
        <f>+OAX!AB282</f>
        <v>0</v>
      </c>
    </row>
    <row r="245" spans="1:27" ht="24.75" hidden="1">
      <c r="A245" s="1"/>
      <c r="B245" s="88">
        <f t="shared" ref="B245:D246" si="1">B244</f>
        <v>2023</v>
      </c>
      <c r="C245" s="87">
        <v>20</v>
      </c>
      <c r="D245" s="87">
        <f t="shared" si="1"/>
        <v>1</v>
      </c>
      <c r="E245" s="87">
        <v>3</v>
      </c>
      <c r="F245" s="87">
        <v>5</v>
      </c>
      <c r="G245" s="87">
        <v>5000</v>
      </c>
      <c r="H245" s="87">
        <v>5200</v>
      </c>
      <c r="I245" s="87"/>
      <c r="J245" s="88"/>
      <c r="K245" s="88">
        <v>3</v>
      </c>
      <c r="L245" s="89" t="s">
        <v>118</v>
      </c>
      <c r="M245" s="90">
        <f>OAX!N283</f>
        <v>0</v>
      </c>
      <c r="N245" s="151"/>
      <c r="O245" s="152"/>
      <c r="P245" s="152"/>
      <c r="Q245" s="90">
        <f>+OAX!R283</f>
        <v>0</v>
      </c>
      <c r="R245" s="90">
        <f>+OAX!S283</f>
        <v>0</v>
      </c>
      <c r="S245" s="90">
        <f>+OAX!T283</f>
        <v>0</v>
      </c>
      <c r="T245" s="90">
        <f>+OAX!U283</f>
        <v>0</v>
      </c>
      <c r="U245" s="90">
        <f>+OAX!V283</f>
        <v>0</v>
      </c>
      <c r="V245" s="90"/>
      <c r="W245" s="90"/>
      <c r="X245" s="90"/>
      <c r="Y245" s="90"/>
      <c r="Z245" s="90"/>
      <c r="AA245" s="90"/>
    </row>
    <row r="246" spans="1:27" ht="24.75" hidden="1">
      <c r="A246" s="1"/>
      <c r="B246" s="94">
        <f t="shared" si="1"/>
        <v>2023</v>
      </c>
      <c r="C246" s="93">
        <v>20</v>
      </c>
      <c r="D246" s="93">
        <f t="shared" si="1"/>
        <v>1</v>
      </c>
      <c r="E246" s="93">
        <v>3</v>
      </c>
      <c r="F246" s="93">
        <v>5</v>
      </c>
      <c r="G246" s="93">
        <v>5000</v>
      </c>
      <c r="H246" s="93">
        <v>5200</v>
      </c>
      <c r="I246" s="93">
        <v>521</v>
      </c>
      <c r="J246" s="94"/>
      <c r="K246" s="94">
        <v>3</v>
      </c>
      <c r="L246" s="95" t="s">
        <v>180</v>
      </c>
      <c r="M246" s="96">
        <f>OAX!N284</f>
        <v>0</v>
      </c>
      <c r="N246" s="153"/>
      <c r="O246" s="154"/>
      <c r="P246" s="154"/>
      <c r="Q246" s="96">
        <f>+OAX!R284</f>
        <v>0</v>
      </c>
      <c r="R246" s="96">
        <f>+OAX!S284</f>
        <v>0</v>
      </c>
      <c r="S246" s="96">
        <f>+OAX!T284</f>
        <v>0</v>
      </c>
      <c r="T246" s="96">
        <f>+OAX!U284</f>
        <v>0</v>
      </c>
      <c r="U246" s="96">
        <f>+OAX!V284</f>
        <v>0</v>
      </c>
      <c r="V246" s="96"/>
      <c r="W246" s="96"/>
      <c r="X246" s="96"/>
      <c r="Y246" s="96"/>
      <c r="Z246" s="96"/>
      <c r="AA246" s="96"/>
    </row>
    <row r="247" spans="1:27" ht="46.5" hidden="1">
      <c r="A247" s="1"/>
      <c r="B247" s="99">
        <v>2023</v>
      </c>
      <c r="C247" s="99">
        <v>20</v>
      </c>
      <c r="D247" s="99">
        <v>1</v>
      </c>
      <c r="E247" s="99">
        <v>3</v>
      </c>
      <c r="F247" s="99">
        <v>5</v>
      </c>
      <c r="G247" s="99">
        <v>5000</v>
      </c>
      <c r="H247" s="99">
        <v>5200</v>
      </c>
      <c r="I247" s="99">
        <v>521</v>
      </c>
      <c r="J247" s="100">
        <v>1</v>
      </c>
      <c r="K247" s="100">
        <v>3</v>
      </c>
      <c r="L247" s="101" t="s">
        <v>181</v>
      </c>
      <c r="M247" s="102">
        <f>OAX!N285</f>
        <v>0</v>
      </c>
      <c r="N247" s="124" t="str">
        <f>+OAX!O285</f>
        <v>Equipo/ Pieza</v>
      </c>
      <c r="O247" s="104">
        <f>+OAX!P285</f>
        <v>0</v>
      </c>
      <c r="P247" s="104">
        <f>+OAX!Q285</f>
        <v>0</v>
      </c>
      <c r="Q247" s="102">
        <f>+OAX!R285</f>
        <v>0</v>
      </c>
      <c r="R247" s="102">
        <f>+OAX!S285</f>
        <v>0</v>
      </c>
      <c r="S247" s="102">
        <f>+OAX!T285</f>
        <v>0</v>
      </c>
      <c r="T247" s="102">
        <f>+OAX!U285</f>
        <v>0</v>
      </c>
      <c r="U247" s="102">
        <f>+OAX!V285</f>
        <v>0</v>
      </c>
      <c r="V247" s="102">
        <f>+OAX!W285</f>
        <v>0</v>
      </c>
      <c r="W247" s="102">
        <f>+OAX!X285</f>
        <v>0</v>
      </c>
      <c r="X247" s="102">
        <f>+OAX!Y285</f>
        <v>0</v>
      </c>
      <c r="Y247" s="102">
        <f>+OAX!Z285</f>
        <v>0</v>
      </c>
      <c r="Z247" s="102">
        <f>+OAX!AA285</f>
        <v>0</v>
      </c>
      <c r="AA247" s="102">
        <f>+OAX!AB285</f>
        <v>0</v>
      </c>
    </row>
    <row r="248" spans="1:27" ht="46.5" hidden="1">
      <c r="A248" s="1"/>
      <c r="B248" s="99">
        <f t="shared" ref="B248:D252" si="2">B247</f>
        <v>2023</v>
      </c>
      <c r="C248" s="99">
        <v>20</v>
      </c>
      <c r="D248" s="99">
        <f t="shared" si="2"/>
        <v>1</v>
      </c>
      <c r="E248" s="99">
        <v>3</v>
      </c>
      <c r="F248" s="99">
        <v>5</v>
      </c>
      <c r="G248" s="99">
        <v>5000</v>
      </c>
      <c r="H248" s="99">
        <v>5200</v>
      </c>
      <c r="I248" s="99">
        <v>521</v>
      </c>
      <c r="J248" s="100">
        <v>2</v>
      </c>
      <c r="K248" s="100">
        <v>3</v>
      </c>
      <c r="L248" s="101" t="s">
        <v>246</v>
      </c>
      <c r="M248" s="102">
        <f>OAX!N286</f>
        <v>0</v>
      </c>
      <c r="N248" s="124" t="str">
        <f>+OAX!O286</f>
        <v>Equipo/ Pieza</v>
      </c>
      <c r="O248" s="104">
        <f>+OAX!P286</f>
        <v>0</v>
      </c>
      <c r="P248" s="104">
        <f>+OAX!Q286</f>
        <v>0</v>
      </c>
      <c r="Q248" s="102">
        <f>+OAX!R286</f>
        <v>0</v>
      </c>
      <c r="R248" s="102">
        <f>+OAX!S286</f>
        <v>0</v>
      </c>
      <c r="S248" s="102">
        <f>+OAX!T286</f>
        <v>0</v>
      </c>
      <c r="T248" s="102">
        <f>+OAX!U286</f>
        <v>0</v>
      </c>
      <c r="U248" s="102">
        <f>+OAX!V286</f>
        <v>0</v>
      </c>
      <c r="V248" s="102">
        <f>+OAX!W286</f>
        <v>0</v>
      </c>
      <c r="W248" s="102">
        <f>+OAX!X286</f>
        <v>0</v>
      </c>
      <c r="X248" s="102">
        <f>+OAX!Y286</f>
        <v>0</v>
      </c>
      <c r="Y248" s="102">
        <f>+OAX!Z286</f>
        <v>0</v>
      </c>
      <c r="Z248" s="102">
        <f>+OAX!AA286</f>
        <v>0</v>
      </c>
      <c r="AA248" s="102">
        <f>+OAX!AB286</f>
        <v>0</v>
      </c>
    </row>
    <row r="249" spans="1:27" ht="46.5" hidden="1">
      <c r="A249" s="1"/>
      <c r="B249" s="99">
        <f t="shared" si="2"/>
        <v>2023</v>
      </c>
      <c r="C249" s="99">
        <v>20</v>
      </c>
      <c r="D249" s="99">
        <f t="shared" si="2"/>
        <v>1</v>
      </c>
      <c r="E249" s="99">
        <v>3</v>
      </c>
      <c r="F249" s="99">
        <v>5</v>
      </c>
      <c r="G249" s="99">
        <v>5000</v>
      </c>
      <c r="H249" s="99">
        <v>5200</v>
      </c>
      <c r="I249" s="99">
        <v>521</v>
      </c>
      <c r="J249" s="100">
        <v>3</v>
      </c>
      <c r="K249" s="100">
        <v>3</v>
      </c>
      <c r="L249" s="101" t="s">
        <v>247</v>
      </c>
      <c r="M249" s="102">
        <f>OAX!N287</f>
        <v>0</v>
      </c>
      <c r="N249" s="124" t="str">
        <f>+OAX!O287</f>
        <v>Equipo/ Pieza</v>
      </c>
      <c r="O249" s="104">
        <f>+OAX!P287</f>
        <v>0</v>
      </c>
      <c r="P249" s="104">
        <f>+OAX!Q287</f>
        <v>0</v>
      </c>
      <c r="Q249" s="102">
        <f>+OAX!R287</f>
        <v>0</v>
      </c>
      <c r="R249" s="102">
        <f>+OAX!S287</f>
        <v>0</v>
      </c>
      <c r="S249" s="102">
        <f>+OAX!T287</f>
        <v>0</v>
      </c>
      <c r="T249" s="102">
        <f>+OAX!U287</f>
        <v>0</v>
      </c>
      <c r="U249" s="102">
        <f>+OAX!V287</f>
        <v>0</v>
      </c>
      <c r="V249" s="102">
        <f>+OAX!W287</f>
        <v>0</v>
      </c>
      <c r="W249" s="102">
        <f>+OAX!X287</f>
        <v>0</v>
      </c>
      <c r="X249" s="102">
        <f>+OAX!Y287</f>
        <v>0</v>
      </c>
      <c r="Y249" s="102">
        <f>+OAX!Z287</f>
        <v>0</v>
      </c>
      <c r="Z249" s="102">
        <f>+OAX!AA287</f>
        <v>0</v>
      </c>
      <c r="AA249" s="102">
        <f>+OAX!AB287</f>
        <v>0</v>
      </c>
    </row>
    <row r="250" spans="1:27" ht="46.5" hidden="1">
      <c r="A250" s="1"/>
      <c r="B250" s="99">
        <f t="shared" si="2"/>
        <v>2023</v>
      </c>
      <c r="C250" s="99">
        <v>20</v>
      </c>
      <c r="D250" s="99">
        <f t="shared" si="2"/>
        <v>1</v>
      </c>
      <c r="E250" s="99">
        <v>3</v>
      </c>
      <c r="F250" s="99">
        <v>5</v>
      </c>
      <c r="G250" s="99">
        <v>5000</v>
      </c>
      <c r="H250" s="99">
        <v>5200</v>
      </c>
      <c r="I250" s="99">
        <v>521</v>
      </c>
      <c r="J250" s="100">
        <v>4</v>
      </c>
      <c r="K250" s="100">
        <v>3</v>
      </c>
      <c r="L250" s="101" t="s">
        <v>248</v>
      </c>
      <c r="M250" s="102">
        <f>OAX!N288</f>
        <v>0</v>
      </c>
      <c r="N250" s="124" t="str">
        <f>+OAX!O288</f>
        <v>Equipo/ Pieza</v>
      </c>
      <c r="O250" s="104">
        <f>+OAX!P288</f>
        <v>0</v>
      </c>
      <c r="P250" s="104">
        <f>+OAX!Q288</f>
        <v>0</v>
      </c>
      <c r="Q250" s="102">
        <f>+OAX!R288</f>
        <v>0</v>
      </c>
      <c r="R250" s="102">
        <f>+OAX!S288</f>
        <v>0</v>
      </c>
      <c r="S250" s="102">
        <f>+OAX!T288</f>
        <v>0</v>
      </c>
      <c r="T250" s="102">
        <f>+OAX!U288</f>
        <v>0</v>
      </c>
      <c r="U250" s="102">
        <f>+OAX!V288</f>
        <v>0</v>
      </c>
      <c r="V250" s="102">
        <f>+OAX!W288</f>
        <v>0</v>
      </c>
      <c r="W250" s="102">
        <f>+OAX!X288</f>
        <v>0</v>
      </c>
      <c r="X250" s="102">
        <f>+OAX!Y288</f>
        <v>0</v>
      </c>
      <c r="Y250" s="102">
        <f>+OAX!Z288</f>
        <v>0</v>
      </c>
      <c r="Z250" s="102">
        <f>+OAX!AA288</f>
        <v>0</v>
      </c>
      <c r="AA250" s="102">
        <f>+OAX!AB288</f>
        <v>0</v>
      </c>
    </row>
    <row r="251" spans="1:27" ht="46.5" hidden="1">
      <c r="A251" s="1"/>
      <c r="B251" s="99">
        <f t="shared" si="2"/>
        <v>2023</v>
      </c>
      <c r="C251" s="99">
        <v>20</v>
      </c>
      <c r="D251" s="99">
        <f t="shared" si="2"/>
        <v>1</v>
      </c>
      <c r="E251" s="99">
        <v>3</v>
      </c>
      <c r="F251" s="99">
        <v>5</v>
      </c>
      <c r="G251" s="99">
        <v>5000</v>
      </c>
      <c r="H251" s="99">
        <v>5200</v>
      </c>
      <c r="I251" s="99">
        <v>521</v>
      </c>
      <c r="J251" s="100">
        <v>5</v>
      </c>
      <c r="K251" s="100">
        <v>3</v>
      </c>
      <c r="L251" s="101" t="s">
        <v>249</v>
      </c>
      <c r="M251" s="102">
        <f>OAX!N289</f>
        <v>0</v>
      </c>
      <c r="N251" s="124" t="str">
        <f>+OAX!O289</f>
        <v>Equipo/ Pieza</v>
      </c>
      <c r="O251" s="104">
        <f>+OAX!P289</f>
        <v>0</v>
      </c>
      <c r="P251" s="104">
        <f>+OAX!Q289</f>
        <v>0</v>
      </c>
      <c r="Q251" s="102">
        <f>+OAX!R289</f>
        <v>0</v>
      </c>
      <c r="R251" s="102">
        <f>+OAX!S289</f>
        <v>0</v>
      </c>
      <c r="S251" s="102">
        <f>+OAX!T289</f>
        <v>0</v>
      </c>
      <c r="T251" s="102">
        <f>+OAX!U289</f>
        <v>0</v>
      </c>
      <c r="U251" s="102">
        <f>+OAX!V289</f>
        <v>0</v>
      </c>
      <c r="V251" s="102">
        <f>+OAX!W289</f>
        <v>0</v>
      </c>
      <c r="W251" s="102">
        <f>+OAX!X289</f>
        <v>0</v>
      </c>
      <c r="X251" s="102">
        <f>+OAX!Y289</f>
        <v>0</v>
      </c>
      <c r="Y251" s="102">
        <f>+OAX!Z289</f>
        <v>0</v>
      </c>
      <c r="Z251" s="102">
        <f>+OAX!AA289</f>
        <v>0</v>
      </c>
      <c r="AA251" s="102">
        <f>+OAX!AB289</f>
        <v>0</v>
      </c>
    </row>
    <row r="252" spans="1:27" ht="46.5" hidden="1">
      <c r="A252" s="1"/>
      <c r="B252" s="99">
        <f t="shared" si="2"/>
        <v>2023</v>
      </c>
      <c r="C252" s="99">
        <v>20</v>
      </c>
      <c r="D252" s="99">
        <f t="shared" si="2"/>
        <v>1</v>
      </c>
      <c r="E252" s="99">
        <v>3</v>
      </c>
      <c r="F252" s="99">
        <v>5</v>
      </c>
      <c r="G252" s="99">
        <v>5000</v>
      </c>
      <c r="H252" s="99">
        <v>5200</v>
      </c>
      <c r="I252" s="99">
        <v>521</v>
      </c>
      <c r="J252" s="100">
        <v>6</v>
      </c>
      <c r="K252" s="100">
        <v>3</v>
      </c>
      <c r="L252" s="101" t="s">
        <v>250</v>
      </c>
      <c r="M252" s="102">
        <f>OAX!N290</f>
        <v>0</v>
      </c>
      <c r="N252" s="124" t="str">
        <f>+OAX!O290</f>
        <v>Equipo/ Pieza</v>
      </c>
      <c r="O252" s="104">
        <f>+OAX!P290</f>
        <v>0</v>
      </c>
      <c r="P252" s="104">
        <f>+OAX!Q290</f>
        <v>0</v>
      </c>
      <c r="Q252" s="102">
        <f>+OAX!R290</f>
        <v>0</v>
      </c>
      <c r="R252" s="102">
        <f>+OAX!S290</f>
        <v>0</v>
      </c>
      <c r="S252" s="102">
        <f>+OAX!T290</f>
        <v>0</v>
      </c>
      <c r="T252" s="102">
        <f>+OAX!U290</f>
        <v>0</v>
      </c>
      <c r="U252" s="102">
        <f>+OAX!V290</f>
        <v>0</v>
      </c>
      <c r="V252" s="102">
        <f>+OAX!W290</f>
        <v>0</v>
      </c>
      <c r="W252" s="102">
        <f>+OAX!X290</f>
        <v>0</v>
      </c>
      <c r="X252" s="102">
        <f>+OAX!Y290</f>
        <v>0</v>
      </c>
      <c r="Y252" s="102">
        <f>+OAX!Z290</f>
        <v>0</v>
      </c>
      <c r="Z252" s="102">
        <f>+OAX!AA290</f>
        <v>0</v>
      </c>
      <c r="AA252" s="102">
        <f>+OAX!AB290</f>
        <v>0</v>
      </c>
    </row>
    <row r="253" spans="1:27" ht="24.75" hidden="1">
      <c r="A253" s="1"/>
      <c r="B253" s="99">
        <v>2023</v>
      </c>
      <c r="C253" s="99">
        <v>20</v>
      </c>
      <c r="D253" s="99">
        <v>1</v>
      </c>
      <c r="E253" s="99">
        <v>3</v>
      </c>
      <c r="F253" s="99">
        <v>5</v>
      </c>
      <c r="G253" s="99">
        <v>5000</v>
      </c>
      <c r="H253" s="99">
        <v>5200</v>
      </c>
      <c r="I253" s="99">
        <v>521</v>
      </c>
      <c r="J253" s="100">
        <v>7</v>
      </c>
      <c r="K253" s="100">
        <v>3</v>
      </c>
      <c r="L253" s="101" t="s">
        <v>251</v>
      </c>
      <c r="M253" s="102">
        <f>OAX!N291</f>
        <v>0</v>
      </c>
      <c r="N253" s="148" t="str">
        <f>+OAX!O291</f>
        <v>Kit</v>
      </c>
      <c r="O253" s="104">
        <f>+OAX!P291</f>
        <v>0</v>
      </c>
      <c r="P253" s="104">
        <f>+OAX!Q291</f>
        <v>0</v>
      </c>
      <c r="Q253" s="102">
        <f>+OAX!R291</f>
        <v>0</v>
      </c>
      <c r="R253" s="102">
        <f>+OAX!S291</f>
        <v>0</v>
      </c>
      <c r="S253" s="102">
        <f>+OAX!T291</f>
        <v>0</v>
      </c>
      <c r="T253" s="102">
        <f>+OAX!U291</f>
        <v>0</v>
      </c>
      <c r="U253" s="102">
        <f>+OAX!V291</f>
        <v>0</v>
      </c>
      <c r="V253" s="102">
        <f>+OAX!W291</f>
        <v>0</v>
      </c>
      <c r="W253" s="102">
        <f>+OAX!X291</f>
        <v>0</v>
      </c>
      <c r="X253" s="102">
        <f>+OAX!Y291</f>
        <v>0</v>
      </c>
      <c r="Y253" s="102">
        <f>+OAX!Z291</f>
        <v>0</v>
      </c>
      <c r="Z253" s="102">
        <f>+OAX!AA291</f>
        <v>0</v>
      </c>
      <c r="AA253" s="102">
        <f>+OAX!AB291</f>
        <v>0</v>
      </c>
    </row>
    <row r="254" spans="1:27" ht="46.5" hidden="1">
      <c r="A254" s="1"/>
      <c r="B254" s="99">
        <f t="shared" ref="B254:D255" si="3">B253</f>
        <v>2023</v>
      </c>
      <c r="C254" s="99">
        <v>20</v>
      </c>
      <c r="D254" s="99">
        <f t="shared" si="3"/>
        <v>1</v>
      </c>
      <c r="E254" s="99">
        <v>3</v>
      </c>
      <c r="F254" s="99">
        <v>5</v>
      </c>
      <c r="G254" s="99">
        <v>5000</v>
      </c>
      <c r="H254" s="99">
        <v>5200</v>
      </c>
      <c r="I254" s="99">
        <v>521</v>
      </c>
      <c r="J254" s="100">
        <v>8</v>
      </c>
      <c r="K254" s="100">
        <v>3</v>
      </c>
      <c r="L254" s="101" t="s">
        <v>252</v>
      </c>
      <c r="M254" s="102">
        <f>OAX!N292</f>
        <v>0</v>
      </c>
      <c r="N254" s="124" t="str">
        <f>+OAX!O292</f>
        <v>Equipo/ Pieza</v>
      </c>
      <c r="O254" s="104">
        <f>+OAX!P292</f>
        <v>0</v>
      </c>
      <c r="P254" s="104">
        <f>+OAX!Q292</f>
        <v>0</v>
      </c>
      <c r="Q254" s="102">
        <f>+OAX!R292</f>
        <v>0</v>
      </c>
      <c r="R254" s="102">
        <f>+OAX!S292</f>
        <v>0</v>
      </c>
      <c r="S254" s="102">
        <f>+OAX!T292</f>
        <v>0</v>
      </c>
      <c r="T254" s="102">
        <f>+OAX!U292</f>
        <v>0</v>
      </c>
      <c r="U254" s="102">
        <f>+OAX!V292</f>
        <v>0</v>
      </c>
      <c r="V254" s="102">
        <f>+OAX!W292</f>
        <v>0</v>
      </c>
      <c r="W254" s="102">
        <f>+OAX!X292</f>
        <v>0</v>
      </c>
      <c r="X254" s="102">
        <f>+OAX!Y292</f>
        <v>0</v>
      </c>
      <c r="Y254" s="102">
        <f>+OAX!Z292</f>
        <v>0</v>
      </c>
      <c r="Z254" s="102">
        <f>+OAX!AA292</f>
        <v>0</v>
      </c>
      <c r="AA254" s="102">
        <f>+OAX!AB292</f>
        <v>0</v>
      </c>
    </row>
    <row r="255" spans="1:27" ht="24.75" hidden="1">
      <c r="A255" s="1"/>
      <c r="B255" s="94">
        <f t="shared" si="3"/>
        <v>2023</v>
      </c>
      <c r="C255" s="93">
        <v>20</v>
      </c>
      <c r="D255" s="93">
        <f t="shared" si="3"/>
        <v>1</v>
      </c>
      <c r="E255" s="93">
        <v>3</v>
      </c>
      <c r="F255" s="93">
        <v>5</v>
      </c>
      <c r="G255" s="93">
        <v>5000</v>
      </c>
      <c r="H255" s="93">
        <v>5200</v>
      </c>
      <c r="I255" s="93">
        <v>523</v>
      </c>
      <c r="J255" s="94"/>
      <c r="K255" s="94">
        <v>3</v>
      </c>
      <c r="L255" s="95" t="s">
        <v>119</v>
      </c>
      <c r="M255" s="96">
        <f>OAX!N293</f>
        <v>0</v>
      </c>
      <c r="N255" s="153"/>
      <c r="O255" s="154"/>
      <c r="P255" s="154"/>
      <c r="Q255" s="96">
        <f>+OAX!R293</f>
        <v>0</v>
      </c>
      <c r="R255" s="96">
        <f>+OAX!S293</f>
        <v>0</v>
      </c>
      <c r="S255" s="96">
        <f>+OAX!T293</f>
        <v>0</v>
      </c>
      <c r="T255" s="96">
        <f>+OAX!U293</f>
        <v>0</v>
      </c>
      <c r="U255" s="96">
        <f>+OAX!V293</f>
        <v>0</v>
      </c>
      <c r="V255" s="96"/>
      <c r="W255" s="96"/>
      <c r="X255" s="96"/>
      <c r="Y255" s="96"/>
      <c r="Z255" s="96"/>
      <c r="AA255" s="96"/>
    </row>
    <row r="256" spans="1:27" ht="24.75" hidden="1">
      <c r="A256" s="1"/>
      <c r="B256" s="99">
        <v>2023</v>
      </c>
      <c r="C256" s="99">
        <v>20</v>
      </c>
      <c r="D256" s="99">
        <v>1</v>
      </c>
      <c r="E256" s="99">
        <v>3</v>
      </c>
      <c r="F256" s="99">
        <v>5</v>
      </c>
      <c r="G256" s="99">
        <v>5000</v>
      </c>
      <c r="H256" s="99">
        <v>5200</v>
      </c>
      <c r="I256" s="99">
        <v>523</v>
      </c>
      <c r="J256" s="100">
        <v>1</v>
      </c>
      <c r="K256" s="100">
        <v>3</v>
      </c>
      <c r="L256" s="101" t="s">
        <v>184</v>
      </c>
      <c r="M256" s="102">
        <f>OAX!N294</f>
        <v>0</v>
      </c>
      <c r="N256" s="148" t="str">
        <f>+OAX!O294</f>
        <v>Kit</v>
      </c>
      <c r="O256" s="104">
        <f>+OAX!P294</f>
        <v>0</v>
      </c>
      <c r="P256" s="104">
        <f>+OAX!Q294</f>
        <v>0</v>
      </c>
      <c r="Q256" s="102">
        <f>+OAX!R294</f>
        <v>0</v>
      </c>
      <c r="R256" s="102">
        <f>+OAX!S294</f>
        <v>0</v>
      </c>
      <c r="S256" s="102">
        <f>+OAX!T294</f>
        <v>0</v>
      </c>
      <c r="T256" s="102">
        <f>+OAX!U294</f>
        <v>0</v>
      </c>
      <c r="U256" s="102">
        <f>+OAX!V294</f>
        <v>0</v>
      </c>
      <c r="V256" s="102">
        <f>+OAX!W294</f>
        <v>0</v>
      </c>
      <c r="W256" s="102">
        <f>+OAX!X294</f>
        <v>0</v>
      </c>
      <c r="X256" s="102">
        <f>+OAX!Y294</f>
        <v>0</v>
      </c>
      <c r="Y256" s="102">
        <f>+OAX!Z294</f>
        <v>0</v>
      </c>
      <c r="Z256" s="102">
        <f>+OAX!AA294</f>
        <v>0</v>
      </c>
      <c r="AA256" s="102">
        <f>+OAX!AB294</f>
        <v>0</v>
      </c>
    </row>
    <row r="257" spans="1:27" ht="24.75" hidden="1">
      <c r="A257" s="1"/>
      <c r="B257" s="99">
        <f>B256</f>
        <v>2023</v>
      </c>
      <c r="C257" s="99">
        <v>20</v>
      </c>
      <c r="D257" s="99">
        <f>D256</f>
        <v>1</v>
      </c>
      <c r="E257" s="99">
        <v>3</v>
      </c>
      <c r="F257" s="99">
        <v>5</v>
      </c>
      <c r="G257" s="99">
        <v>5000</v>
      </c>
      <c r="H257" s="99">
        <v>5200</v>
      </c>
      <c r="I257" s="99">
        <v>523</v>
      </c>
      <c r="J257" s="100">
        <v>2</v>
      </c>
      <c r="K257" s="100">
        <v>3</v>
      </c>
      <c r="L257" s="101" t="s">
        <v>253</v>
      </c>
      <c r="M257" s="102">
        <f>OAX!N295</f>
        <v>0</v>
      </c>
      <c r="N257" s="148" t="str">
        <f>+OAX!O295</f>
        <v>Pieza</v>
      </c>
      <c r="O257" s="104">
        <f>+OAX!P295</f>
        <v>0</v>
      </c>
      <c r="P257" s="104">
        <f>+OAX!Q295</f>
        <v>0</v>
      </c>
      <c r="Q257" s="102">
        <f>+OAX!R295</f>
        <v>0</v>
      </c>
      <c r="R257" s="102">
        <f>+OAX!S295</f>
        <v>0</v>
      </c>
      <c r="S257" s="102">
        <f>+OAX!T295</f>
        <v>0</v>
      </c>
      <c r="T257" s="102">
        <f>+OAX!U295</f>
        <v>0</v>
      </c>
      <c r="U257" s="102">
        <f>+OAX!V295</f>
        <v>0</v>
      </c>
      <c r="V257" s="102">
        <f>+OAX!W295</f>
        <v>0</v>
      </c>
      <c r="W257" s="102">
        <f>+OAX!X295</f>
        <v>0</v>
      </c>
      <c r="X257" s="102">
        <f>+OAX!Y295</f>
        <v>0</v>
      </c>
      <c r="Y257" s="102">
        <f>+OAX!Z295</f>
        <v>0</v>
      </c>
      <c r="Z257" s="102">
        <f>+OAX!AA295</f>
        <v>0</v>
      </c>
      <c r="AA257" s="102">
        <f>+OAX!AB295</f>
        <v>0</v>
      </c>
    </row>
    <row r="258" spans="1:27" ht="24.75" hidden="1">
      <c r="A258" s="1"/>
      <c r="B258" s="99">
        <f>B257</f>
        <v>2023</v>
      </c>
      <c r="C258" s="99">
        <v>20</v>
      </c>
      <c r="D258" s="99">
        <f>D257</f>
        <v>1</v>
      </c>
      <c r="E258" s="99">
        <v>3</v>
      </c>
      <c r="F258" s="99">
        <v>5</v>
      </c>
      <c r="G258" s="99">
        <v>5000</v>
      </c>
      <c r="H258" s="99">
        <v>5200</v>
      </c>
      <c r="I258" s="99">
        <v>523</v>
      </c>
      <c r="J258" s="100">
        <v>3</v>
      </c>
      <c r="K258" s="100">
        <v>3</v>
      </c>
      <c r="L258" s="101" t="s">
        <v>185</v>
      </c>
      <c r="M258" s="102">
        <f>OAX!N296</f>
        <v>0</v>
      </c>
      <c r="N258" s="148" t="str">
        <f>+OAX!O296</f>
        <v>Pieza</v>
      </c>
      <c r="O258" s="104">
        <f>+OAX!P296</f>
        <v>0</v>
      </c>
      <c r="P258" s="104">
        <f>+OAX!Q296</f>
        <v>0</v>
      </c>
      <c r="Q258" s="102">
        <f>+OAX!R296</f>
        <v>0</v>
      </c>
      <c r="R258" s="102">
        <f>+OAX!S296</f>
        <v>0</v>
      </c>
      <c r="S258" s="102">
        <f>+OAX!T296</f>
        <v>0</v>
      </c>
      <c r="T258" s="102">
        <f>+OAX!U296</f>
        <v>0</v>
      </c>
      <c r="U258" s="102">
        <f>+OAX!V296</f>
        <v>0</v>
      </c>
      <c r="V258" s="102">
        <f>+OAX!W296</f>
        <v>0</v>
      </c>
      <c r="W258" s="102">
        <f>+OAX!X296</f>
        <v>0</v>
      </c>
      <c r="X258" s="102">
        <f>+OAX!Y296</f>
        <v>0</v>
      </c>
      <c r="Y258" s="102">
        <f>+OAX!Z296</f>
        <v>0</v>
      </c>
      <c r="Z258" s="102">
        <f>+OAX!AA296</f>
        <v>0</v>
      </c>
      <c r="AA258" s="102">
        <f>+OAX!AB296</f>
        <v>0</v>
      </c>
    </row>
    <row r="259" spans="1:27" ht="24.75" hidden="1">
      <c r="A259" s="1"/>
      <c r="B259" s="87">
        <v>2023</v>
      </c>
      <c r="C259" s="87">
        <v>20</v>
      </c>
      <c r="D259" s="87">
        <v>1</v>
      </c>
      <c r="E259" s="87">
        <v>3</v>
      </c>
      <c r="F259" s="87">
        <v>5</v>
      </c>
      <c r="G259" s="87">
        <v>5000</v>
      </c>
      <c r="H259" s="87">
        <v>5400</v>
      </c>
      <c r="I259" s="87"/>
      <c r="J259" s="88" t="s">
        <v>29</v>
      </c>
      <c r="K259" s="88">
        <v>3</v>
      </c>
      <c r="L259" s="89" t="s">
        <v>124</v>
      </c>
      <c r="M259" s="90">
        <f>OAX!N297</f>
        <v>0</v>
      </c>
      <c r="N259" s="91"/>
      <c r="O259" s="92"/>
      <c r="P259" s="92"/>
      <c r="Q259" s="90">
        <f>+OAX!R297</f>
        <v>0</v>
      </c>
      <c r="R259" s="90">
        <f>+OAX!S297</f>
        <v>0</v>
      </c>
      <c r="S259" s="90">
        <f>+OAX!T297</f>
        <v>0</v>
      </c>
      <c r="T259" s="90">
        <f>+OAX!U297</f>
        <v>0</v>
      </c>
      <c r="U259" s="90">
        <f>+OAX!V297</f>
        <v>0</v>
      </c>
      <c r="V259" s="90"/>
      <c r="W259" s="90"/>
      <c r="X259" s="90"/>
      <c r="Y259" s="90"/>
      <c r="Z259" s="90"/>
      <c r="AA259" s="90"/>
    </row>
    <row r="260" spans="1:27" ht="24.75" hidden="1">
      <c r="A260" s="1"/>
      <c r="B260" s="93">
        <v>2023</v>
      </c>
      <c r="C260" s="93">
        <v>20</v>
      </c>
      <c r="D260" s="93">
        <v>1</v>
      </c>
      <c r="E260" s="93">
        <v>3</v>
      </c>
      <c r="F260" s="93">
        <v>5</v>
      </c>
      <c r="G260" s="93">
        <v>5000</v>
      </c>
      <c r="H260" s="93">
        <v>5400</v>
      </c>
      <c r="I260" s="93">
        <v>541</v>
      </c>
      <c r="J260" s="94"/>
      <c r="K260" s="94">
        <v>3</v>
      </c>
      <c r="L260" s="95" t="s">
        <v>125</v>
      </c>
      <c r="M260" s="96">
        <f>OAX!N298</f>
        <v>0</v>
      </c>
      <c r="N260" s="97"/>
      <c r="O260" s="98"/>
      <c r="P260" s="98"/>
      <c r="Q260" s="96">
        <f>+OAX!R298</f>
        <v>0</v>
      </c>
      <c r="R260" s="96">
        <f>+OAX!S298</f>
        <v>0</v>
      </c>
      <c r="S260" s="96">
        <f>+OAX!T298</f>
        <v>0</v>
      </c>
      <c r="T260" s="96">
        <f>+OAX!U298</f>
        <v>0</v>
      </c>
      <c r="U260" s="96">
        <f>+OAX!V298</f>
        <v>0</v>
      </c>
      <c r="V260" s="96"/>
      <c r="W260" s="96"/>
      <c r="X260" s="96"/>
      <c r="Y260" s="96"/>
      <c r="Z260" s="96"/>
      <c r="AA260" s="96"/>
    </row>
    <row r="261" spans="1:27" ht="24.75" hidden="1">
      <c r="A261" s="105"/>
      <c r="B261" s="99">
        <v>2023</v>
      </c>
      <c r="C261" s="99">
        <v>20</v>
      </c>
      <c r="D261" s="99">
        <v>1</v>
      </c>
      <c r="E261" s="99">
        <v>3</v>
      </c>
      <c r="F261" s="99">
        <v>5</v>
      </c>
      <c r="G261" s="99">
        <v>5000</v>
      </c>
      <c r="H261" s="99">
        <v>5400</v>
      </c>
      <c r="I261" s="99">
        <v>541</v>
      </c>
      <c r="J261" s="100">
        <v>1</v>
      </c>
      <c r="K261" s="100">
        <v>3</v>
      </c>
      <c r="L261" s="101" t="s">
        <v>131</v>
      </c>
      <c r="M261" s="102">
        <f>OAX!N299</f>
        <v>0</v>
      </c>
      <c r="N261" s="103" t="str">
        <f>+OAX!O299</f>
        <v>Pieza</v>
      </c>
      <c r="O261" s="104">
        <f>+OAX!P299</f>
        <v>0</v>
      </c>
      <c r="P261" s="104">
        <f>+OAX!Q299</f>
        <v>0</v>
      </c>
      <c r="Q261" s="102">
        <f>+OAX!R299</f>
        <v>0</v>
      </c>
      <c r="R261" s="102">
        <f>+OAX!S299</f>
        <v>0</v>
      </c>
      <c r="S261" s="102">
        <f>+OAX!T299</f>
        <v>0</v>
      </c>
      <c r="T261" s="102">
        <f>+OAX!U299</f>
        <v>0</v>
      </c>
      <c r="U261" s="102">
        <f>+OAX!V299</f>
        <v>0</v>
      </c>
      <c r="V261" s="102">
        <f>+OAX!W299</f>
        <v>0</v>
      </c>
      <c r="W261" s="102">
        <f>+OAX!X299</f>
        <v>0</v>
      </c>
      <c r="X261" s="102">
        <f>+OAX!Y299</f>
        <v>0</v>
      </c>
      <c r="Y261" s="102">
        <f>+OAX!Z299</f>
        <v>0</v>
      </c>
      <c r="Z261" s="102">
        <f>+OAX!AA299</f>
        <v>0</v>
      </c>
      <c r="AA261" s="102">
        <f>+OAX!AB299</f>
        <v>0</v>
      </c>
    </row>
    <row r="262" spans="1:27" ht="24.75" hidden="1">
      <c r="A262" s="1"/>
      <c r="B262" s="88">
        <f>B258</f>
        <v>2023</v>
      </c>
      <c r="C262" s="87">
        <v>20</v>
      </c>
      <c r="D262" s="87">
        <f>D258</f>
        <v>1</v>
      </c>
      <c r="E262" s="87">
        <v>3</v>
      </c>
      <c r="F262" s="87">
        <v>5</v>
      </c>
      <c r="G262" s="88">
        <v>5000</v>
      </c>
      <c r="H262" s="87">
        <v>5500</v>
      </c>
      <c r="I262" s="87"/>
      <c r="J262" s="88"/>
      <c r="K262" s="88">
        <v>3</v>
      </c>
      <c r="L262" s="89" t="s">
        <v>135</v>
      </c>
      <c r="M262" s="90">
        <f>OAX!N300</f>
        <v>0</v>
      </c>
      <c r="N262" s="151"/>
      <c r="O262" s="152"/>
      <c r="P262" s="152"/>
      <c r="Q262" s="90">
        <f>+OAX!R300</f>
        <v>0</v>
      </c>
      <c r="R262" s="90">
        <f>+OAX!S300</f>
        <v>0</v>
      </c>
      <c r="S262" s="90">
        <f>+OAX!T300</f>
        <v>0</v>
      </c>
      <c r="T262" s="90">
        <f>+OAX!U300</f>
        <v>0</v>
      </c>
      <c r="U262" s="90">
        <f>+OAX!V300</f>
        <v>0</v>
      </c>
      <c r="V262" s="90"/>
      <c r="W262" s="90"/>
      <c r="X262" s="90"/>
      <c r="Y262" s="90"/>
      <c r="Z262" s="90"/>
      <c r="AA262" s="90"/>
    </row>
    <row r="263" spans="1:27" ht="24.75" hidden="1">
      <c r="A263" s="1"/>
      <c r="B263" s="94">
        <f>B262</f>
        <v>2023</v>
      </c>
      <c r="C263" s="93">
        <v>20</v>
      </c>
      <c r="D263" s="93">
        <f>D262</f>
        <v>1</v>
      </c>
      <c r="E263" s="93">
        <v>3</v>
      </c>
      <c r="F263" s="93">
        <v>5</v>
      </c>
      <c r="G263" s="94">
        <v>5000</v>
      </c>
      <c r="H263" s="93">
        <v>5500</v>
      </c>
      <c r="I263" s="93">
        <v>551</v>
      </c>
      <c r="J263" s="94"/>
      <c r="K263" s="94">
        <v>3</v>
      </c>
      <c r="L263" s="95" t="s">
        <v>136</v>
      </c>
      <c r="M263" s="96">
        <f>OAX!N301</f>
        <v>0</v>
      </c>
      <c r="N263" s="155"/>
      <c r="O263" s="156"/>
      <c r="P263" s="156"/>
      <c r="Q263" s="96">
        <f>+OAX!R301</f>
        <v>0</v>
      </c>
      <c r="R263" s="96">
        <f>+OAX!S301</f>
        <v>0</v>
      </c>
      <c r="S263" s="96">
        <f>+OAX!T301</f>
        <v>0</v>
      </c>
      <c r="T263" s="96">
        <f>+OAX!U301</f>
        <v>0</v>
      </c>
      <c r="U263" s="96">
        <f>+OAX!V301</f>
        <v>0</v>
      </c>
      <c r="V263" s="96"/>
      <c r="W263" s="96"/>
      <c r="X263" s="96"/>
      <c r="Y263" s="96"/>
      <c r="Z263" s="96"/>
      <c r="AA263" s="96"/>
    </row>
    <row r="264" spans="1:27" ht="24.75" hidden="1">
      <c r="A264" s="1"/>
      <c r="B264" s="99">
        <v>2023</v>
      </c>
      <c r="C264" s="99">
        <v>20</v>
      </c>
      <c r="D264" s="99">
        <v>1</v>
      </c>
      <c r="E264" s="99">
        <v>3</v>
      </c>
      <c r="F264" s="99">
        <v>5</v>
      </c>
      <c r="G264" s="99">
        <v>5000</v>
      </c>
      <c r="H264" s="99">
        <v>5500</v>
      </c>
      <c r="I264" s="99">
        <v>551</v>
      </c>
      <c r="J264" s="100">
        <v>1</v>
      </c>
      <c r="K264" s="100">
        <v>3</v>
      </c>
      <c r="L264" s="101" t="s">
        <v>195</v>
      </c>
      <c r="M264" s="102">
        <f>OAX!N302</f>
        <v>0</v>
      </c>
      <c r="N264" s="148" t="str">
        <f>+OAX!O302</f>
        <v>Pieza</v>
      </c>
      <c r="O264" s="104">
        <f>+OAX!P302</f>
        <v>0</v>
      </c>
      <c r="P264" s="104">
        <f>+OAX!Q302</f>
        <v>0</v>
      </c>
      <c r="Q264" s="102">
        <f>+OAX!R302</f>
        <v>0</v>
      </c>
      <c r="R264" s="102">
        <f>+OAX!S302</f>
        <v>0</v>
      </c>
      <c r="S264" s="102">
        <f>+OAX!T302</f>
        <v>0</v>
      </c>
      <c r="T264" s="102">
        <f>+OAX!U302</f>
        <v>0</v>
      </c>
      <c r="U264" s="102">
        <f>+OAX!V302</f>
        <v>0</v>
      </c>
      <c r="V264" s="102">
        <f>+OAX!W302</f>
        <v>0</v>
      </c>
      <c r="W264" s="102">
        <f>+OAX!X302</f>
        <v>0</v>
      </c>
      <c r="X264" s="102">
        <f>+OAX!Y302</f>
        <v>0</v>
      </c>
      <c r="Y264" s="102">
        <f>+OAX!Z302</f>
        <v>0</v>
      </c>
      <c r="Z264" s="102">
        <f>+OAX!AA302</f>
        <v>0</v>
      </c>
      <c r="AA264" s="102">
        <f>+OAX!AB302</f>
        <v>0</v>
      </c>
    </row>
    <row r="265" spans="1:27" ht="24.75" hidden="1">
      <c r="A265" s="1"/>
      <c r="B265" s="99">
        <f t="shared" ref="B265:D269" si="4">B264</f>
        <v>2023</v>
      </c>
      <c r="C265" s="99">
        <v>20</v>
      </c>
      <c r="D265" s="99">
        <f t="shared" si="4"/>
        <v>1</v>
      </c>
      <c r="E265" s="99">
        <v>3</v>
      </c>
      <c r="F265" s="99">
        <v>5</v>
      </c>
      <c r="G265" s="99">
        <v>5000</v>
      </c>
      <c r="H265" s="99">
        <v>5500</v>
      </c>
      <c r="I265" s="99">
        <v>551</v>
      </c>
      <c r="J265" s="100">
        <v>2</v>
      </c>
      <c r="K265" s="100">
        <v>3</v>
      </c>
      <c r="L265" s="101" t="s">
        <v>196</v>
      </c>
      <c r="M265" s="102">
        <f>OAX!N303</f>
        <v>0</v>
      </c>
      <c r="N265" s="148" t="str">
        <f>+OAX!O303</f>
        <v>Pieza</v>
      </c>
      <c r="O265" s="104">
        <f>+OAX!P303</f>
        <v>0</v>
      </c>
      <c r="P265" s="104">
        <f>+OAX!Q303</f>
        <v>0</v>
      </c>
      <c r="Q265" s="102">
        <f>+OAX!R303</f>
        <v>0</v>
      </c>
      <c r="R265" s="102">
        <f>+OAX!S303</f>
        <v>0</v>
      </c>
      <c r="S265" s="102">
        <f>+OAX!T303</f>
        <v>0</v>
      </c>
      <c r="T265" s="102">
        <f>+OAX!U303</f>
        <v>0</v>
      </c>
      <c r="U265" s="102">
        <f>+OAX!V303</f>
        <v>0</v>
      </c>
      <c r="V265" s="102">
        <f>+OAX!W303</f>
        <v>0</v>
      </c>
      <c r="W265" s="102">
        <f>+OAX!X303</f>
        <v>0</v>
      </c>
      <c r="X265" s="102">
        <f>+OAX!Y303</f>
        <v>0</v>
      </c>
      <c r="Y265" s="102">
        <f>+OAX!Z303</f>
        <v>0</v>
      </c>
      <c r="Z265" s="102">
        <f>+OAX!AA303</f>
        <v>0</v>
      </c>
      <c r="AA265" s="102">
        <f>+OAX!AB303</f>
        <v>0</v>
      </c>
    </row>
    <row r="266" spans="1:27" ht="24.75" hidden="1">
      <c r="A266" s="1"/>
      <c r="B266" s="99">
        <f t="shared" si="4"/>
        <v>2023</v>
      </c>
      <c r="C266" s="99">
        <v>20</v>
      </c>
      <c r="D266" s="99">
        <f t="shared" si="4"/>
        <v>1</v>
      </c>
      <c r="E266" s="99">
        <v>3</v>
      </c>
      <c r="F266" s="99">
        <v>5</v>
      </c>
      <c r="G266" s="99">
        <v>5000</v>
      </c>
      <c r="H266" s="99">
        <v>5500</v>
      </c>
      <c r="I266" s="99">
        <v>551</v>
      </c>
      <c r="J266" s="100">
        <v>3</v>
      </c>
      <c r="K266" s="100">
        <v>3</v>
      </c>
      <c r="L266" s="101" t="s">
        <v>198</v>
      </c>
      <c r="M266" s="102">
        <f>OAX!N304</f>
        <v>0</v>
      </c>
      <c r="N266" s="148" t="str">
        <f>+OAX!O304</f>
        <v>Pieza</v>
      </c>
      <c r="O266" s="104">
        <f>+OAX!P304</f>
        <v>0</v>
      </c>
      <c r="P266" s="104">
        <f>+OAX!Q304</f>
        <v>0</v>
      </c>
      <c r="Q266" s="102">
        <f>+OAX!R304</f>
        <v>0</v>
      </c>
      <c r="R266" s="102">
        <f>+OAX!S304</f>
        <v>0</v>
      </c>
      <c r="S266" s="102">
        <f>+OAX!T304</f>
        <v>0</v>
      </c>
      <c r="T266" s="102">
        <f>+OAX!U304</f>
        <v>0</v>
      </c>
      <c r="U266" s="102">
        <f>+OAX!V304</f>
        <v>0</v>
      </c>
      <c r="V266" s="102">
        <f>+OAX!W304</f>
        <v>0</v>
      </c>
      <c r="W266" s="102">
        <f>+OAX!X304</f>
        <v>0</v>
      </c>
      <c r="X266" s="102">
        <f>+OAX!Y304</f>
        <v>0</v>
      </c>
      <c r="Y266" s="102">
        <f>+OAX!Z304</f>
        <v>0</v>
      </c>
      <c r="Z266" s="102">
        <f>+OAX!AA304</f>
        <v>0</v>
      </c>
      <c r="AA266" s="102">
        <f>+OAX!AB304</f>
        <v>0</v>
      </c>
    </row>
    <row r="267" spans="1:27" ht="24.75" hidden="1">
      <c r="A267" s="1"/>
      <c r="B267" s="88">
        <f t="shared" si="4"/>
        <v>2023</v>
      </c>
      <c r="C267" s="87">
        <v>20</v>
      </c>
      <c r="D267" s="87">
        <f t="shared" si="4"/>
        <v>1</v>
      </c>
      <c r="E267" s="87">
        <v>3</v>
      </c>
      <c r="F267" s="87">
        <v>5</v>
      </c>
      <c r="G267" s="88">
        <v>5000</v>
      </c>
      <c r="H267" s="87">
        <v>5600</v>
      </c>
      <c r="I267" s="87"/>
      <c r="J267" s="88"/>
      <c r="K267" s="88">
        <v>3</v>
      </c>
      <c r="L267" s="89" t="s">
        <v>254</v>
      </c>
      <c r="M267" s="90">
        <f>OAX!N305</f>
        <v>0</v>
      </c>
      <c r="N267" s="151"/>
      <c r="O267" s="152"/>
      <c r="P267" s="152"/>
      <c r="Q267" s="90">
        <f>+OAX!R305</f>
        <v>0</v>
      </c>
      <c r="R267" s="90">
        <f>+OAX!S305</f>
        <v>0</v>
      </c>
      <c r="S267" s="90">
        <f>+OAX!T305</f>
        <v>0</v>
      </c>
      <c r="T267" s="90">
        <f>+OAX!U305</f>
        <v>0</v>
      </c>
      <c r="U267" s="90">
        <f>+OAX!V305</f>
        <v>0</v>
      </c>
      <c r="V267" s="90"/>
      <c r="W267" s="90"/>
      <c r="X267" s="90"/>
      <c r="Y267" s="90"/>
      <c r="Z267" s="90"/>
      <c r="AA267" s="90"/>
    </row>
    <row r="268" spans="1:27" ht="24.75" hidden="1">
      <c r="A268" s="1"/>
      <c r="B268" s="94">
        <f t="shared" si="4"/>
        <v>2023</v>
      </c>
      <c r="C268" s="93">
        <v>20</v>
      </c>
      <c r="D268" s="93">
        <f t="shared" si="4"/>
        <v>1</v>
      </c>
      <c r="E268" s="93">
        <v>3</v>
      </c>
      <c r="F268" s="93">
        <v>5</v>
      </c>
      <c r="G268" s="94">
        <v>5000</v>
      </c>
      <c r="H268" s="93">
        <v>5600</v>
      </c>
      <c r="I268" s="93">
        <v>565</v>
      </c>
      <c r="J268" s="94"/>
      <c r="K268" s="94">
        <v>3</v>
      </c>
      <c r="L268" s="95" t="s">
        <v>200</v>
      </c>
      <c r="M268" s="96">
        <f>OAX!N306</f>
        <v>0</v>
      </c>
      <c r="N268" s="153"/>
      <c r="O268" s="154"/>
      <c r="P268" s="154"/>
      <c r="Q268" s="96">
        <f>+OAX!R306</f>
        <v>0</v>
      </c>
      <c r="R268" s="96">
        <f>+OAX!S306</f>
        <v>0</v>
      </c>
      <c r="S268" s="96">
        <f>+OAX!T306</f>
        <v>0</v>
      </c>
      <c r="T268" s="96">
        <f>+OAX!U306</f>
        <v>0</v>
      </c>
      <c r="U268" s="96">
        <f>+OAX!V306</f>
        <v>0</v>
      </c>
      <c r="V268" s="96"/>
      <c r="W268" s="96"/>
      <c r="X268" s="96"/>
      <c r="Y268" s="96"/>
      <c r="Z268" s="96"/>
      <c r="AA268" s="96"/>
    </row>
    <row r="269" spans="1:27" ht="24.75" hidden="1">
      <c r="A269" s="1"/>
      <c r="B269" s="99">
        <f t="shared" si="4"/>
        <v>2023</v>
      </c>
      <c r="C269" s="99">
        <v>20</v>
      </c>
      <c r="D269" s="99">
        <f t="shared" si="4"/>
        <v>1</v>
      </c>
      <c r="E269" s="99">
        <v>3</v>
      </c>
      <c r="F269" s="99">
        <v>5</v>
      </c>
      <c r="G269" s="99">
        <v>5000</v>
      </c>
      <c r="H269" s="99">
        <v>5600</v>
      </c>
      <c r="I269" s="99">
        <v>565</v>
      </c>
      <c r="J269" s="100">
        <v>1</v>
      </c>
      <c r="K269" s="100">
        <v>3</v>
      </c>
      <c r="L269" s="101" t="s">
        <v>201</v>
      </c>
      <c r="M269" s="102">
        <f>OAX!N307</f>
        <v>0</v>
      </c>
      <c r="N269" s="148" t="str">
        <f>+OAX!O307</f>
        <v>Pieza</v>
      </c>
      <c r="O269" s="104">
        <f>+OAX!P307</f>
        <v>0</v>
      </c>
      <c r="P269" s="104">
        <f>+OAX!Q307</f>
        <v>0</v>
      </c>
      <c r="Q269" s="102">
        <f>+OAX!R307</f>
        <v>0</v>
      </c>
      <c r="R269" s="102">
        <f>+OAX!S307</f>
        <v>0</v>
      </c>
      <c r="S269" s="102">
        <f>+OAX!T307</f>
        <v>0</v>
      </c>
      <c r="T269" s="102">
        <f>+OAX!U307</f>
        <v>0</v>
      </c>
      <c r="U269" s="102">
        <f>+OAX!V307</f>
        <v>0</v>
      </c>
      <c r="V269" s="102">
        <f>+OAX!W307</f>
        <v>0</v>
      </c>
      <c r="W269" s="102">
        <f>+OAX!X307</f>
        <v>0</v>
      </c>
      <c r="X269" s="102">
        <f>+OAX!Y307</f>
        <v>0</v>
      </c>
      <c r="Y269" s="102">
        <f>+OAX!Z307</f>
        <v>0</v>
      </c>
      <c r="Z269" s="102">
        <f>+OAX!AA307</f>
        <v>0</v>
      </c>
      <c r="AA269" s="102">
        <f>+OAX!AB307</f>
        <v>0</v>
      </c>
    </row>
    <row r="270" spans="1:27" ht="24.75" hidden="1">
      <c r="A270" s="1"/>
      <c r="B270" s="99">
        <v>2023</v>
      </c>
      <c r="C270" s="99">
        <v>20</v>
      </c>
      <c r="D270" s="99">
        <v>1</v>
      </c>
      <c r="E270" s="99">
        <v>3</v>
      </c>
      <c r="F270" s="99">
        <v>5</v>
      </c>
      <c r="G270" s="99">
        <v>5000</v>
      </c>
      <c r="H270" s="99">
        <v>5600</v>
      </c>
      <c r="I270" s="99">
        <v>565</v>
      </c>
      <c r="J270" s="100">
        <v>2</v>
      </c>
      <c r="K270" s="100">
        <v>3</v>
      </c>
      <c r="L270" s="101" t="s">
        <v>202</v>
      </c>
      <c r="M270" s="102">
        <f>OAX!N308</f>
        <v>0</v>
      </c>
      <c r="N270" s="148" t="str">
        <f>+OAX!O308</f>
        <v>Pieza</v>
      </c>
      <c r="O270" s="104">
        <f>+OAX!P308</f>
        <v>0</v>
      </c>
      <c r="P270" s="104">
        <f>+OAX!Q308</f>
        <v>0</v>
      </c>
      <c r="Q270" s="102">
        <f>+OAX!R308</f>
        <v>0</v>
      </c>
      <c r="R270" s="102">
        <f>+OAX!S308</f>
        <v>0</v>
      </c>
      <c r="S270" s="102">
        <f>+OAX!T308</f>
        <v>0</v>
      </c>
      <c r="T270" s="102">
        <f>+OAX!U308</f>
        <v>0</v>
      </c>
      <c r="U270" s="102">
        <f>+OAX!V308</f>
        <v>0</v>
      </c>
      <c r="V270" s="102">
        <f>+OAX!W308</f>
        <v>0</v>
      </c>
      <c r="W270" s="102">
        <f>+OAX!X308</f>
        <v>0</v>
      </c>
      <c r="X270" s="102">
        <f>+OAX!Y308</f>
        <v>0</v>
      </c>
      <c r="Y270" s="102">
        <f>+OAX!Z308</f>
        <v>0</v>
      </c>
      <c r="Z270" s="102">
        <f>+OAX!AA308</f>
        <v>0</v>
      </c>
      <c r="AA270" s="102">
        <f>+OAX!AB308</f>
        <v>0</v>
      </c>
    </row>
    <row r="271" spans="1:27" ht="24.75" hidden="1">
      <c r="A271" s="1"/>
      <c r="B271" s="99">
        <f t="shared" ref="B271:D282" si="5">B270</f>
        <v>2023</v>
      </c>
      <c r="C271" s="99">
        <v>20</v>
      </c>
      <c r="D271" s="99">
        <f t="shared" si="5"/>
        <v>1</v>
      </c>
      <c r="E271" s="99">
        <v>3</v>
      </c>
      <c r="F271" s="99">
        <v>5</v>
      </c>
      <c r="G271" s="99">
        <v>5000</v>
      </c>
      <c r="H271" s="99">
        <v>5600</v>
      </c>
      <c r="I271" s="99">
        <v>565</v>
      </c>
      <c r="J271" s="100">
        <v>3</v>
      </c>
      <c r="K271" s="100">
        <v>3</v>
      </c>
      <c r="L271" s="101" t="s">
        <v>255</v>
      </c>
      <c r="M271" s="102">
        <f>OAX!N309</f>
        <v>0</v>
      </c>
      <c r="N271" s="148" t="str">
        <f>+OAX!O309</f>
        <v>Pieza</v>
      </c>
      <c r="O271" s="104">
        <f>+OAX!P309</f>
        <v>0</v>
      </c>
      <c r="P271" s="104">
        <f>+OAX!Q309</f>
        <v>0</v>
      </c>
      <c r="Q271" s="102">
        <f>+OAX!R309</f>
        <v>0</v>
      </c>
      <c r="R271" s="102">
        <f>+OAX!S309</f>
        <v>0</v>
      </c>
      <c r="S271" s="102">
        <f>+OAX!T309</f>
        <v>0</v>
      </c>
      <c r="T271" s="102">
        <f>+OAX!U309</f>
        <v>0</v>
      </c>
      <c r="U271" s="102">
        <f>+OAX!V309</f>
        <v>0</v>
      </c>
      <c r="V271" s="102">
        <f>+OAX!W309</f>
        <v>0</v>
      </c>
      <c r="W271" s="102">
        <f>+OAX!X309</f>
        <v>0</v>
      </c>
      <c r="X271" s="102">
        <f>+OAX!Y309</f>
        <v>0</v>
      </c>
      <c r="Y271" s="102">
        <f>+OAX!Z309</f>
        <v>0</v>
      </c>
      <c r="Z271" s="102">
        <f>+OAX!AA309</f>
        <v>0</v>
      </c>
      <c r="AA271" s="102">
        <f>+OAX!AB309</f>
        <v>0</v>
      </c>
    </row>
    <row r="272" spans="1:27" ht="24.75" hidden="1">
      <c r="A272" s="1"/>
      <c r="B272" s="99">
        <f t="shared" si="5"/>
        <v>2023</v>
      </c>
      <c r="C272" s="99">
        <v>20</v>
      </c>
      <c r="D272" s="99">
        <f t="shared" si="5"/>
        <v>1</v>
      </c>
      <c r="E272" s="99">
        <v>3</v>
      </c>
      <c r="F272" s="99">
        <v>5</v>
      </c>
      <c r="G272" s="99">
        <v>5000</v>
      </c>
      <c r="H272" s="99">
        <v>5600</v>
      </c>
      <c r="I272" s="99">
        <v>565</v>
      </c>
      <c r="J272" s="100">
        <v>4</v>
      </c>
      <c r="K272" s="100">
        <v>3</v>
      </c>
      <c r="L272" s="101" t="s">
        <v>256</v>
      </c>
      <c r="M272" s="102">
        <f>OAX!N310</f>
        <v>0</v>
      </c>
      <c r="N272" s="148" t="str">
        <f>+OAX!O310</f>
        <v>Pieza</v>
      </c>
      <c r="O272" s="104">
        <f>+OAX!P310</f>
        <v>0</v>
      </c>
      <c r="P272" s="104">
        <f>+OAX!Q310</f>
        <v>0</v>
      </c>
      <c r="Q272" s="102">
        <f>+OAX!R310</f>
        <v>0</v>
      </c>
      <c r="R272" s="102">
        <f>+OAX!S310</f>
        <v>0</v>
      </c>
      <c r="S272" s="102">
        <f>+OAX!T310</f>
        <v>0</v>
      </c>
      <c r="T272" s="102">
        <f>+OAX!U310</f>
        <v>0</v>
      </c>
      <c r="U272" s="102">
        <f>+OAX!V310</f>
        <v>0</v>
      </c>
      <c r="V272" s="102">
        <f>+OAX!W310</f>
        <v>0</v>
      </c>
      <c r="W272" s="102">
        <f>+OAX!X310</f>
        <v>0</v>
      </c>
      <c r="X272" s="102">
        <f>+OAX!Y310</f>
        <v>0</v>
      </c>
      <c r="Y272" s="102">
        <f>+OAX!Z310</f>
        <v>0</v>
      </c>
      <c r="Z272" s="102">
        <f>+OAX!AA310</f>
        <v>0</v>
      </c>
      <c r="AA272" s="102">
        <f>+OAX!AB310</f>
        <v>0</v>
      </c>
    </row>
    <row r="273" spans="1:27" ht="24.75" hidden="1">
      <c r="A273" s="1"/>
      <c r="B273" s="99">
        <f t="shared" si="5"/>
        <v>2023</v>
      </c>
      <c r="C273" s="99">
        <v>20</v>
      </c>
      <c r="D273" s="99">
        <f t="shared" si="5"/>
        <v>1</v>
      </c>
      <c r="E273" s="99">
        <v>3</v>
      </c>
      <c r="F273" s="99">
        <v>5</v>
      </c>
      <c r="G273" s="99">
        <v>5000</v>
      </c>
      <c r="H273" s="99">
        <v>5600</v>
      </c>
      <c r="I273" s="99">
        <v>565</v>
      </c>
      <c r="J273" s="100">
        <v>5</v>
      </c>
      <c r="K273" s="100">
        <v>3</v>
      </c>
      <c r="L273" s="101" t="s">
        <v>203</v>
      </c>
      <c r="M273" s="102">
        <f>OAX!N311</f>
        <v>0</v>
      </c>
      <c r="N273" s="148" t="str">
        <f>+OAX!O311</f>
        <v>Pieza</v>
      </c>
      <c r="O273" s="104">
        <f>+OAX!P311</f>
        <v>0</v>
      </c>
      <c r="P273" s="104">
        <f>+OAX!Q311</f>
        <v>0</v>
      </c>
      <c r="Q273" s="102">
        <f>+OAX!R311</f>
        <v>0</v>
      </c>
      <c r="R273" s="102">
        <f>+OAX!S311</f>
        <v>0</v>
      </c>
      <c r="S273" s="102">
        <f>+OAX!T311</f>
        <v>0</v>
      </c>
      <c r="T273" s="102">
        <f>+OAX!U311</f>
        <v>0</v>
      </c>
      <c r="U273" s="102">
        <f>+OAX!V311</f>
        <v>0</v>
      </c>
      <c r="V273" s="102">
        <f>+OAX!W311</f>
        <v>0</v>
      </c>
      <c r="W273" s="102">
        <f>+OAX!X311</f>
        <v>0</v>
      </c>
      <c r="X273" s="102">
        <f>+OAX!Y311</f>
        <v>0</v>
      </c>
      <c r="Y273" s="102">
        <f>+OAX!Z311</f>
        <v>0</v>
      </c>
      <c r="Z273" s="102">
        <f>+OAX!AA311</f>
        <v>0</v>
      </c>
      <c r="AA273" s="102">
        <f>+OAX!AB311</f>
        <v>0</v>
      </c>
    </row>
    <row r="274" spans="1:27" ht="24.75" hidden="1">
      <c r="A274" s="1"/>
      <c r="B274" s="99">
        <f t="shared" si="5"/>
        <v>2023</v>
      </c>
      <c r="C274" s="99">
        <v>20</v>
      </c>
      <c r="D274" s="99">
        <f t="shared" si="5"/>
        <v>1</v>
      </c>
      <c r="E274" s="99">
        <v>3</v>
      </c>
      <c r="F274" s="99">
        <v>5</v>
      </c>
      <c r="G274" s="99">
        <v>5000</v>
      </c>
      <c r="H274" s="99">
        <v>5600</v>
      </c>
      <c r="I274" s="99">
        <v>565</v>
      </c>
      <c r="J274" s="100">
        <v>6</v>
      </c>
      <c r="K274" s="100">
        <v>3</v>
      </c>
      <c r="L274" s="101" t="s">
        <v>220</v>
      </c>
      <c r="M274" s="102">
        <f>OAX!N312</f>
        <v>0</v>
      </c>
      <c r="N274" s="148" t="str">
        <f>+OAX!O312</f>
        <v>Pieza</v>
      </c>
      <c r="O274" s="104">
        <f>+OAX!P312</f>
        <v>0</v>
      </c>
      <c r="P274" s="104">
        <f>+OAX!Q312</f>
        <v>0</v>
      </c>
      <c r="Q274" s="102">
        <f>+OAX!R312</f>
        <v>0</v>
      </c>
      <c r="R274" s="102">
        <f>+OAX!S312</f>
        <v>0</v>
      </c>
      <c r="S274" s="102">
        <f>+OAX!T312</f>
        <v>0</v>
      </c>
      <c r="T274" s="102">
        <f>+OAX!U312</f>
        <v>0</v>
      </c>
      <c r="U274" s="102">
        <f>+OAX!V312</f>
        <v>0</v>
      </c>
      <c r="V274" s="102">
        <f>+OAX!W312</f>
        <v>0</v>
      </c>
      <c r="W274" s="102">
        <f>+OAX!X312</f>
        <v>0</v>
      </c>
      <c r="X274" s="102">
        <f>+OAX!Y312</f>
        <v>0</v>
      </c>
      <c r="Y274" s="102">
        <f>+OAX!Z312</f>
        <v>0</v>
      </c>
      <c r="Z274" s="102">
        <f>+OAX!AA312</f>
        <v>0</v>
      </c>
      <c r="AA274" s="102">
        <f>+OAX!AB312</f>
        <v>0</v>
      </c>
    </row>
    <row r="275" spans="1:27" ht="46.5" hidden="1">
      <c r="A275" s="1"/>
      <c r="B275" s="99">
        <f t="shared" si="5"/>
        <v>2023</v>
      </c>
      <c r="C275" s="99">
        <v>20</v>
      </c>
      <c r="D275" s="99">
        <f t="shared" si="5"/>
        <v>1</v>
      </c>
      <c r="E275" s="99">
        <v>3</v>
      </c>
      <c r="F275" s="99">
        <v>5</v>
      </c>
      <c r="G275" s="99">
        <v>5000</v>
      </c>
      <c r="H275" s="147">
        <v>5600</v>
      </c>
      <c r="I275" s="147">
        <v>565</v>
      </c>
      <c r="J275" s="100">
        <v>7</v>
      </c>
      <c r="K275" s="100">
        <v>3</v>
      </c>
      <c r="L275" s="123" t="s">
        <v>257</v>
      </c>
      <c r="M275" s="102">
        <f>OAX!N313</f>
        <v>0</v>
      </c>
      <c r="N275" s="124" t="str">
        <f>+OAX!O313</f>
        <v>Pieza</v>
      </c>
      <c r="O275" s="104">
        <f>+OAX!P313</f>
        <v>0</v>
      </c>
      <c r="P275" s="104">
        <f>+OAX!Q313</f>
        <v>0</v>
      </c>
      <c r="Q275" s="102">
        <f>+OAX!R313</f>
        <v>0</v>
      </c>
      <c r="R275" s="102">
        <f>+OAX!S313</f>
        <v>0</v>
      </c>
      <c r="S275" s="102">
        <f>+OAX!T313</f>
        <v>0</v>
      </c>
      <c r="T275" s="102">
        <f>+OAX!U313</f>
        <v>0</v>
      </c>
      <c r="U275" s="102">
        <f>+OAX!V313</f>
        <v>0</v>
      </c>
      <c r="V275" s="102">
        <f>+OAX!W313</f>
        <v>0</v>
      </c>
      <c r="W275" s="102">
        <f>+OAX!X313</f>
        <v>0</v>
      </c>
      <c r="X275" s="102">
        <f>+OAX!Y313</f>
        <v>0</v>
      </c>
      <c r="Y275" s="102">
        <f>+OAX!Z313</f>
        <v>0</v>
      </c>
      <c r="Z275" s="102">
        <f>+OAX!AA313</f>
        <v>0</v>
      </c>
      <c r="AA275" s="102">
        <f>+OAX!AB313</f>
        <v>0</v>
      </c>
    </row>
    <row r="276" spans="1:27" ht="24.75" hidden="1">
      <c r="A276" s="1"/>
      <c r="B276" s="99">
        <f t="shared" si="5"/>
        <v>2023</v>
      </c>
      <c r="C276" s="99">
        <v>20</v>
      </c>
      <c r="D276" s="99">
        <f t="shared" si="5"/>
        <v>1</v>
      </c>
      <c r="E276" s="99">
        <v>3</v>
      </c>
      <c r="F276" s="99">
        <v>5</v>
      </c>
      <c r="G276" s="99">
        <v>5000</v>
      </c>
      <c r="H276" s="147">
        <v>5600</v>
      </c>
      <c r="I276" s="147">
        <v>565</v>
      </c>
      <c r="J276" s="100">
        <v>8</v>
      </c>
      <c r="K276" s="100">
        <v>3</v>
      </c>
      <c r="L276" s="123" t="s">
        <v>258</v>
      </c>
      <c r="M276" s="102">
        <f>OAX!N314</f>
        <v>0</v>
      </c>
      <c r="N276" s="124" t="str">
        <f>+OAX!O314</f>
        <v>Pieza</v>
      </c>
      <c r="O276" s="104">
        <f>+OAX!P314</f>
        <v>0</v>
      </c>
      <c r="P276" s="104">
        <f>+OAX!Q314</f>
        <v>0</v>
      </c>
      <c r="Q276" s="102">
        <f>+OAX!R314</f>
        <v>0</v>
      </c>
      <c r="R276" s="102">
        <f>+OAX!S314</f>
        <v>0</v>
      </c>
      <c r="S276" s="102">
        <f>+OAX!T314</f>
        <v>0</v>
      </c>
      <c r="T276" s="102">
        <f>+OAX!U314</f>
        <v>0</v>
      </c>
      <c r="U276" s="102">
        <f>+OAX!V314</f>
        <v>0</v>
      </c>
      <c r="V276" s="102">
        <f>+OAX!W314</f>
        <v>0</v>
      </c>
      <c r="W276" s="102">
        <f>+OAX!X314</f>
        <v>0</v>
      </c>
      <c r="X276" s="102">
        <f>+OAX!Y314</f>
        <v>0</v>
      </c>
      <c r="Y276" s="102">
        <f>+OAX!Z314</f>
        <v>0</v>
      </c>
      <c r="Z276" s="102">
        <f>+OAX!AA314</f>
        <v>0</v>
      </c>
      <c r="AA276" s="102">
        <f>+OAX!AB314</f>
        <v>0</v>
      </c>
    </row>
    <row r="277" spans="1:27" ht="24.75" hidden="1">
      <c r="A277" s="1"/>
      <c r="B277" s="99">
        <f t="shared" si="5"/>
        <v>2023</v>
      </c>
      <c r="C277" s="99">
        <v>20</v>
      </c>
      <c r="D277" s="99">
        <f t="shared" si="5"/>
        <v>1</v>
      </c>
      <c r="E277" s="99">
        <v>3</v>
      </c>
      <c r="F277" s="99">
        <v>5</v>
      </c>
      <c r="G277" s="99">
        <v>5000</v>
      </c>
      <c r="H277" s="147">
        <v>5600</v>
      </c>
      <c r="I277" s="147">
        <v>565</v>
      </c>
      <c r="J277" s="100">
        <v>9</v>
      </c>
      <c r="K277" s="100">
        <v>3</v>
      </c>
      <c r="L277" s="123" t="s">
        <v>259</v>
      </c>
      <c r="M277" s="102">
        <f>OAX!N315</f>
        <v>0</v>
      </c>
      <c r="N277" s="124" t="str">
        <f>+OAX!O315</f>
        <v>Pieza</v>
      </c>
      <c r="O277" s="104">
        <f>+OAX!P315</f>
        <v>0</v>
      </c>
      <c r="P277" s="104">
        <f>+OAX!Q315</f>
        <v>0</v>
      </c>
      <c r="Q277" s="102">
        <f>+OAX!R315</f>
        <v>0</v>
      </c>
      <c r="R277" s="102">
        <f>+OAX!S315</f>
        <v>0</v>
      </c>
      <c r="S277" s="102">
        <f>+OAX!T315</f>
        <v>0</v>
      </c>
      <c r="T277" s="102">
        <f>+OAX!U315</f>
        <v>0</v>
      </c>
      <c r="U277" s="102">
        <f>+OAX!V315</f>
        <v>0</v>
      </c>
      <c r="V277" s="102">
        <f>+OAX!W315</f>
        <v>0</v>
      </c>
      <c r="W277" s="102">
        <f>+OAX!X315</f>
        <v>0</v>
      </c>
      <c r="X277" s="102">
        <f>+OAX!Y315</f>
        <v>0</v>
      </c>
      <c r="Y277" s="102">
        <f>+OAX!Z315</f>
        <v>0</v>
      </c>
      <c r="Z277" s="102">
        <f>+OAX!AA315</f>
        <v>0</v>
      </c>
      <c r="AA277" s="102">
        <f>+OAX!AB315</f>
        <v>0</v>
      </c>
    </row>
    <row r="278" spans="1:27" ht="24.75" hidden="1">
      <c r="A278" s="1"/>
      <c r="B278" s="99">
        <f t="shared" si="5"/>
        <v>2023</v>
      </c>
      <c r="C278" s="99">
        <v>20</v>
      </c>
      <c r="D278" s="99">
        <f t="shared" si="5"/>
        <v>1</v>
      </c>
      <c r="E278" s="99">
        <v>3</v>
      </c>
      <c r="F278" s="99">
        <v>5</v>
      </c>
      <c r="G278" s="99">
        <v>5000</v>
      </c>
      <c r="H278" s="147">
        <v>5600</v>
      </c>
      <c r="I278" s="147">
        <v>565</v>
      </c>
      <c r="J278" s="100">
        <v>10</v>
      </c>
      <c r="K278" s="100">
        <v>3</v>
      </c>
      <c r="L278" s="123" t="s">
        <v>260</v>
      </c>
      <c r="M278" s="102">
        <f>OAX!N316</f>
        <v>0</v>
      </c>
      <c r="N278" s="124" t="str">
        <f>+OAX!O316</f>
        <v>Kit</v>
      </c>
      <c r="O278" s="104">
        <f>+OAX!P316</f>
        <v>0</v>
      </c>
      <c r="P278" s="104">
        <f>+OAX!Q316</f>
        <v>0</v>
      </c>
      <c r="Q278" s="102">
        <f>+OAX!R316</f>
        <v>0</v>
      </c>
      <c r="R278" s="102">
        <f>+OAX!S316</f>
        <v>0</v>
      </c>
      <c r="S278" s="102">
        <f>+OAX!T316</f>
        <v>0</v>
      </c>
      <c r="T278" s="102">
        <f>+OAX!U316</f>
        <v>0</v>
      </c>
      <c r="U278" s="102">
        <f>+OAX!V316</f>
        <v>0</v>
      </c>
      <c r="V278" s="102">
        <f>+OAX!W316</f>
        <v>0</v>
      </c>
      <c r="W278" s="102">
        <f>+OAX!X316</f>
        <v>0</v>
      </c>
      <c r="X278" s="102">
        <f>+OAX!Y316</f>
        <v>0</v>
      </c>
      <c r="Y278" s="102">
        <f>+OAX!Z316</f>
        <v>0</v>
      </c>
      <c r="Z278" s="102">
        <f>+OAX!AA316</f>
        <v>0</v>
      </c>
      <c r="AA278" s="102">
        <f>+OAX!AB316</f>
        <v>0</v>
      </c>
    </row>
    <row r="279" spans="1:27" ht="24.75" hidden="1">
      <c r="A279" s="1"/>
      <c r="B279" s="99">
        <f t="shared" si="5"/>
        <v>2023</v>
      </c>
      <c r="C279" s="99">
        <v>20</v>
      </c>
      <c r="D279" s="99">
        <f t="shared" si="5"/>
        <v>1</v>
      </c>
      <c r="E279" s="99">
        <v>3</v>
      </c>
      <c r="F279" s="99">
        <v>5</v>
      </c>
      <c r="G279" s="99">
        <v>5000</v>
      </c>
      <c r="H279" s="147">
        <v>5600</v>
      </c>
      <c r="I279" s="147">
        <v>565</v>
      </c>
      <c r="J279" s="100">
        <v>11</v>
      </c>
      <c r="K279" s="100">
        <v>3</v>
      </c>
      <c r="L279" s="123" t="s">
        <v>209</v>
      </c>
      <c r="M279" s="102">
        <f>OAX!N317</f>
        <v>0</v>
      </c>
      <c r="N279" s="124" t="str">
        <f>+OAX!O317</f>
        <v>Kit</v>
      </c>
      <c r="O279" s="104">
        <f>+OAX!P317</f>
        <v>0</v>
      </c>
      <c r="P279" s="104">
        <f>+OAX!Q317</f>
        <v>0</v>
      </c>
      <c r="Q279" s="102">
        <f>+OAX!R317</f>
        <v>0</v>
      </c>
      <c r="R279" s="102">
        <f>+OAX!S317</f>
        <v>0</v>
      </c>
      <c r="S279" s="102">
        <f>+OAX!T317</f>
        <v>0</v>
      </c>
      <c r="T279" s="102">
        <f>+OAX!U317</f>
        <v>0</v>
      </c>
      <c r="U279" s="102">
        <f>+OAX!V317</f>
        <v>0</v>
      </c>
      <c r="V279" s="102">
        <f>+OAX!W317</f>
        <v>0</v>
      </c>
      <c r="W279" s="102">
        <f>+OAX!X317</f>
        <v>0</v>
      </c>
      <c r="X279" s="102">
        <f>+OAX!Y317</f>
        <v>0</v>
      </c>
      <c r="Y279" s="102">
        <f>+OAX!Z317</f>
        <v>0</v>
      </c>
      <c r="Z279" s="102">
        <f>+OAX!AA317</f>
        <v>0</v>
      </c>
      <c r="AA279" s="102">
        <f>+OAX!AB317</f>
        <v>0</v>
      </c>
    </row>
    <row r="280" spans="1:27" ht="46.5" hidden="1">
      <c r="A280" s="1"/>
      <c r="B280" s="99">
        <f t="shared" si="5"/>
        <v>2023</v>
      </c>
      <c r="C280" s="99">
        <v>20</v>
      </c>
      <c r="D280" s="99">
        <f t="shared" si="5"/>
        <v>1</v>
      </c>
      <c r="E280" s="99">
        <v>3</v>
      </c>
      <c r="F280" s="99">
        <v>5</v>
      </c>
      <c r="G280" s="99">
        <v>5000</v>
      </c>
      <c r="H280" s="147">
        <v>5600</v>
      </c>
      <c r="I280" s="147">
        <v>565</v>
      </c>
      <c r="J280" s="100">
        <v>12</v>
      </c>
      <c r="K280" s="100">
        <v>3</v>
      </c>
      <c r="L280" s="123" t="s">
        <v>261</v>
      </c>
      <c r="M280" s="102">
        <f>OAX!N318</f>
        <v>0</v>
      </c>
      <c r="N280" s="124" t="str">
        <f>+OAX!O318</f>
        <v>Pieza</v>
      </c>
      <c r="O280" s="104">
        <f>+OAX!P318</f>
        <v>0</v>
      </c>
      <c r="P280" s="104">
        <f>+OAX!Q318</f>
        <v>0</v>
      </c>
      <c r="Q280" s="102">
        <f>+OAX!R318</f>
        <v>0</v>
      </c>
      <c r="R280" s="102">
        <f>+OAX!S318</f>
        <v>0</v>
      </c>
      <c r="S280" s="102">
        <f>+OAX!T318</f>
        <v>0</v>
      </c>
      <c r="T280" s="102">
        <f>+OAX!U318</f>
        <v>0</v>
      </c>
      <c r="U280" s="102">
        <f>+OAX!V318</f>
        <v>0</v>
      </c>
      <c r="V280" s="102">
        <f>+OAX!W318</f>
        <v>0</v>
      </c>
      <c r="W280" s="102">
        <f>+OAX!X318</f>
        <v>0</v>
      </c>
      <c r="X280" s="102">
        <f>+OAX!Y318</f>
        <v>0</v>
      </c>
      <c r="Y280" s="102">
        <f>+OAX!Z318</f>
        <v>0</v>
      </c>
      <c r="Z280" s="102">
        <f>+OAX!AA318</f>
        <v>0</v>
      </c>
      <c r="AA280" s="102">
        <f>+OAX!AB318</f>
        <v>0</v>
      </c>
    </row>
    <row r="281" spans="1:27" ht="24.75" hidden="1">
      <c r="A281" s="1"/>
      <c r="B281" s="88">
        <f t="shared" si="5"/>
        <v>2023</v>
      </c>
      <c r="C281" s="87">
        <v>20</v>
      </c>
      <c r="D281" s="87">
        <f t="shared" si="5"/>
        <v>1</v>
      </c>
      <c r="E281" s="87">
        <v>3</v>
      </c>
      <c r="F281" s="87">
        <v>5</v>
      </c>
      <c r="G281" s="88">
        <v>5000</v>
      </c>
      <c r="H281" s="87">
        <v>5900</v>
      </c>
      <c r="I281" s="87"/>
      <c r="J281" s="88"/>
      <c r="K281" s="88">
        <v>3</v>
      </c>
      <c r="L281" s="89" t="s">
        <v>225</v>
      </c>
      <c r="M281" s="90">
        <f>OAX!N319</f>
        <v>0</v>
      </c>
      <c r="N281" s="151"/>
      <c r="O281" s="152"/>
      <c r="P281" s="152"/>
      <c r="Q281" s="90">
        <f>+OAX!R319</f>
        <v>0</v>
      </c>
      <c r="R281" s="90">
        <f>+OAX!S319</f>
        <v>0</v>
      </c>
      <c r="S281" s="90">
        <f>+OAX!T319</f>
        <v>0</v>
      </c>
      <c r="T281" s="90">
        <f>+OAX!U319</f>
        <v>0</v>
      </c>
      <c r="U281" s="90">
        <f>+OAX!V319</f>
        <v>0</v>
      </c>
      <c r="V281" s="90"/>
      <c r="W281" s="90"/>
      <c r="X281" s="90"/>
      <c r="Y281" s="90"/>
      <c r="Z281" s="90"/>
      <c r="AA281" s="90"/>
    </row>
    <row r="282" spans="1:27" ht="24.75" hidden="1">
      <c r="A282" s="1"/>
      <c r="B282" s="94">
        <f t="shared" si="5"/>
        <v>2023</v>
      </c>
      <c r="C282" s="93">
        <v>20</v>
      </c>
      <c r="D282" s="93">
        <f t="shared" si="5"/>
        <v>1</v>
      </c>
      <c r="E282" s="93">
        <v>3</v>
      </c>
      <c r="F282" s="93">
        <v>5</v>
      </c>
      <c r="G282" s="94">
        <v>5000</v>
      </c>
      <c r="H282" s="93">
        <v>5900</v>
      </c>
      <c r="I282" s="93">
        <v>591</v>
      </c>
      <c r="J282" s="94"/>
      <c r="K282" s="94">
        <v>3</v>
      </c>
      <c r="L282" s="95" t="s">
        <v>226</v>
      </c>
      <c r="M282" s="96">
        <f>OAX!N320</f>
        <v>0</v>
      </c>
      <c r="N282" s="153"/>
      <c r="O282" s="154"/>
      <c r="P282" s="154"/>
      <c r="Q282" s="96">
        <f>+OAX!R320</f>
        <v>0</v>
      </c>
      <c r="R282" s="96">
        <f>+OAX!S320</f>
        <v>0</v>
      </c>
      <c r="S282" s="96">
        <f>+OAX!T320</f>
        <v>0</v>
      </c>
      <c r="T282" s="96">
        <f>+OAX!U320</f>
        <v>0</v>
      </c>
      <c r="U282" s="96">
        <f>+OAX!V320</f>
        <v>0</v>
      </c>
      <c r="V282" s="96"/>
      <c r="W282" s="96"/>
      <c r="X282" s="96"/>
      <c r="Y282" s="96"/>
      <c r="Z282" s="96"/>
      <c r="AA282" s="96"/>
    </row>
    <row r="283" spans="1:27" ht="24.75" hidden="1">
      <c r="A283" s="1"/>
      <c r="B283" s="147">
        <v>2023</v>
      </c>
      <c r="C283" s="99">
        <v>20</v>
      </c>
      <c r="D283" s="99">
        <v>1</v>
      </c>
      <c r="E283" s="99">
        <v>3</v>
      </c>
      <c r="F283" s="99">
        <v>5</v>
      </c>
      <c r="G283" s="99">
        <v>5000</v>
      </c>
      <c r="H283" s="147">
        <v>5900</v>
      </c>
      <c r="I283" s="147">
        <v>591</v>
      </c>
      <c r="J283" s="100">
        <v>1</v>
      </c>
      <c r="K283" s="100">
        <v>3</v>
      </c>
      <c r="L283" s="123" t="s">
        <v>262</v>
      </c>
      <c r="M283" s="102">
        <f>OAX!N321</f>
        <v>0</v>
      </c>
      <c r="N283" s="124" t="str">
        <f>+OAX!O321</f>
        <v>Licencia</v>
      </c>
      <c r="O283" s="104">
        <f>+OAX!P321</f>
        <v>0</v>
      </c>
      <c r="P283" s="104">
        <f>+OAX!Q321</f>
        <v>0</v>
      </c>
      <c r="Q283" s="102">
        <f>+OAX!R321</f>
        <v>0</v>
      </c>
      <c r="R283" s="102">
        <f>+OAX!S321</f>
        <v>0</v>
      </c>
      <c r="S283" s="102">
        <f>+OAX!T321</f>
        <v>0</v>
      </c>
      <c r="T283" s="102">
        <f>+OAX!U321</f>
        <v>0</v>
      </c>
      <c r="U283" s="102">
        <f>+OAX!V321</f>
        <v>0</v>
      </c>
      <c r="V283" s="102">
        <f>+OAX!W321</f>
        <v>0</v>
      </c>
      <c r="W283" s="102">
        <f>+OAX!X321</f>
        <v>0</v>
      </c>
      <c r="X283" s="102">
        <f>+OAX!Y321</f>
        <v>0</v>
      </c>
      <c r="Y283" s="102">
        <f>+OAX!Z321</f>
        <v>0</v>
      </c>
      <c r="Z283" s="102">
        <f>+OAX!AA321</f>
        <v>0</v>
      </c>
      <c r="AA283" s="102">
        <f>+OAX!AB321</f>
        <v>0</v>
      </c>
    </row>
    <row r="284" spans="1:27" ht="24.75" hidden="1">
      <c r="A284" s="1"/>
      <c r="B284" s="147">
        <f t="shared" ref="B284:D287" si="6">B283</f>
        <v>2023</v>
      </c>
      <c r="C284" s="99">
        <v>20</v>
      </c>
      <c r="D284" s="99">
        <f t="shared" si="6"/>
        <v>1</v>
      </c>
      <c r="E284" s="99">
        <v>3</v>
      </c>
      <c r="F284" s="99">
        <v>5</v>
      </c>
      <c r="G284" s="99">
        <v>5000</v>
      </c>
      <c r="H284" s="147">
        <v>5900</v>
      </c>
      <c r="I284" s="147">
        <v>591</v>
      </c>
      <c r="J284" s="100">
        <v>2</v>
      </c>
      <c r="K284" s="100">
        <v>3</v>
      </c>
      <c r="L284" s="123" t="s">
        <v>229</v>
      </c>
      <c r="M284" s="102">
        <f>OAX!N322</f>
        <v>0</v>
      </c>
      <c r="N284" s="124" t="str">
        <f>+OAX!O322</f>
        <v>Licencia</v>
      </c>
      <c r="O284" s="104">
        <f>+OAX!P322</f>
        <v>0</v>
      </c>
      <c r="P284" s="104">
        <f>+OAX!Q322</f>
        <v>0</v>
      </c>
      <c r="Q284" s="102">
        <f>+OAX!R322</f>
        <v>0</v>
      </c>
      <c r="R284" s="102">
        <f>+OAX!S322</f>
        <v>0</v>
      </c>
      <c r="S284" s="102">
        <f>+OAX!T322</f>
        <v>0</v>
      </c>
      <c r="T284" s="102">
        <f>+OAX!U322</f>
        <v>0</v>
      </c>
      <c r="U284" s="102">
        <f>+OAX!V322</f>
        <v>0</v>
      </c>
      <c r="V284" s="102">
        <f>+OAX!W322</f>
        <v>0</v>
      </c>
      <c r="W284" s="102">
        <f>+OAX!X322</f>
        <v>0</v>
      </c>
      <c r="X284" s="102">
        <f>+OAX!Y322</f>
        <v>0</v>
      </c>
      <c r="Y284" s="102">
        <f>+OAX!Z322</f>
        <v>0</v>
      </c>
      <c r="Z284" s="102">
        <f>+OAX!AA322</f>
        <v>0</v>
      </c>
      <c r="AA284" s="102">
        <f>+OAX!AB322</f>
        <v>0</v>
      </c>
    </row>
    <row r="285" spans="1:27" ht="46.5" hidden="1">
      <c r="A285" s="1"/>
      <c r="B285" s="147">
        <f t="shared" si="6"/>
        <v>2023</v>
      </c>
      <c r="C285" s="99">
        <v>20</v>
      </c>
      <c r="D285" s="99">
        <f t="shared" si="6"/>
        <v>1</v>
      </c>
      <c r="E285" s="99">
        <v>3</v>
      </c>
      <c r="F285" s="99">
        <v>5</v>
      </c>
      <c r="G285" s="99">
        <v>5000</v>
      </c>
      <c r="H285" s="147">
        <v>5900</v>
      </c>
      <c r="I285" s="147">
        <v>591</v>
      </c>
      <c r="J285" s="100">
        <v>3</v>
      </c>
      <c r="K285" s="100">
        <v>3</v>
      </c>
      <c r="L285" s="123" t="s">
        <v>263</v>
      </c>
      <c r="M285" s="102">
        <f>OAX!N323</f>
        <v>0</v>
      </c>
      <c r="N285" s="124" t="str">
        <f>+OAX!O323</f>
        <v>Licencia</v>
      </c>
      <c r="O285" s="104">
        <f>+OAX!P323</f>
        <v>0</v>
      </c>
      <c r="P285" s="104">
        <f>+OAX!Q323</f>
        <v>0</v>
      </c>
      <c r="Q285" s="102">
        <f>+OAX!R323</f>
        <v>0</v>
      </c>
      <c r="R285" s="102">
        <f>+OAX!S323</f>
        <v>0</v>
      </c>
      <c r="S285" s="102">
        <f>+OAX!T323</f>
        <v>0</v>
      </c>
      <c r="T285" s="102">
        <f>+OAX!U323</f>
        <v>0</v>
      </c>
      <c r="U285" s="102">
        <f>+OAX!V323</f>
        <v>0</v>
      </c>
      <c r="V285" s="102">
        <f>+OAX!W323</f>
        <v>0</v>
      </c>
      <c r="W285" s="102">
        <f>+OAX!X323</f>
        <v>0</v>
      </c>
      <c r="X285" s="102">
        <f>+OAX!Y323</f>
        <v>0</v>
      </c>
      <c r="Y285" s="102">
        <f>+OAX!Z323</f>
        <v>0</v>
      </c>
      <c r="Z285" s="102">
        <f>+OAX!AA323</f>
        <v>0</v>
      </c>
      <c r="AA285" s="102">
        <f>+OAX!AB323</f>
        <v>0</v>
      </c>
    </row>
    <row r="286" spans="1:27" ht="24.75" hidden="1">
      <c r="A286" s="1"/>
      <c r="B286" s="147">
        <f t="shared" si="6"/>
        <v>2023</v>
      </c>
      <c r="C286" s="99">
        <v>20</v>
      </c>
      <c r="D286" s="99">
        <f t="shared" si="6"/>
        <v>1</v>
      </c>
      <c r="E286" s="99">
        <v>3</v>
      </c>
      <c r="F286" s="99">
        <v>5</v>
      </c>
      <c r="G286" s="99">
        <v>5000</v>
      </c>
      <c r="H286" s="147">
        <v>5900</v>
      </c>
      <c r="I286" s="147">
        <v>591</v>
      </c>
      <c r="J286" s="100">
        <v>4</v>
      </c>
      <c r="K286" s="100">
        <v>3</v>
      </c>
      <c r="L286" s="123" t="s">
        <v>264</v>
      </c>
      <c r="M286" s="102">
        <f>OAX!N324</f>
        <v>0</v>
      </c>
      <c r="N286" s="124" t="str">
        <f>+OAX!O324</f>
        <v>Licencia</v>
      </c>
      <c r="O286" s="104">
        <f>+OAX!P324</f>
        <v>0</v>
      </c>
      <c r="P286" s="104">
        <f>+OAX!Q324</f>
        <v>0</v>
      </c>
      <c r="Q286" s="102">
        <f>+OAX!R324</f>
        <v>0</v>
      </c>
      <c r="R286" s="102">
        <f>+OAX!S324</f>
        <v>0</v>
      </c>
      <c r="S286" s="102">
        <f>+OAX!T324</f>
        <v>0</v>
      </c>
      <c r="T286" s="102">
        <f>+OAX!U324</f>
        <v>0</v>
      </c>
      <c r="U286" s="102">
        <f>+OAX!V324</f>
        <v>0</v>
      </c>
      <c r="V286" s="102">
        <f>+OAX!W324</f>
        <v>0</v>
      </c>
      <c r="W286" s="102">
        <f>+OAX!X324</f>
        <v>0</v>
      </c>
      <c r="X286" s="102">
        <f>+OAX!Y324</f>
        <v>0</v>
      </c>
      <c r="Y286" s="102">
        <f>+OAX!Z324</f>
        <v>0</v>
      </c>
      <c r="Z286" s="102">
        <f>+OAX!AA324</f>
        <v>0</v>
      </c>
      <c r="AA286" s="102">
        <f>+OAX!AB324</f>
        <v>0</v>
      </c>
    </row>
    <row r="287" spans="1:27" ht="46.5" hidden="1">
      <c r="A287" s="1"/>
      <c r="B287" s="147">
        <f t="shared" si="6"/>
        <v>2023</v>
      </c>
      <c r="C287" s="99">
        <v>20</v>
      </c>
      <c r="D287" s="99">
        <f t="shared" si="6"/>
        <v>1</v>
      </c>
      <c r="E287" s="99">
        <v>3</v>
      </c>
      <c r="F287" s="99">
        <v>5</v>
      </c>
      <c r="G287" s="99">
        <v>5000</v>
      </c>
      <c r="H287" s="147">
        <v>5900</v>
      </c>
      <c r="I287" s="147">
        <v>591</v>
      </c>
      <c r="J287" s="100">
        <v>5</v>
      </c>
      <c r="K287" s="100">
        <v>3</v>
      </c>
      <c r="L287" s="123" t="s">
        <v>265</v>
      </c>
      <c r="M287" s="102">
        <f>OAX!N325</f>
        <v>0</v>
      </c>
      <c r="N287" s="124" t="str">
        <f>+OAX!O325</f>
        <v>Licencia</v>
      </c>
      <c r="O287" s="104">
        <f>+OAX!P325</f>
        <v>0</v>
      </c>
      <c r="P287" s="104">
        <f>+OAX!Q325</f>
        <v>0</v>
      </c>
      <c r="Q287" s="102">
        <f>+OAX!R325</f>
        <v>0</v>
      </c>
      <c r="R287" s="102">
        <f>+OAX!S325</f>
        <v>0</v>
      </c>
      <c r="S287" s="102">
        <f>+OAX!T325</f>
        <v>0</v>
      </c>
      <c r="T287" s="102">
        <f>+OAX!U325</f>
        <v>0</v>
      </c>
      <c r="U287" s="102">
        <f>+OAX!V325</f>
        <v>0</v>
      </c>
      <c r="V287" s="102">
        <f>+OAX!W325</f>
        <v>0</v>
      </c>
      <c r="W287" s="102">
        <f>+OAX!X325</f>
        <v>0</v>
      </c>
      <c r="X287" s="102">
        <f>+OAX!Y325</f>
        <v>0</v>
      </c>
      <c r="Y287" s="102">
        <f>+OAX!Z325</f>
        <v>0</v>
      </c>
      <c r="Z287" s="102">
        <f>+OAX!AA325</f>
        <v>0</v>
      </c>
      <c r="AA287" s="102">
        <f>+OAX!AB325</f>
        <v>0</v>
      </c>
    </row>
    <row r="288" spans="1:27" ht="24.75" hidden="1">
      <c r="A288" s="1"/>
      <c r="B288" s="134">
        <v>2023</v>
      </c>
      <c r="C288" s="135">
        <v>20</v>
      </c>
      <c r="D288" s="135">
        <v>1</v>
      </c>
      <c r="E288" s="135">
        <v>3</v>
      </c>
      <c r="F288" s="135">
        <v>5</v>
      </c>
      <c r="G288" s="135"/>
      <c r="H288" s="135"/>
      <c r="I288" s="136"/>
      <c r="J288" s="137"/>
      <c r="K288" s="137">
        <v>4</v>
      </c>
      <c r="L288" s="138" t="s">
        <v>266</v>
      </c>
      <c r="M288" s="139">
        <f>OAX!N326</f>
        <v>0</v>
      </c>
      <c r="N288" s="140"/>
      <c r="O288" s="139"/>
      <c r="P288" s="139"/>
      <c r="Q288" s="139">
        <f>+OAX!R326</f>
        <v>0</v>
      </c>
      <c r="R288" s="139">
        <f>+OAX!S326</f>
        <v>0</v>
      </c>
      <c r="S288" s="139">
        <f>+OAX!T326</f>
        <v>0</v>
      </c>
      <c r="T288" s="139">
        <f>+OAX!U326</f>
        <v>0</v>
      </c>
      <c r="U288" s="139">
        <f>+OAX!V326</f>
        <v>0</v>
      </c>
      <c r="V288" s="139"/>
      <c r="W288" s="139"/>
      <c r="X288" s="139"/>
      <c r="Y288" s="139"/>
      <c r="Z288" s="139"/>
      <c r="AA288" s="139"/>
    </row>
    <row r="289" spans="1:27" ht="24.75" hidden="1">
      <c r="A289" s="1"/>
      <c r="B289" s="81">
        <v>2023</v>
      </c>
      <c r="C289" s="81">
        <v>20</v>
      </c>
      <c r="D289" s="81">
        <v>1</v>
      </c>
      <c r="E289" s="81">
        <v>3</v>
      </c>
      <c r="F289" s="81">
        <v>5</v>
      </c>
      <c r="G289" s="81">
        <v>3000</v>
      </c>
      <c r="H289" s="81"/>
      <c r="I289" s="81"/>
      <c r="J289" s="81" t="s">
        <v>29</v>
      </c>
      <c r="K289" s="81">
        <v>4</v>
      </c>
      <c r="L289" s="83" t="s">
        <v>55</v>
      </c>
      <c r="M289" s="84">
        <f>OAX!N327</f>
        <v>0</v>
      </c>
      <c r="N289" s="85"/>
      <c r="O289" s="86"/>
      <c r="P289" s="86"/>
      <c r="Q289" s="84">
        <f>+OAX!R327</f>
        <v>0</v>
      </c>
      <c r="R289" s="84">
        <f>+OAX!S327</f>
        <v>0</v>
      </c>
      <c r="S289" s="84">
        <f>+OAX!T327</f>
        <v>0</v>
      </c>
      <c r="T289" s="84">
        <f>+OAX!U327</f>
        <v>0</v>
      </c>
      <c r="U289" s="84">
        <f>+OAX!V327</f>
        <v>0</v>
      </c>
      <c r="V289" s="84"/>
      <c r="W289" s="84"/>
      <c r="X289" s="84"/>
      <c r="Y289" s="84"/>
      <c r="Z289" s="84"/>
      <c r="AA289" s="84"/>
    </row>
    <row r="290" spans="1:27" ht="24.75" hidden="1">
      <c r="A290" s="1"/>
      <c r="B290" s="87">
        <v>2023</v>
      </c>
      <c r="C290" s="87">
        <v>20</v>
      </c>
      <c r="D290" s="87">
        <v>1</v>
      </c>
      <c r="E290" s="87">
        <v>3</v>
      </c>
      <c r="F290" s="87">
        <v>5</v>
      </c>
      <c r="G290" s="87">
        <v>3000</v>
      </c>
      <c r="H290" s="87">
        <v>3100</v>
      </c>
      <c r="I290" s="87"/>
      <c r="J290" s="87" t="s">
        <v>29</v>
      </c>
      <c r="K290" s="87">
        <v>4</v>
      </c>
      <c r="L290" s="89" t="s">
        <v>151</v>
      </c>
      <c r="M290" s="90">
        <f>OAX!N328</f>
        <v>0</v>
      </c>
      <c r="N290" s="151"/>
      <c r="O290" s="152"/>
      <c r="P290" s="152"/>
      <c r="Q290" s="90">
        <f>+OAX!R328</f>
        <v>0</v>
      </c>
      <c r="R290" s="90">
        <f>+OAX!S328</f>
        <v>0</v>
      </c>
      <c r="S290" s="90">
        <f>+OAX!T328</f>
        <v>0</v>
      </c>
      <c r="T290" s="90">
        <f>+OAX!U328</f>
        <v>0</v>
      </c>
      <c r="U290" s="90">
        <f>+OAX!V328</f>
        <v>0</v>
      </c>
      <c r="V290" s="90"/>
      <c r="W290" s="90"/>
      <c r="X290" s="90"/>
      <c r="Y290" s="90"/>
      <c r="Z290" s="90"/>
      <c r="AA290" s="90"/>
    </row>
    <row r="291" spans="1:27" ht="48" hidden="1">
      <c r="A291" s="1"/>
      <c r="B291" s="93">
        <v>2023</v>
      </c>
      <c r="C291" s="93">
        <v>20</v>
      </c>
      <c r="D291" s="93">
        <v>1</v>
      </c>
      <c r="E291" s="93">
        <v>3</v>
      </c>
      <c r="F291" s="93">
        <v>5</v>
      </c>
      <c r="G291" s="93">
        <v>3000</v>
      </c>
      <c r="H291" s="93">
        <v>3100</v>
      </c>
      <c r="I291" s="93">
        <v>317</v>
      </c>
      <c r="J291" s="93"/>
      <c r="K291" s="93">
        <v>4</v>
      </c>
      <c r="L291" s="95" t="s">
        <v>267</v>
      </c>
      <c r="M291" s="96">
        <f>OAX!N329</f>
        <v>0</v>
      </c>
      <c r="N291" s="153"/>
      <c r="O291" s="154"/>
      <c r="P291" s="154"/>
      <c r="Q291" s="96">
        <f>+OAX!R329</f>
        <v>0</v>
      </c>
      <c r="R291" s="96">
        <f>+OAX!S329</f>
        <v>0</v>
      </c>
      <c r="S291" s="96">
        <f>+OAX!T329</f>
        <v>0</v>
      </c>
      <c r="T291" s="96">
        <f>+OAX!U329</f>
        <v>0</v>
      </c>
      <c r="U291" s="96">
        <f>+OAX!V329</f>
        <v>0</v>
      </c>
      <c r="V291" s="96"/>
      <c r="W291" s="96"/>
      <c r="X291" s="96"/>
      <c r="Y291" s="96"/>
      <c r="Z291" s="96"/>
      <c r="AA291" s="96"/>
    </row>
    <row r="292" spans="1:27" ht="24.75" hidden="1">
      <c r="A292" s="1"/>
      <c r="B292" s="147">
        <v>2023</v>
      </c>
      <c r="C292" s="99">
        <v>20</v>
      </c>
      <c r="D292" s="99">
        <v>1</v>
      </c>
      <c r="E292" s="99">
        <v>3</v>
      </c>
      <c r="F292" s="99">
        <v>5</v>
      </c>
      <c r="G292" s="147">
        <v>3000</v>
      </c>
      <c r="H292" s="147">
        <v>3100</v>
      </c>
      <c r="I292" s="147">
        <v>317</v>
      </c>
      <c r="J292" s="100">
        <v>1</v>
      </c>
      <c r="K292" s="100">
        <v>4</v>
      </c>
      <c r="L292" s="123" t="s">
        <v>153</v>
      </c>
      <c r="M292" s="102">
        <f>OAX!N330</f>
        <v>0</v>
      </c>
      <c r="N292" s="124" t="str">
        <f>+OAX!O330</f>
        <v>Servicio</v>
      </c>
      <c r="O292" s="104">
        <f>+OAX!P330</f>
        <v>0</v>
      </c>
      <c r="P292" s="104">
        <f>+OAX!Q330</f>
        <v>0</v>
      </c>
      <c r="Q292" s="102">
        <f>+OAX!R330</f>
        <v>0</v>
      </c>
      <c r="R292" s="102">
        <f>+OAX!S330</f>
        <v>0</v>
      </c>
      <c r="S292" s="102">
        <f>+OAX!T330</f>
        <v>0</v>
      </c>
      <c r="T292" s="102">
        <f>+OAX!U330</f>
        <v>0</v>
      </c>
      <c r="U292" s="102">
        <f>+OAX!V330</f>
        <v>0</v>
      </c>
      <c r="V292" s="102">
        <f>+OAX!W330</f>
        <v>0</v>
      </c>
      <c r="W292" s="102">
        <f>+OAX!X330</f>
        <v>0</v>
      </c>
      <c r="X292" s="102">
        <f>+OAX!Y330</f>
        <v>0</v>
      </c>
      <c r="Y292" s="102">
        <f>+OAX!Z330</f>
        <v>0</v>
      </c>
      <c r="Z292" s="102">
        <f>+OAX!AA330</f>
        <v>0</v>
      </c>
      <c r="AA292" s="102">
        <f>+OAX!AB330</f>
        <v>0</v>
      </c>
    </row>
    <row r="293" spans="1:27" ht="24.75" hidden="1">
      <c r="A293" s="1"/>
      <c r="B293" s="147">
        <v>2023</v>
      </c>
      <c r="C293" s="99">
        <v>20</v>
      </c>
      <c r="D293" s="99">
        <v>1</v>
      </c>
      <c r="E293" s="99">
        <v>3</v>
      </c>
      <c r="F293" s="99">
        <v>5</v>
      </c>
      <c r="G293" s="147">
        <v>3000</v>
      </c>
      <c r="H293" s="147">
        <v>3100</v>
      </c>
      <c r="I293" s="147">
        <v>317</v>
      </c>
      <c r="J293" s="100">
        <v>2</v>
      </c>
      <c r="K293" s="100">
        <v>4</v>
      </c>
      <c r="L293" s="123" t="s">
        <v>268</v>
      </c>
      <c r="M293" s="102">
        <f>OAX!N331</f>
        <v>0</v>
      </c>
      <c r="N293" s="124" t="str">
        <f>+OAX!O331</f>
        <v>Servicio</v>
      </c>
      <c r="O293" s="104">
        <f>+OAX!P331</f>
        <v>0</v>
      </c>
      <c r="P293" s="104">
        <f>+OAX!Q331</f>
        <v>0</v>
      </c>
      <c r="Q293" s="102">
        <f>+OAX!R331</f>
        <v>0</v>
      </c>
      <c r="R293" s="102">
        <f>+OAX!S331</f>
        <v>0</v>
      </c>
      <c r="S293" s="102">
        <f>+OAX!T331</f>
        <v>0</v>
      </c>
      <c r="T293" s="102">
        <f>+OAX!U331</f>
        <v>0</v>
      </c>
      <c r="U293" s="102">
        <f>+OAX!V331</f>
        <v>0</v>
      </c>
      <c r="V293" s="102">
        <f>+OAX!W331</f>
        <v>0</v>
      </c>
      <c r="W293" s="102">
        <f>+OAX!X331</f>
        <v>0</v>
      </c>
      <c r="X293" s="102">
        <f>+OAX!Y331</f>
        <v>0</v>
      </c>
      <c r="Y293" s="102">
        <f>+OAX!Z331</f>
        <v>0</v>
      </c>
      <c r="Z293" s="102">
        <f>+OAX!AA331</f>
        <v>0</v>
      </c>
      <c r="AA293" s="102">
        <f>+OAX!AB331</f>
        <v>0</v>
      </c>
    </row>
    <row r="294" spans="1:27" ht="24.75" hidden="1">
      <c r="A294" s="1"/>
      <c r="B294" s="87">
        <v>2023</v>
      </c>
      <c r="C294" s="87">
        <v>20</v>
      </c>
      <c r="D294" s="87">
        <v>1</v>
      </c>
      <c r="E294" s="87">
        <v>3</v>
      </c>
      <c r="F294" s="87">
        <v>5</v>
      </c>
      <c r="G294" s="87">
        <v>3000</v>
      </c>
      <c r="H294" s="87">
        <v>3600</v>
      </c>
      <c r="I294" s="87"/>
      <c r="J294" s="87" t="s">
        <v>29</v>
      </c>
      <c r="K294" s="87">
        <v>4</v>
      </c>
      <c r="L294" s="89" t="s">
        <v>269</v>
      </c>
      <c r="M294" s="90">
        <f>OAX!N332</f>
        <v>0</v>
      </c>
      <c r="N294" s="151"/>
      <c r="O294" s="152"/>
      <c r="P294" s="152"/>
      <c r="Q294" s="90">
        <f>+OAX!R332</f>
        <v>0</v>
      </c>
      <c r="R294" s="90">
        <f>+OAX!S332</f>
        <v>0</v>
      </c>
      <c r="S294" s="90">
        <f>+OAX!T332</f>
        <v>0</v>
      </c>
      <c r="T294" s="90">
        <f>+OAX!U332</f>
        <v>0</v>
      </c>
      <c r="U294" s="90">
        <f>+OAX!V332</f>
        <v>0</v>
      </c>
      <c r="V294" s="90"/>
      <c r="W294" s="90"/>
      <c r="X294" s="90"/>
      <c r="Y294" s="90"/>
      <c r="Z294" s="90"/>
      <c r="AA294" s="90"/>
    </row>
    <row r="295" spans="1:27" ht="48" hidden="1">
      <c r="A295" s="1"/>
      <c r="B295" s="93">
        <v>2023</v>
      </c>
      <c r="C295" s="93">
        <v>20</v>
      </c>
      <c r="D295" s="93">
        <v>1</v>
      </c>
      <c r="E295" s="93">
        <v>3</v>
      </c>
      <c r="F295" s="93">
        <v>5</v>
      </c>
      <c r="G295" s="93">
        <v>3000</v>
      </c>
      <c r="H295" s="93">
        <v>3600</v>
      </c>
      <c r="I295" s="93">
        <v>361</v>
      </c>
      <c r="J295" s="93"/>
      <c r="K295" s="93">
        <v>4</v>
      </c>
      <c r="L295" s="95" t="s">
        <v>270</v>
      </c>
      <c r="M295" s="96">
        <f>OAX!N333</f>
        <v>0</v>
      </c>
      <c r="N295" s="153"/>
      <c r="O295" s="154"/>
      <c r="P295" s="154"/>
      <c r="Q295" s="96">
        <f>+OAX!R333</f>
        <v>0</v>
      </c>
      <c r="R295" s="96">
        <f>+OAX!S333</f>
        <v>0</v>
      </c>
      <c r="S295" s="96">
        <f>+OAX!T333</f>
        <v>0</v>
      </c>
      <c r="T295" s="96">
        <f>+OAX!U333</f>
        <v>0</v>
      </c>
      <c r="U295" s="96">
        <f>+OAX!V333</f>
        <v>0</v>
      </c>
      <c r="V295" s="96"/>
      <c r="W295" s="96"/>
      <c r="X295" s="96"/>
      <c r="Y295" s="96"/>
      <c r="Z295" s="96"/>
      <c r="AA295" s="96"/>
    </row>
    <row r="296" spans="1:27" ht="46.5" hidden="1">
      <c r="A296" s="1"/>
      <c r="B296" s="147">
        <v>2023</v>
      </c>
      <c r="C296" s="99">
        <v>20</v>
      </c>
      <c r="D296" s="99">
        <v>1</v>
      </c>
      <c r="E296" s="99">
        <v>3</v>
      </c>
      <c r="F296" s="99">
        <v>5</v>
      </c>
      <c r="G296" s="99">
        <v>3000</v>
      </c>
      <c r="H296" s="147">
        <v>3600</v>
      </c>
      <c r="I296" s="147">
        <v>361</v>
      </c>
      <c r="J296" s="100">
        <v>1</v>
      </c>
      <c r="K296" s="100">
        <v>4</v>
      </c>
      <c r="L296" s="123" t="s">
        <v>271</v>
      </c>
      <c r="M296" s="102">
        <f>OAX!N334</f>
        <v>0</v>
      </c>
      <c r="N296" s="124" t="str">
        <f>+OAX!O334</f>
        <v>Servicio</v>
      </c>
      <c r="O296" s="104">
        <f>+OAX!P334</f>
        <v>0</v>
      </c>
      <c r="P296" s="104">
        <f>+OAX!Q334</f>
        <v>0</v>
      </c>
      <c r="Q296" s="102">
        <f>+OAX!R334</f>
        <v>0</v>
      </c>
      <c r="R296" s="102">
        <f>+OAX!S334</f>
        <v>0</v>
      </c>
      <c r="S296" s="102">
        <f>+OAX!T334</f>
        <v>0</v>
      </c>
      <c r="T296" s="102">
        <f>+OAX!U334</f>
        <v>0</v>
      </c>
      <c r="U296" s="102">
        <f>+OAX!V334</f>
        <v>0</v>
      </c>
      <c r="V296" s="102">
        <f>+OAX!W334</f>
        <v>0</v>
      </c>
      <c r="W296" s="102">
        <f>+OAX!X334</f>
        <v>0</v>
      </c>
      <c r="X296" s="102">
        <f>+OAX!Y334</f>
        <v>0</v>
      </c>
      <c r="Y296" s="102">
        <f>+OAX!Z334</f>
        <v>0</v>
      </c>
      <c r="Z296" s="102">
        <f>+OAX!AA334</f>
        <v>0</v>
      </c>
      <c r="AA296" s="102">
        <f>+OAX!AB334</f>
        <v>0</v>
      </c>
    </row>
    <row r="297" spans="1:27" ht="24.75" hidden="1">
      <c r="A297" s="1"/>
      <c r="B297" s="81">
        <v>2023</v>
      </c>
      <c r="C297" s="81">
        <v>20</v>
      </c>
      <c r="D297" s="81">
        <v>1</v>
      </c>
      <c r="E297" s="81">
        <v>3</v>
      </c>
      <c r="F297" s="81">
        <v>5</v>
      </c>
      <c r="G297" s="81">
        <v>5000</v>
      </c>
      <c r="H297" s="81"/>
      <c r="I297" s="81"/>
      <c r="J297" s="81" t="s">
        <v>29</v>
      </c>
      <c r="K297" s="81">
        <v>4</v>
      </c>
      <c r="L297" s="83" t="s">
        <v>114</v>
      </c>
      <c r="M297" s="84">
        <f>OAX!N335</f>
        <v>0</v>
      </c>
      <c r="N297" s="85"/>
      <c r="O297" s="86"/>
      <c r="P297" s="86"/>
      <c r="Q297" s="84">
        <f>+OAX!R335</f>
        <v>0</v>
      </c>
      <c r="R297" s="84">
        <f>+OAX!S335</f>
        <v>0</v>
      </c>
      <c r="S297" s="84">
        <f>+OAX!T335</f>
        <v>0</v>
      </c>
      <c r="T297" s="84">
        <f>+OAX!U335</f>
        <v>0</v>
      </c>
      <c r="U297" s="84">
        <f>+OAX!V335</f>
        <v>0</v>
      </c>
      <c r="V297" s="84"/>
      <c r="W297" s="84"/>
      <c r="X297" s="84"/>
      <c r="Y297" s="84"/>
      <c r="Z297" s="84"/>
      <c r="AA297" s="84"/>
    </row>
    <row r="298" spans="1:27" ht="24.75" hidden="1">
      <c r="A298" s="1"/>
      <c r="B298" s="87">
        <v>2023</v>
      </c>
      <c r="C298" s="87">
        <v>20</v>
      </c>
      <c r="D298" s="87">
        <v>1</v>
      </c>
      <c r="E298" s="87">
        <v>3</v>
      </c>
      <c r="F298" s="87">
        <v>5</v>
      </c>
      <c r="G298" s="87">
        <v>5000</v>
      </c>
      <c r="H298" s="87">
        <v>5100</v>
      </c>
      <c r="I298" s="87"/>
      <c r="J298" s="87"/>
      <c r="K298" s="87">
        <v>4</v>
      </c>
      <c r="L298" s="89" t="s">
        <v>115</v>
      </c>
      <c r="M298" s="90">
        <f>OAX!N336</f>
        <v>0</v>
      </c>
      <c r="N298" s="151"/>
      <c r="O298" s="152"/>
      <c r="P298" s="152"/>
      <c r="Q298" s="90">
        <f>+OAX!R336</f>
        <v>0</v>
      </c>
      <c r="R298" s="90">
        <f>+OAX!S336</f>
        <v>0</v>
      </c>
      <c r="S298" s="90">
        <f>+OAX!T336</f>
        <v>0</v>
      </c>
      <c r="T298" s="90">
        <f>+OAX!U336</f>
        <v>0</v>
      </c>
      <c r="U298" s="90">
        <f>+OAX!V336</f>
        <v>0</v>
      </c>
      <c r="V298" s="90"/>
      <c r="W298" s="90"/>
      <c r="X298" s="90"/>
      <c r="Y298" s="90"/>
      <c r="Z298" s="90"/>
      <c r="AA298" s="90"/>
    </row>
    <row r="299" spans="1:27" ht="24.75" hidden="1">
      <c r="A299" s="1"/>
      <c r="B299" s="93">
        <v>2023</v>
      </c>
      <c r="C299" s="93">
        <v>20</v>
      </c>
      <c r="D299" s="93">
        <v>1</v>
      </c>
      <c r="E299" s="93">
        <v>3</v>
      </c>
      <c r="F299" s="93">
        <v>5</v>
      </c>
      <c r="G299" s="93">
        <v>5000</v>
      </c>
      <c r="H299" s="93">
        <v>5100</v>
      </c>
      <c r="I299" s="93">
        <v>515</v>
      </c>
      <c r="J299" s="93"/>
      <c r="K299" s="93">
        <v>4</v>
      </c>
      <c r="L299" s="95" t="s">
        <v>116</v>
      </c>
      <c r="M299" s="96">
        <f>OAX!N337</f>
        <v>0</v>
      </c>
      <c r="N299" s="153"/>
      <c r="O299" s="154"/>
      <c r="P299" s="154"/>
      <c r="Q299" s="96">
        <f>+OAX!R337</f>
        <v>0</v>
      </c>
      <c r="R299" s="96">
        <f>+OAX!S337</f>
        <v>0</v>
      </c>
      <c r="S299" s="96">
        <f>+OAX!T337</f>
        <v>0</v>
      </c>
      <c r="T299" s="96">
        <f>+OAX!U337</f>
        <v>0</v>
      </c>
      <c r="U299" s="96">
        <f>+OAX!V337</f>
        <v>0</v>
      </c>
      <c r="V299" s="96"/>
      <c r="W299" s="96"/>
      <c r="X299" s="96"/>
      <c r="Y299" s="96"/>
      <c r="Z299" s="96"/>
      <c r="AA299" s="96"/>
    </row>
    <row r="300" spans="1:27" ht="24.75" hidden="1">
      <c r="A300" s="1"/>
      <c r="B300" s="147">
        <v>2023</v>
      </c>
      <c r="C300" s="99">
        <v>20</v>
      </c>
      <c r="D300" s="99">
        <v>1</v>
      </c>
      <c r="E300" s="99">
        <v>3</v>
      </c>
      <c r="F300" s="99">
        <v>5</v>
      </c>
      <c r="G300" s="147">
        <v>5000</v>
      </c>
      <c r="H300" s="147">
        <v>5100</v>
      </c>
      <c r="I300" s="147">
        <v>515</v>
      </c>
      <c r="J300" s="100">
        <v>1</v>
      </c>
      <c r="K300" s="100">
        <v>4</v>
      </c>
      <c r="L300" s="123" t="s">
        <v>272</v>
      </c>
      <c r="M300" s="102">
        <f>OAX!N338</f>
        <v>0</v>
      </c>
      <c r="N300" s="124" t="str">
        <f>+OAX!O338</f>
        <v>Pieza</v>
      </c>
      <c r="O300" s="104">
        <f>+OAX!P338</f>
        <v>0</v>
      </c>
      <c r="P300" s="104">
        <f>+OAX!Q338</f>
        <v>0</v>
      </c>
      <c r="Q300" s="102">
        <f>+OAX!R338</f>
        <v>0</v>
      </c>
      <c r="R300" s="102">
        <f>+OAX!S338</f>
        <v>0</v>
      </c>
      <c r="S300" s="102">
        <f>+OAX!T338</f>
        <v>0</v>
      </c>
      <c r="T300" s="102">
        <f>+OAX!U338</f>
        <v>0</v>
      </c>
      <c r="U300" s="102">
        <f>+OAX!V338</f>
        <v>0</v>
      </c>
      <c r="V300" s="102">
        <f>+OAX!W338</f>
        <v>0</v>
      </c>
      <c r="W300" s="102">
        <f>+OAX!X338</f>
        <v>0</v>
      </c>
      <c r="X300" s="102">
        <f>+OAX!Y338</f>
        <v>0</v>
      </c>
      <c r="Y300" s="102">
        <f>+OAX!Z338</f>
        <v>0</v>
      </c>
      <c r="Z300" s="102">
        <f>+OAX!AA338</f>
        <v>0</v>
      </c>
      <c r="AA300" s="102">
        <f>+OAX!AB338</f>
        <v>0</v>
      </c>
    </row>
    <row r="301" spans="1:27" ht="24.75" hidden="1">
      <c r="A301" s="1"/>
      <c r="B301" s="147">
        <v>2023</v>
      </c>
      <c r="C301" s="99">
        <v>20</v>
      </c>
      <c r="D301" s="99">
        <v>1</v>
      </c>
      <c r="E301" s="99">
        <v>3</v>
      </c>
      <c r="F301" s="99">
        <v>5</v>
      </c>
      <c r="G301" s="147">
        <v>5000</v>
      </c>
      <c r="H301" s="147">
        <v>5100</v>
      </c>
      <c r="I301" s="147">
        <v>515</v>
      </c>
      <c r="J301" s="100">
        <v>2</v>
      </c>
      <c r="K301" s="100">
        <v>4</v>
      </c>
      <c r="L301" s="123" t="s">
        <v>163</v>
      </c>
      <c r="M301" s="102">
        <f>OAX!N339</f>
        <v>0</v>
      </c>
      <c r="N301" s="124" t="str">
        <f>+OAX!O339</f>
        <v>Pieza</v>
      </c>
      <c r="O301" s="104">
        <f>+OAX!P339</f>
        <v>0</v>
      </c>
      <c r="P301" s="104">
        <f>+OAX!Q339</f>
        <v>0</v>
      </c>
      <c r="Q301" s="102">
        <f>+OAX!R339</f>
        <v>0</v>
      </c>
      <c r="R301" s="102">
        <f>+OAX!S339</f>
        <v>0</v>
      </c>
      <c r="S301" s="102">
        <f>+OAX!T339</f>
        <v>0</v>
      </c>
      <c r="T301" s="102">
        <f>+OAX!U339</f>
        <v>0</v>
      </c>
      <c r="U301" s="102">
        <f>+OAX!V339</f>
        <v>0</v>
      </c>
      <c r="V301" s="102">
        <f>+OAX!W339</f>
        <v>0</v>
      </c>
      <c r="W301" s="102">
        <f>+OAX!X339</f>
        <v>0</v>
      </c>
      <c r="X301" s="102">
        <f>+OAX!Y339</f>
        <v>0</v>
      </c>
      <c r="Y301" s="102">
        <f>+OAX!Z339</f>
        <v>0</v>
      </c>
      <c r="Z301" s="102">
        <f>+OAX!AA339</f>
        <v>0</v>
      </c>
      <c r="AA301" s="102">
        <f>+OAX!AB339</f>
        <v>0</v>
      </c>
    </row>
    <row r="302" spans="1:27" ht="24.75" hidden="1">
      <c r="A302" s="1"/>
      <c r="B302" s="147">
        <v>2023</v>
      </c>
      <c r="C302" s="99">
        <v>20</v>
      </c>
      <c r="D302" s="99">
        <v>1</v>
      </c>
      <c r="E302" s="99">
        <v>3</v>
      </c>
      <c r="F302" s="99">
        <v>5</v>
      </c>
      <c r="G302" s="147">
        <v>5000</v>
      </c>
      <c r="H302" s="147">
        <v>5100</v>
      </c>
      <c r="I302" s="147">
        <v>515</v>
      </c>
      <c r="J302" s="100">
        <v>3</v>
      </c>
      <c r="K302" s="100">
        <v>4</v>
      </c>
      <c r="L302" s="123" t="s">
        <v>273</v>
      </c>
      <c r="M302" s="102">
        <f>OAX!N340</f>
        <v>0</v>
      </c>
      <c r="N302" s="124" t="str">
        <f>+OAX!O340</f>
        <v>Pieza</v>
      </c>
      <c r="O302" s="104">
        <f>+OAX!P340</f>
        <v>0</v>
      </c>
      <c r="P302" s="104">
        <f>+OAX!Q340</f>
        <v>0</v>
      </c>
      <c r="Q302" s="102">
        <f>+OAX!R340</f>
        <v>0</v>
      </c>
      <c r="R302" s="102">
        <f>+OAX!S340</f>
        <v>0</v>
      </c>
      <c r="S302" s="102">
        <f>+OAX!T340</f>
        <v>0</v>
      </c>
      <c r="T302" s="102">
        <f>+OAX!U340</f>
        <v>0</v>
      </c>
      <c r="U302" s="102">
        <f>+OAX!V340</f>
        <v>0</v>
      </c>
      <c r="V302" s="102">
        <f>+OAX!W340</f>
        <v>0</v>
      </c>
      <c r="W302" s="102">
        <f>+OAX!X340</f>
        <v>0</v>
      </c>
      <c r="X302" s="102">
        <f>+OAX!Y340</f>
        <v>0</v>
      </c>
      <c r="Y302" s="102">
        <f>+OAX!Z340</f>
        <v>0</v>
      </c>
      <c r="Z302" s="102">
        <f>+OAX!AA340</f>
        <v>0</v>
      </c>
      <c r="AA302" s="102">
        <f>+OAX!AB340</f>
        <v>0</v>
      </c>
    </row>
    <row r="303" spans="1:27" ht="24.75" hidden="1">
      <c r="A303" s="1"/>
      <c r="B303" s="147">
        <v>2023</v>
      </c>
      <c r="C303" s="99">
        <v>20</v>
      </c>
      <c r="D303" s="99">
        <v>1</v>
      </c>
      <c r="E303" s="99">
        <v>3</v>
      </c>
      <c r="F303" s="99">
        <v>5</v>
      </c>
      <c r="G303" s="147">
        <v>5000</v>
      </c>
      <c r="H303" s="147">
        <v>5100</v>
      </c>
      <c r="I303" s="147">
        <v>515</v>
      </c>
      <c r="J303" s="100">
        <v>4</v>
      </c>
      <c r="K303" s="100">
        <v>4</v>
      </c>
      <c r="L303" s="123" t="s">
        <v>165</v>
      </c>
      <c r="M303" s="102">
        <f>OAX!N341</f>
        <v>0</v>
      </c>
      <c r="N303" s="124" t="str">
        <f>+OAX!O341</f>
        <v>Pieza</v>
      </c>
      <c r="O303" s="104">
        <f>+OAX!P341</f>
        <v>0</v>
      </c>
      <c r="P303" s="104">
        <f>+OAX!Q341</f>
        <v>0</v>
      </c>
      <c r="Q303" s="102">
        <f>+OAX!R341</f>
        <v>0</v>
      </c>
      <c r="R303" s="102">
        <f>+OAX!S341</f>
        <v>0</v>
      </c>
      <c r="S303" s="102">
        <f>+OAX!T341</f>
        <v>0</v>
      </c>
      <c r="T303" s="102">
        <f>+OAX!U341</f>
        <v>0</v>
      </c>
      <c r="U303" s="102">
        <f>+OAX!V341</f>
        <v>0</v>
      </c>
      <c r="V303" s="102">
        <f>+OAX!W341</f>
        <v>0</v>
      </c>
      <c r="W303" s="102">
        <f>+OAX!X341</f>
        <v>0</v>
      </c>
      <c r="X303" s="102">
        <f>+OAX!Y341</f>
        <v>0</v>
      </c>
      <c r="Y303" s="102">
        <f>+OAX!Z341</f>
        <v>0</v>
      </c>
      <c r="Z303" s="102">
        <f>+OAX!AA341</f>
        <v>0</v>
      </c>
      <c r="AA303" s="102">
        <f>+OAX!AB341</f>
        <v>0</v>
      </c>
    </row>
    <row r="304" spans="1:27" ht="24.75" hidden="1">
      <c r="A304" s="1"/>
      <c r="B304" s="147">
        <v>2023</v>
      </c>
      <c r="C304" s="99">
        <v>20</v>
      </c>
      <c r="D304" s="99">
        <v>1</v>
      </c>
      <c r="E304" s="99">
        <v>3</v>
      </c>
      <c r="F304" s="99">
        <v>5</v>
      </c>
      <c r="G304" s="147">
        <v>5000</v>
      </c>
      <c r="H304" s="147">
        <v>5100</v>
      </c>
      <c r="I304" s="147">
        <v>515</v>
      </c>
      <c r="J304" s="100">
        <v>5</v>
      </c>
      <c r="K304" s="100">
        <v>4</v>
      </c>
      <c r="L304" s="123" t="s">
        <v>274</v>
      </c>
      <c r="M304" s="102">
        <f>OAX!N342</f>
        <v>0</v>
      </c>
      <c r="N304" s="124" t="str">
        <f>+OAX!O342</f>
        <v>Pieza</v>
      </c>
      <c r="O304" s="104">
        <f>+OAX!P342</f>
        <v>0</v>
      </c>
      <c r="P304" s="104">
        <f>+OAX!Q342</f>
        <v>0</v>
      </c>
      <c r="Q304" s="102">
        <f>+OAX!R342</f>
        <v>0</v>
      </c>
      <c r="R304" s="102">
        <f>+OAX!S342</f>
        <v>0</v>
      </c>
      <c r="S304" s="102">
        <f>+OAX!T342</f>
        <v>0</v>
      </c>
      <c r="T304" s="102">
        <f>+OAX!U342</f>
        <v>0</v>
      </c>
      <c r="U304" s="102">
        <f>+OAX!V342</f>
        <v>0</v>
      </c>
      <c r="V304" s="102">
        <f>+OAX!W342</f>
        <v>0</v>
      </c>
      <c r="W304" s="102">
        <f>+OAX!X342</f>
        <v>0</v>
      </c>
      <c r="X304" s="102">
        <f>+OAX!Y342</f>
        <v>0</v>
      </c>
      <c r="Y304" s="102">
        <f>+OAX!Z342</f>
        <v>0</v>
      </c>
      <c r="Z304" s="102">
        <f>+OAX!AA342</f>
        <v>0</v>
      </c>
      <c r="AA304" s="102">
        <f>+OAX!AB342</f>
        <v>0</v>
      </c>
    </row>
    <row r="305" spans="1:27" ht="24.75" hidden="1">
      <c r="A305" s="1"/>
      <c r="B305" s="147">
        <v>2023</v>
      </c>
      <c r="C305" s="99">
        <v>20</v>
      </c>
      <c r="D305" s="99">
        <v>1</v>
      </c>
      <c r="E305" s="99">
        <v>3</v>
      </c>
      <c r="F305" s="99">
        <v>5</v>
      </c>
      <c r="G305" s="147">
        <v>5000</v>
      </c>
      <c r="H305" s="147">
        <v>5100</v>
      </c>
      <c r="I305" s="147">
        <v>515</v>
      </c>
      <c r="J305" s="100">
        <v>6</v>
      </c>
      <c r="K305" s="100">
        <v>4</v>
      </c>
      <c r="L305" s="123" t="s">
        <v>275</v>
      </c>
      <c r="M305" s="102">
        <f>OAX!N343</f>
        <v>0</v>
      </c>
      <c r="N305" s="124" t="str">
        <f>+OAX!O343</f>
        <v>Pieza</v>
      </c>
      <c r="O305" s="104">
        <f>+OAX!P343</f>
        <v>0</v>
      </c>
      <c r="P305" s="104">
        <f>+OAX!Q343</f>
        <v>0</v>
      </c>
      <c r="Q305" s="102">
        <f>+OAX!R343</f>
        <v>0</v>
      </c>
      <c r="R305" s="102">
        <f>+OAX!S343</f>
        <v>0</v>
      </c>
      <c r="S305" s="102">
        <f>+OAX!T343</f>
        <v>0</v>
      </c>
      <c r="T305" s="102">
        <f>+OAX!U343</f>
        <v>0</v>
      </c>
      <c r="U305" s="102">
        <f>+OAX!V343</f>
        <v>0</v>
      </c>
      <c r="V305" s="102">
        <f>+OAX!W343</f>
        <v>0</v>
      </c>
      <c r="W305" s="102">
        <f>+OAX!X343</f>
        <v>0</v>
      </c>
      <c r="X305" s="102">
        <f>+OAX!Y343</f>
        <v>0</v>
      </c>
      <c r="Y305" s="102">
        <f>+OAX!Z343</f>
        <v>0</v>
      </c>
      <c r="Z305" s="102">
        <f>+OAX!AA343</f>
        <v>0</v>
      </c>
      <c r="AA305" s="102">
        <f>+OAX!AB343</f>
        <v>0</v>
      </c>
    </row>
    <row r="306" spans="1:27" ht="46.5" hidden="1">
      <c r="A306" s="1"/>
      <c r="B306" s="147">
        <v>2023</v>
      </c>
      <c r="C306" s="99">
        <v>20</v>
      </c>
      <c r="D306" s="99">
        <v>1</v>
      </c>
      <c r="E306" s="99">
        <v>3</v>
      </c>
      <c r="F306" s="99">
        <v>5</v>
      </c>
      <c r="G306" s="147">
        <v>5000</v>
      </c>
      <c r="H306" s="147">
        <v>5100</v>
      </c>
      <c r="I306" s="147">
        <v>515</v>
      </c>
      <c r="J306" s="100">
        <v>7</v>
      </c>
      <c r="K306" s="100">
        <v>4</v>
      </c>
      <c r="L306" s="123" t="s">
        <v>276</v>
      </c>
      <c r="M306" s="102">
        <f>OAX!N344</f>
        <v>0</v>
      </c>
      <c r="N306" s="124" t="str">
        <f>+OAX!O344</f>
        <v>Pieza</v>
      </c>
      <c r="O306" s="104">
        <f>+OAX!P344</f>
        <v>0</v>
      </c>
      <c r="P306" s="104">
        <f>+OAX!Q344</f>
        <v>0</v>
      </c>
      <c r="Q306" s="102">
        <f>+OAX!R344</f>
        <v>0</v>
      </c>
      <c r="R306" s="102">
        <f>+OAX!S344</f>
        <v>0</v>
      </c>
      <c r="S306" s="102">
        <f>+OAX!T344</f>
        <v>0</v>
      </c>
      <c r="T306" s="102">
        <f>+OAX!U344</f>
        <v>0</v>
      </c>
      <c r="U306" s="102">
        <f>+OAX!V344</f>
        <v>0</v>
      </c>
      <c r="V306" s="102">
        <f>+OAX!W344</f>
        <v>0</v>
      </c>
      <c r="W306" s="102">
        <f>+OAX!X344</f>
        <v>0</v>
      </c>
      <c r="X306" s="102">
        <f>+OAX!Y344</f>
        <v>0</v>
      </c>
      <c r="Y306" s="102">
        <f>+OAX!Z344</f>
        <v>0</v>
      </c>
      <c r="Z306" s="102">
        <f>+OAX!AA344</f>
        <v>0</v>
      </c>
      <c r="AA306" s="102">
        <f>+OAX!AB344</f>
        <v>0</v>
      </c>
    </row>
    <row r="307" spans="1:27" ht="24.75" hidden="1">
      <c r="A307" s="1"/>
      <c r="B307" s="147">
        <v>2023</v>
      </c>
      <c r="C307" s="99">
        <v>20</v>
      </c>
      <c r="D307" s="99">
        <v>1</v>
      </c>
      <c r="E307" s="99">
        <v>3</v>
      </c>
      <c r="F307" s="99">
        <v>5</v>
      </c>
      <c r="G307" s="147">
        <v>5000</v>
      </c>
      <c r="H307" s="147">
        <v>5100</v>
      </c>
      <c r="I307" s="147">
        <v>515</v>
      </c>
      <c r="J307" s="100">
        <v>8</v>
      </c>
      <c r="K307" s="100">
        <v>4</v>
      </c>
      <c r="L307" s="123" t="s">
        <v>277</v>
      </c>
      <c r="M307" s="102">
        <f>OAX!N345</f>
        <v>0</v>
      </c>
      <c r="N307" s="124" t="str">
        <f>+OAX!O345</f>
        <v>Pieza</v>
      </c>
      <c r="O307" s="104">
        <f>+OAX!P345</f>
        <v>0</v>
      </c>
      <c r="P307" s="104">
        <f>+OAX!Q345</f>
        <v>0</v>
      </c>
      <c r="Q307" s="102">
        <f>+OAX!R345</f>
        <v>0</v>
      </c>
      <c r="R307" s="102">
        <f>+OAX!S345</f>
        <v>0</v>
      </c>
      <c r="S307" s="102">
        <f>+OAX!T345</f>
        <v>0</v>
      </c>
      <c r="T307" s="102">
        <f>+OAX!U345</f>
        <v>0</v>
      </c>
      <c r="U307" s="102">
        <f>+OAX!V345</f>
        <v>0</v>
      </c>
      <c r="V307" s="102">
        <f>+OAX!W345</f>
        <v>0</v>
      </c>
      <c r="W307" s="102">
        <f>+OAX!X345</f>
        <v>0</v>
      </c>
      <c r="X307" s="102">
        <f>+OAX!Y345</f>
        <v>0</v>
      </c>
      <c r="Y307" s="102">
        <f>+OAX!Z345</f>
        <v>0</v>
      </c>
      <c r="Z307" s="102">
        <f>+OAX!AA345</f>
        <v>0</v>
      </c>
      <c r="AA307" s="102">
        <f>+OAX!AB345</f>
        <v>0</v>
      </c>
    </row>
    <row r="308" spans="1:27" ht="24.75" hidden="1">
      <c r="A308" s="1"/>
      <c r="B308" s="147">
        <v>2023</v>
      </c>
      <c r="C308" s="99">
        <v>20</v>
      </c>
      <c r="D308" s="99">
        <v>1</v>
      </c>
      <c r="E308" s="99">
        <v>3</v>
      </c>
      <c r="F308" s="99">
        <v>5</v>
      </c>
      <c r="G308" s="147">
        <v>5000</v>
      </c>
      <c r="H308" s="147">
        <v>5100</v>
      </c>
      <c r="I308" s="147">
        <v>515</v>
      </c>
      <c r="J308" s="100">
        <v>9</v>
      </c>
      <c r="K308" s="100">
        <v>4</v>
      </c>
      <c r="L308" s="123" t="s">
        <v>278</v>
      </c>
      <c r="M308" s="102">
        <f>OAX!N346</f>
        <v>0</v>
      </c>
      <c r="N308" s="124" t="str">
        <f>+OAX!O346</f>
        <v>Pieza</v>
      </c>
      <c r="O308" s="104">
        <f>+OAX!P346</f>
        <v>0</v>
      </c>
      <c r="P308" s="104">
        <f>+OAX!Q346</f>
        <v>0</v>
      </c>
      <c r="Q308" s="102">
        <f>+OAX!R346</f>
        <v>0</v>
      </c>
      <c r="R308" s="102">
        <f>+OAX!S346</f>
        <v>0</v>
      </c>
      <c r="S308" s="102">
        <f>+OAX!T346</f>
        <v>0</v>
      </c>
      <c r="T308" s="102">
        <f>+OAX!U346</f>
        <v>0</v>
      </c>
      <c r="U308" s="102">
        <f>+OAX!V346</f>
        <v>0</v>
      </c>
      <c r="V308" s="102">
        <f>+OAX!W346</f>
        <v>0</v>
      </c>
      <c r="W308" s="102">
        <f>+OAX!X346</f>
        <v>0</v>
      </c>
      <c r="X308" s="102">
        <f>+OAX!Y346</f>
        <v>0</v>
      </c>
      <c r="Y308" s="102">
        <f>+OAX!Z346</f>
        <v>0</v>
      </c>
      <c r="Z308" s="102">
        <f>+OAX!AA346</f>
        <v>0</v>
      </c>
      <c r="AA308" s="102">
        <f>+OAX!AB346</f>
        <v>0</v>
      </c>
    </row>
    <row r="309" spans="1:27" ht="24.75" hidden="1">
      <c r="A309" s="1"/>
      <c r="B309" s="147">
        <v>2023</v>
      </c>
      <c r="C309" s="99">
        <v>20</v>
      </c>
      <c r="D309" s="99">
        <v>1</v>
      </c>
      <c r="E309" s="99">
        <v>3</v>
      </c>
      <c r="F309" s="99">
        <v>5</v>
      </c>
      <c r="G309" s="147">
        <v>5000</v>
      </c>
      <c r="H309" s="147">
        <v>5100</v>
      </c>
      <c r="I309" s="147">
        <v>515</v>
      </c>
      <c r="J309" s="100">
        <v>10</v>
      </c>
      <c r="K309" s="100">
        <v>4</v>
      </c>
      <c r="L309" s="123" t="s">
        <v>279</v>
      </c>
      <c r="M309" s="102">
        <f>OAX!N347</f>
        <v>0</v>
      </c>
      <c r="N309" s="124" t="str">
        <f>+OAX!O347</f>
        <v>Pieza</v>
      </c>
      <c r="O309" s="104">
        <f>+OAX!P347</f>
        <v>0</v>
      </c>
      <c r="P309" s="104">
        <f>+OAX!Q347</f>
        <v>0</v>
      </c>
      <c r="Q309" s="102">
        <f>+OAX!R347</f>
        <v>0</v>
      </c>
      <c r="R309" s="102">
        <f>+OAX!S347</f>
        <v>0</v>
      </c>
      <c r="S309" s="102">
        <f>+OAX!T347</f>
        <v>0</v>
      </c>
      <c r="T309" s="102">
        <f>+OAX!U347</f>
        <v>0</v>
      </c>
      <c r="U309" s="102">
        <f>+OAX!V347</f>
        <v>0</v>
      </c>
      <c r="V309" s="102">
        <f>+OAX!W347</f>
        <v>0</v>
      </c>
      <c r="W309" s="102">
        <f>+OAX!X347</f>
        <v>0</v>
      </c>
      <c r="X309" s="102">
        <f>+OAX!Y347</f>
        <v>0</v>
      </c>
      <c r="Y309" s="102">
        <f>+OAX!Z347</f>
        <v>0</v>
      </c>
      <c r="Z309" s="102">
        <f>+OAX!AA347</f>
        <v>0</v>
      </c>
      <c r="AA309" s="102">
        <f>+OAX!AB347</f>
        <v>0</v>
      </c>
    </row>
    <row r="310" spans="1:27" ht="24.75" hidden="1">
      <c r="A310" s="1"/>
      <c r="B310" s="147">
        <v>2023</v>
      </c>
      <c r="C310" s="99">
        <v>20</v>
      </c>
      <c r="D310" s="99">
        <v>1</v>
      </c>
      <c r="E310" s="99">
        <v>3</v>
      </c>
      <c r="F310" s="99">
        <v>5</v>
      </c>
      <c r="G310" s="147">
        <v>5000</v>
      </c>
      <c r="H310" s="147">
        <v>5100</v>
      </c>
      <c r="I310" s="147">
        <v>515</v>
      </c>
      <c r="J310" s="100">
        <v>11</v>
      </c>
      <c r="K310" s="100">
        <v>4</v>
      </c>
      <c r="L310" s="123" t="s">
        <v>171</v>
      </c>
      <c r="M310" s="102">
        <f>OAX!N348</f>
        <v>0</v>
      </c>
      <c r="N310" s="124" t="str">
        <f>+OAX!O348</f>
        <v>Pieza</v>
      </c>
      <c r="O310" s="104">
        <f>+OAX!P348</f>
        <v>0</v>
      </c>
      <c r="P310" s="104">
        <f>+OAX!Q348</f>
        <v>0</v>
      </c>
      <c r="Q310" s="102">
        <f>+OAX!R348</f>
        <v>0</v>
      </c>
      <c r="R310" s="102">
        <f>+OAX!S348</f>
        <v>0</v>
      </c>
      <c r="S310" s="102">
        <f>+OAX!T348</f>
        <v>0</v>
      </c>
      <c r="T310" s="102">
        <f>+OAX!U348</f>
        <v>0</v>
      </c>
      <c r="U310" s="102">
        <f>+OAX!V348</f>
        <v>0</v>
      </c>
      <c r="V310" s="102">
        <f>+OAX!W348</f>
        <v>0</v>
      </c>
      <c r="W310" s="102">
        <f>+OAX!X348</f>
        <v>0</v>
      </c>
      <c r="X310" s="102">
        <f>+OAX!Y348</f>
        <v>0</v>
      </c>
      <c r="Y310" s="102">
        <f>+OAX!Z348</f>
        <v>0</v>
      </c>
      <c r="Z310" s="102">
        <f>+OAX!AA348</f>
        <v>0</v>
      </c>
      <c r="AA310" s="102">
        <f>+OAX!AB348</f>
        <v>0</v>
      </c>
    </row>
    <row r="311" spans="1:27" ht="46.5" hidden="1">
      <c r="A311" s="1"/>
      <c r="B311" s="147">
        <v>2023</v>
      </c>
      <c r="C311" s="99">
        <v>20</v>
      </c>
      <c r="D311" s="99">
        <v>1</v>
      </c>
      <c r="E311" s="99">
        <v>3</v>
      </c>
      <c r="F311" s="99">
        <v>5</v>
      </c>
      <c r="G311" s="147">
        <v>5000</v>
      </c>
      <c r="H311" s="147">
        <v>5100</v>
      </c>
      <c r="I311" s="147">
        <v>515</v>
      </c>
      <c r="J311" s="100">
        <v>12</v>
      </c>
      <c r="K311" s="100">
        <v>4</v>
      </c>
      <c r="L311" s="123" t="s">
        <v>241</v>
      </c>
      <c r="M311" s="102">
        <f>OAX!N349</f>
        <v>0</v>
      </c>
      <c r="N311" s="124" t="str">
        <f>+OAX!O349</f>
        <v>Equipo/ Pieza</v>
      </c>
      <c r="O311" s="104">
        <f>+OAX!P349</f>
        <v>0</v>
      </c>
      <c r="P311" s="104">
        <f>+OAX!Q349</f>
        <v>0</v>
      </c>
      <c r="Q311" s="102">
        <f>+OAX!R349</f>
        <v>0</v>
      </c>
      <c r="R311" s="102">
        <f>+OAX!S349</f>
        <v>0</v>
      </c>
      <c r="S311" s="102">
        <f>+OAX!T349</f>
        <v>0</v>
      </c>
      <c r="T311" s="102">
        <f>+OAX!U349</f>
        <v>0</v>
      </c>
      <c r="U311" s="102">
        <f>+OAX!V349</f>
        <v>0</v>
      </c>
      <c r="V311" s="102">
        <f>+OAX!W349</f>
        <v>0</v>
      </c>
      <c r="W311" s="102">
        <f>+OAX!X349</f>
        <v>0</v>
      </c>
      <c r="X311" s="102">
        <f>+OAX!Y349</f>
        <v>0</v>
      </c>
      <c r="Y311" s="102">
        <f>+OAX!Z349</f>
        <v>0</v>
      </c>
      <c r="Z311" s="102">
        <f>+OAX!AA349</f>
        <v>0</v>
      </c>
      <c r="AA311" s="102">
        <f>+OAX!AB349</f>
        <v>0</v>
      </c>
    </row>
    <row r="312" spans="1:27" ht="46.5" hidden="1">
      <c r="A312" s="1"/>
      <c r="B312" s="147">
        <v>2023</v>
      </c>
      <c r="C312" s="99">
        <v>20</v>
      </c>
      <c r="D312" s="99">
        <v>1</v>
      </c>
      <c r="E312" s="99">
        <v>3</v>
      </c>
      <c r="F312" s="99">
        <v>5</v>
      </c>
      <c r="G312" s="147">
        <v>5000</v>
      </c>
      <c r="H312" s="147">
        <v>5100</v>
      </c>
      <c r="I312" s="147">
        <v>515</v>
      </c>
      <c r="J312" s="100">
        <v>13</v>
      </c>
      <c r="K312" s="100">
        <v>4</v>
      </c>
      <c r="L312" s="123" t="s">
        <v>176</v>
      </c>
      <c r="M312" s="102">
        <f>OAX!N350</f>
        <v>0</v>
      </c>
      <c r="N312" s="124" t="str">
        <f>+OAX!O350</f>
        <v>Equipo/ Pieza</v>
      </c>
      <c r="O312" s="104">
        <f>+OAX!P350</f>
        <v>0</v>
      </c>
      <c r="P312" s="104">
        <f>+OAX!Q350</f>
        <v>0</v>
      </c>
      <c r="Q312" s="102">
        <f>+OAX!R350</f>
        <v>0</v>
      </c>
      <c r="R312" s="102">
        <f>+OAX!S350</f>
        <v>0</v>
      </c>
      <c r="S312" s="102">
        <f>+OAX!T350</f>
        <v>0</v>
      </c>
      <c r="T312" s="102">
        <f>+OAX!U350</f>
        <v>0</v>
      </c>
      <c r="U312" s="102">
        <f>+OAX!V350</f>
        <v>0</v>
      </c>
      <c r="V312" s="102">
        <f>+OAX!W350</f>
        <v>0</v>
      </c>
      <c r="W312" s="102">
        <f>+OAX!X350</f>
        <v>0</v>
      </c>
      <c r="X312" s="102">
        <f>+OAX!Y350</f>
        <v>0</v>
      </c>
      <c r="Y312" s="102">
        <f>+OAX!Z350</f>
        <v>0</v>
      </c>
      <c r="Z312" s="102">
        <f>+OAX!AA350</f>
        <v>0</v>
      </c>
      <c r="AA312" s="102">
        <f>+OAX!AB350</f>
        <v>0</v>
      </c>
    </row>
    <row r="313" spans="1:27" ht="24.75" hidden="1">
      <c r="A313" s="1"/>
      <c r="B313" s="87">
        <v>2023</v>
      </c>
      <c r="C313" s="87">
        <v>20</v>
      </c>
      <c r="D313" s="87">
        <v>1</v>
      </c>
      <c r="E313" s="87">
        <v>3</v>
      </c>
      <c r="F313" s="87">
        <v>5</v>
      </c>
      <c r="G313" s="87">
        <v>5000</v>
      </c>
      <c r="H313" s="87">
        <v>5200</v>
      </c>
      <c r="I313" s="87"/>
      <c r="J313" s="87" t="s">
        <v>29</v>
      </c>
      <c r="K313" s="87">
        <v>4</v>
      </c>
      <c r="L313" s="89" t="s">
        <v>118</v>
      </c>
      <c r="M313" s="90">
        <f>OAX!N351</f>
        <v>0</v>
      </c>
      <c r="N313" s="151"/>
      <c r="O313" s="152"/>
      <c r="P313" s="152"/>
      <c r="Q313" s="90">
        <f>+OAX!R351</f>
        <v>0</v>
      </c>
      <c r="R313" s="90">
        <f>+OAX!S351</f>
        <v>0</v>
      </c>
      <c r="S313" s="90">
        <f>+OAX!T351</f>
        <v>0</v>
      </c>
      <c r="T313" s="90">
        <f>+OAX!U351</f>
        <v>0</v>
      </c>
      <c r="U313" s="90">
        <f>+OAX!V351</f>
        <v>0</v>
      </c>
      <c r="V313" s="90"/>
      <c r="W313" s="90"/>
      <c r="X313" s="90"/>
      <c r="Y313" s="90"/>
      <c r="Z313" s="90"/>
      <c r="AA313" s="90"/>
    </row>
    <row r="314" spans="1:27" ht="24.75" hidden="1">
      <c r="A314" s="1"/>
      <c r="B314" s="93">
        <v>2023</v>
      </c>
      <c r="C314" s="93">
        <v>20</v>
      </c>
      <c r="D314" s="93">
        <v>1</v>
      </c>
      <c r="E314" s="93">
        <v>3</v>
      </c>
      <c r="F314" s="93">
        <v>5</v>
      </c>
      <c r="G314" s="93">
        <v>5000</v>
      </c>
      <c r="H314" s="93">
        <v>5200</v>
      </c>
      <c r="I314" s="93">
        <v>521</v>
      </c>
      <c r="J314" s="93"/>
      <c r="K314" s="93">
        <v>4</v>
      </c>
      <c r="L314" s="95" t="s">
        <v>180</v>
      </c>
      <c r="M314" s="96">
        <f>OAX!N352</f>
        <v>0</v>
      </c>
      <c r="N314" s="153"/>
      <c r="O314" s="154"/>
      <c r="P314" s="154"/>
      <c r="Q314" s="96">
        <f>+OAX!R352</f>
        <v>0</v>
      </c>
      <c r="R314" s="96">
        <f>+OAX!S352</f>
        <v>0</v>
      </c>
      <c r="S314" s="96">
        <f>+OAX!T352</f>
        <v>0</v>
      </c>
      <c r="T314" s="96">
        <f>+OAX!U352</f>
        <v>0</v>
      </c>
      <c r="U314" s="96">
        <f>+OAX!V352</f>
        <v>0</v>
      </c>
      <c r="V314" s="96"/>
      <c r="W314" s="96"/>
      <c r="X314" s="96"/>
      <c r="Y314" s="96"/>
      <c r="Z314" s="96"/>
      <c r="AA314" s="96"/>
    </row>
    <row r="315" spans="1:27" ht="46.5" hidden="1">
      <c r="A315" s="1"/>
      <c r="B315" s="147">
        <v>2023</v>
      </c>
      <c r="C315" s="99">
        <v>20</v>
      </c>
      <c r="D315" s="99">
        <v>1</v>
      </c>
      <c r="E315" s="99">
        <v>3</v>
      </c>
      <c r="F315" s="99">
        <v>5</v>
      </c>
      <c r="G315" s="147">
        <v>5000</v>
      </c>
      <c r="H315" s="147">
        <v>5200</v>
      </c>
      <c r="I315" s="147">
        <v>521</v>
      </c>
      <c r="J315" s="100">
        <v>1</v>
      </c>
      <c r="K315" s="100">
        <v>4</v>
      </c>
      <c r="L315" s="123" t="s">
        <v>280</v>
      </c>
      <c r="M315" s="102">
        <f>OAX!N353</f>
        <v>0</v>
      </c>
      <c r="N315" s="124" t="str">
        <f>+OAX!O353</f>
        <v>Equipo/ Pieza</v>
      </c>
      <c r="O315" s="104">
        <f>+OAX!P353</f>
        <v>0</v>
      </c>
      <c r="P315" s="104">
        <f>+OAX!Q353</f>
        <v>0</v>
      </c>
      <c r="Q315" s="102">
        <f>+OAX!R353</f>
        <v>0</v>
      </c>
      <c r="R315" s="102">
        <f>+OAX!S353</f>
        <v>0</v>
      </c>
      <c r="S315" s="102">
        <f>+OAX!T353</f>
        <v>0</v>
      </c>
      <c r="T315" s="102">
        <f>+OAX!U353</f>
        <v>0</v>
      </c>
      <c r="U315" s="102">
        <f>+OAX!V353</f>
        <v>0</v>
      </c>
      <c r="V315" s="102">
        <f>+OAX!W353</f>
        <v>0</v>
      </c>
      <c r="W315" s="102">
        <f>+OAX!X353</f>
        <v>0</v>
      </c>
      <c r="X315" s="102">
        <f>+OAX!Y353</f>
        <v>0</v>
      </c>
      <c r="Y315" s="102">
        <f>+OAX!Z353</f>
        <v>0</v>
      </c>
      <c r="Z315" s="102">
        <f>+OAX!AA353</f>
        <v>0</v>
      </c>
      <c r="AA315" s="102">
        <f>+OAX!AB353</f>
        <v>0</v>
      </c>
    </row>
    <row r="316" spans="1:27" ht="46.5" hidden="1">
      <c r="A316" s="1"/>
      <c r="B316" s="147">
        <v>2023</v>
      </c>
      <c r="C316" s="99">
        <v>20</v>
      </c>
      <c r="D316" s="99">
        <v>1</v>
      </c>
      <c r="E316" s="99">
        <v>3</v>
      </c>
      <c r="F316" s="99">
        <v>5</v>
      </c>
      <c r="G316" s="147">
        <v>5000</v>
      </c>
      <c r="H316" s="147">
        <v>5200</v>
      </c>
      <c r="I316" s="147">
        <v>521</v>
      </c>
      <c r="J316" s="100">
        <v>2</v>
      </c>
      <c r="K316" s="100">
        <v>4</v>
      </c>
      <c r="L316" s="123" t="s">
        <v>281</v>
      </c>
      <c r="M316" s="102">
        <f>OAX!N354</f>
        <v>0</v>
      </c>
      <c r="N316" s="124" t="str">
        <f>+OAX!O354</f>
        <v>Equipo/ Pieza</v>
      </c>
      <c r="O316" s="104">
        <f>+OAX!P354</f>
        <v>0</v>
      </c>
      <c r="P316" s="104">
        <f>+OAX!Q354</f>
        <v>0</v>
      </c>
      <c r="Q316" s="102">
        <f>+OAX!R354</f>
        <v>0</v>
      </c>
      <c r="R316" s="102">
        <f>+OAX!S354</f>
        <v>0</v>
      </c>
      <c r="S316" s="102">
        <f>+OAX!T354</f>
        <v>0</v>
      </c>
      <c r="T316" s="102">
        <f>+OAX!U354</f>
        <v>0</v>
      </c>
      <c r="U316" s="102">
        <f>+OAX!V354</f>
        <v>0</v>
      </c>
      <c r="V316" s="102">
        <f>+OAX!W354</f>
        <v>0</v>
      </c>
      <c r="W316" s="102">
        <f>+OAX!X354</f>
        <v>0</v>
      </c>
      <c r="X316" s="102">
        <f>+OAX!Y354</f>
        <v>0</v>
      </c>
      <c r="Y316" s="102">
        <f>+OAX!Z354</f>
        <v>0</v>
      </c>
      <c r="Z316" s="102">
        <f>+OAX!AA354</f>
        <v>0</v>
      </c>
      <c r="AA316" s="102">
        <f>+OAX!AB354</f>
        <v>0</v>
      </c>
    </row>
    <row r="317" spans="1:27" ht="46.5" hidden="1">
      <c r="A317" s="1"/>
      <c r="B317" s="147">
        <v>2023</v>
      </c>
      <c r="C317" s="99">
        <v>20</v>
      </c>
      <c r="D317" s="99">
        <v>1</v>
      </c>
      <c r="E317" s="99">
        <v>3</v>
      </c>
      <c r="F317" s="99">
        <v>5</v>
      </c>
      <c r="G317" s="147">
        <v>5000</v>
      </c>
      <c r="H317" s="147">
        <v>5200</v>
      </c>
      <c r="I317" s="147">
        <v>521</v>
      </c>
      <c r="J317" s="100">
        <v>3</v>
      </c>
      <c r="K317" s="100">
        <v>4</v>
      </c>
      <c r="L317" s="123" t="s">
        <v>282</v>
      </c>
      <c r="M317" s="102">
        <f>OAX!N355</f>
        <v>0</v>
      </c>
      <c r="N317" s="124" t="str">
        <f>+OAX!O355</f>
        <v>Equipo/ Pieza</v>
      </c>
      <c r="O317" s="104">
        <f>+OAX!P355</f>
        <v>0</v>
      </c>
      <c r="P317" s="104">
        <f>+OAX!Q355</f>
        <v>0</v>
      </c>
      <c r="Q317" s="102">
        <f>+OAX!R355</f>
        <v>0</v>
      </c>
      <c r="R317" s="102">
        <f>+OAX!S355</f>
        <v>0</v>
      </c>
      <c r="S317" s="102">
        <f>+OAX!T355</f>
        <v>0</v>
      </c>
      <c r="T317" s="102">
        <f>+OAX!U355</f>
        <v>0</v>
      </c>
      <c r="U317" s="102">
        <f>+OAX!V355</f>
        <v>0</v>
      </c>
      <c r="V317" s="102">
        <f>+OAX!W355</f>
        <v>0</v>
      </c>
      <c r="W317" s="102">
        <f>+OAX!X355</f>
        <v>0</v>
      </c>
      <c r="X317" s="102">
        <f>+OAX!Y355</f>
        <v>0</v>
      </c>
      <c r="Y317" s="102">
        <f>+OAX!Z355</f>
        <v>0</v>
      </c>
      <c r="Z317" s="102">
        <f>+OAX!AA355</f>
        <v>0</v>
      </c>
      <c r="AA317" s="102">
        <f>+OAX!AB355</f>
        <v>0</v>
      </c>
    </row>
    <row r="318" spans="1:27" ht="46.5" hidden="1">
      <c r="A318" s="1"/>
      <c r="B318" s="147">
        <v>2023</v>
      </c>
      <c r="C318" s="99">
        <v>20</v>
      </c>
      <c r="D318" s="99">
        <v>1</v>
      </c>
      <c r="E318" s="99">
        <v>3</v>
      </c>
      <c r="F318" s="99">
        <v>5</v>
      </c>
      <c r="G318" s="147">
        <v>5000</v>
      </c>
      <c r="H318" s="147">
        <v>5200</v>
      </c>
      <c r="I318" s="147">
        <v>521</v>
      </c>
      <c r="J318" s="100">
        <v>4</v>
      </c>
      <c r="K318" s="100">
        <v>4</v>
      </c>
      <c r="L318" s="123" t="s">
        <v>283</v>
      </c>
      <c r="M318" s="102">
        <f>OAX!N356</f>
        <v>0</v>
      </c>
      <c r="N318" s="124" t="str">
        <f>+OAX!O356</f>
        <v>Equipo/ Pieza</v>
      </c>
      <c r="O318" s="104">
        <f>+OAX!P356</f>
        <v>0</v>
      </c>
      <c r="P318" s="104">
        <f>+OAX!Q356</f>
        <v>0</v>
      </c>
      <c r="Q318" s="102">
        <f>+OAX!R356</f>
        <v>0</v>
      </c>
      <c r="R318" s="102">
        <f>+OAX!S356</f>
        <v>0</v>
      </c>
      <c r="S318" s="102">
        <f>+OAX!T356</f>
        <v>0</v>
      </c>
      <c r="T318" s="102">
        <f>+OAX!U356</f>
        <v>0</v>
      </c>
      <c r="U318" s="102">
        <f>+OAX!V356</f>
        <v>0</v>
      </c>
      <c r="V318" s="102">
        <f>+OAX!W356</f>
        <v>0</v>
      </c>
      <c r="W318" s="102">
        <f>+OAX!X356</f>
        <v>0</v>
      </c>
      <c r="X318" s="102">
        <f>+OAX!Y356</f>
        <v>0</v>
      </c>
      <c r="Y318" s="102">
        <f>+OAX!Z356</f>
        <v>0</v>
      </c>
      <c r="Z318" s="102">
        <f>+OAX!AA356</f>
        <v>0</v>
      </c>
      <c r="AA318" s="102">
        <f>+OAX!AB356</f>
        <v>0</v>
      </c>
    </row>
    <row r="319" spans="1:27" ht="24.75" hidden="1">
      <c r="A319" s="1"/>
      <c r="B319" s="93">
        <v>2023</v>
      </c>
      <c r="C319" s="93">
        <v>20</v>
      </c>
      <c r="D319" s="93">
        <v>1</v>
      </c>
      <c r="E319" s="93">
        <v>3</v>
      </c>
      <c r="F319" s="93">
        <v>5</v>
      </c>
      <c r="G319" s="93">
        <v>5000</v>
      </c>
      <c r="H319" s="93">
        <v>5200</v>
      </c>
      <c r="I319" s="93">
        <v>523</v>
      </c>
      <c r="J319" s="93"/>
      <c r="K319" s="93">
        <v>4</v>
      </c>
      <c r="L319" s="95" t="s">
        <v>119</v>
      </c>
      <c r="M319" s="96">
        <f>OAX!N357</f>
        <v>0</v>
      </c>
      <c r="N319" s="153"/>
      <c r="O319" s="154"/>
      <c r="P319" s="154"/>
      <c r="Q319" s="96">
        <f>+OAX!R357</f>
        <v>0</v>
      </c>
      <c r="R319" s="96">
        <f>+OAX!S357</f>
        <v>0</v>
      </c>
      <c r="S319" s="96">
        <f>+OAX!T357</f>
        <v>0</v>
      </c>
      <c r="T319" s="96">
        <f>+OAX!U357</f>
        <v>0</v>
      </c>
      <c r="U319" s="96">
        <f>+OAX!V357</f>
        <v>0</v>
      </c>
      <c r="V319" s="96"/>
      <c r="W319" s="96"/>
      <c r="X319" s="96"/>
      <c r="Y319" s="96"/>
      <c r="Z319" s="96"/>
      <c r="AA319" s="96"/>
    </row>
    <row r="320" spans="1:27" ht="24.75" hidden="1">
      <c r="A320" s="1"/>
      <c r="B320" s="147">
        <v>2023</v>
      </c>
      <c r="C320" s="99">
        <v>20</v>
      </c>
      <c r="D320" s="99">
        <v>1</v>
      </c>
      <c r="E320" s="99">
        <v>3</v>
      </c>
      <c r="F320" s="99">
        <v>5</v>
      </c>
      <c r="G320" s="147">
        <v>5000</v>
      </c>
      <c r="H320" s="147">
        <v>5200</v>
      </c>
      <c r="I320" s="147">
        <v>523</v>
      </c>
      <c r="J320" s="100">
        <v>1</v>
      </c>
      <c r="K320" s="100">
        <v>4</v>
      </c>
      <c r="L320" s="123" t="s">
        <v>284</v>
      </c>
      <c r="M320" s="102">
        <f>OAX!N358</f>
        <v>0</v>
      </c>
      <c r="N320" s="124" t="str">
        <f>+OAX!O358</f>
        <v>Pieza</v>
      </c>
      <c r="O320" s="104">
        <f>+OAX!P358</f>
        <v>0</v>
      </c>
      <c r="P320" s="104">
        <f>+OAX!Q358</f>
        <v>0</v>
      </c>
      <c r="Q320" s="102">
        <f>+OAX!R358</f>
        <v>0</v>
      </c>
      <c r="R320" s="102">
        <f>+OAX!S358</f>
        <v>0</v>
      </c>
      <c r="S320" s="102">
        <f>+OAX!T358</f>
        <v>0</v>
      </c>
      <c r="T320" s="102">
        <f>+OAX!U358</f>
        <v>0</v>
      </c>
      <c r="U320" s="102">
        <f>+OAX!V358</f>
        <v>0</v>
      </c>
      <c r="V320" s="102">
        <f>+OAX!W358</f>
        <v>0</v>
      </c>
      <c r="W320" s="102">
        <f>+OAX!X358</f>
        <v>0</v>
      </c>
      <c r="X320" s="102">
        <f>+OAX!Y358</f>
        <v>0</v>
      </c>
      <c r="Y320" s="102">
        <f>+OAX!Z358</f>
        <v>0</v>
      </c>
      <c r="Z320" s="102">
        <f>+OAX!AA358</f>
        <v>0</v>
      </c>
      <c r="AA320" s="102">
        <f>+OAX!AB358</f>
        <v>0</v>
      </c>
    </row>
    <row r="321" spans="1:27" ht="24.75" hidden="1">
      <c r="A321" s="1"/>
      <c r="B321" s="147">
        <v>2023</v>
      </c>
      <c r="C321" s="99">
        <v>20</v>
      </c>
      <c r="D321" s="99">
        <v>1</v>
      </c>
      <c r="E321" s="99">
        <v>3</v>
      </c>
      <c r="F321" s="99">
        <v>5</v>
      </c>
      <c r="G321" s="147">
        <v>5000</v>
      </c>
      <c r="H321" s="147">
        <v>5200</v>
      </c>
      <c r="I321" s="147">
        <v>523</v>
      </c>
      <c r="J321" s="100">
        <v>2</v>
      </c>
      <c r="K321" s="100">
        <v>4</v>
      </c>
      <c r="L321" s="123" t="s">
        <v>186</v>
      </c>
      <c r="M321" s="102">
        <f>OAX!N359</f>
        <v>0</v>
      </c>
      <c r="N321" s="124" t="str">
        <f>+OAX!O359</f>
        <v>Pieza</v>
      </c>
      <c r="O321" s="104">
        <f>+OAX!P359</f>
        <v>0</v>
      </c>
      <c r="P321" s="104">
        <f>+OAX!Q359</f>
        <v>0</v>
      </c>
      <c r="Q321" s="102">
        <f>+OAX!R359</f>
        <v>0</v>
      </c>
      <c r="R321" s="102">
        <f>+OAX!S359</f>
        <v>0</v>
      </c>
      <c r="S321" s="102">
        <f>+OAX!T359</f>
        <v>0</v>
      </c>
      <c r="T321" s="102">
        <f>+OAX!U359</f>
        <v>0</v>
      </c>
      <c r="U321" s="102">
        <f>+OAX!V359</f>
        <v>0</v>
      </c>
      <c r="V321" s="102">
        <f>+OAX!W359</f>
        <v>0</v>
      </c>
      <c r="W321" s="102">
        <f>+OAX!X359</f>
        <v>0</v>
      </c>
      <c r="X321" s="102">
        <f>+OAX!Y359</f>
        <v>0</v>
      </c>
      <c r="Y321" s="102">
        <f>+OAX!Z359</f>
        <v>0</v>
      </c>
      <c r="Z321" s="102">
        <f>+OAX!AA359</f>
        <v>0</v>
      </c>
      <c r="AA321" s="102">
        <f>+OAX!AB359</f>
        <v>0</v>
      </c>
    </row>
    <row r="322" spans="1:27" ht="24.75" hidden="1">
      <c r="A322" s="1"/>
      <c r="B322" s="147">
        <v>2023</v>
      </c>
      <c r="C322" s="99">
        <v>20</v>
      </c>
      <c r="D322" s="99">
        <v>1</v>
      </c>
      <c r="E322" s="99">
        <v>3</v>
      </c>
      <c r="F322" s="99">
        <v>5</v>
      </c>
      <c r="G322" s="147">
        <v>5000</v>
      </c>
      <c r="H322" s="147">
        <v>5200</v>
      </c>
      <c r="I322" s="147">
        <v>523</v>
      </c>
      <c r="J322" s="100">
        <v>3</v>
      </c>
      <c r="K322" s="100">
        <v>4</v>
      </c>
      <c r="L322" s="123" t="s">
        <v>253</v>
      </c>
      <c r="M322" s="102">
        <f>OAX!N360</f>
        <v>0</v>
      </c>
      <c r="N322" s="124" t="str">
        <f>+OAX!O360</f>
        <v>Pieza</v>
      </c>
      <c r="O322" s="104">
        <f>+OAX!P360</f>
        <v>0</v>
      </c>
      <c r="P322" s="104">
        <f>+OAX!Q360</f>
        <v>0</v>
      </c>
      <c r="Q322" s="102">
        <f>+OAX!R360</f>
        <v>0</v>
      </c>
      <c r="R322" s="102">
        <f>+OAX!S360</f>
        <v>0</v>
      </c>
      <c r="S322" s="102">
        <f>+OAX!T360</f>
        <v>0</v>
      </c>
      <c r="T322" s="102">
        <f>+OAX!U360</f>
        <v>0</v>
      </c>
      <c r="U322" s="102">
        <f>+OAX!V360</f>
        <v>0</v>
      </c>
      <c r="V322" s="102">
        <f>+OAX!W360</f>
        <v>0</v>
      </c>
      <c r="W322" s="102">
        <f>+OAX!X360</f>
        <v>0</v>
      </c>
      <c r="X322" s="102">
        <f>+OAX!Y360</f>
        <v>0</v>
      </c>
      <c r="Y322" s="102">
        <f>+OAX!Z360</f>
        <v>0</v>
      </c>
      <c r="Z322" s="102">
        <f>+OAX!AA360</f>
        <v>0</v>
      </c>
      <c r="AA322" s="102">
        <f>+OAX!AB360</f>
        <v>0</v>
      </c>
    </row>
    <row r="323" spans="1:27" ht="24.75" hidden="1">
      <c r="A323" s="1"/>
      <c r="B323" s="147">
        <v>2023</v>
      </c>
      <c r="C323" s="99">
        <v>20</v>
      </c>
      <c r="D323" s="99">
        <v>1</v>
      </c>
      <c r="E323" s="99">
        <v>3</v>
      </c>
      <c r="F323" s="99">
        <v>5</v>
      </c>
      <c r="G323" s="147">
        <v>5000</v>
      </c>
      <c r="H323" s="147">
        <v>5200</v>
      </c>
      <c r="I323" s="147">
        <v>523</v>
      </c>
      <c r="J323" s="100">
        <v>4</v>
      </c>
      <c r="K323" s="100">
        <v>4</v>
      </c>
      <c r="L323" s="123" t="s">
        <v>285</v>
      </c>
      <c r="M323" s="102">
        <f>OAX!N361</f>
        <v>0</v>
      </c>
      <c r="N323" s="124" t="str">
        <f>+OAX!O361</f>
        <v>Pieza</v>
      </c>
      <c r="O323" s="104">
        <f>+OAX!P361</f>
        <v>0</v>
      </c>
      <c r="P323" s="104">
        <f>+OAX!Q361</f>
        <v>0</v>
      </c>
      <c r="Q323" s="102">
        <f>+OAX!R361</f>
        <v>0</v>
      </c>
      <c r="R323" s="102">
        <f>+OAX!S361</f>
        <v>0</v>
      </c>
      <c r="S323" s="102">
        <f>+OAX!T361</f>
        <v>0</v>
      </c>
      <c r="T323" s="102">
        <f>+OAX!U361</f>
        <v>0</v>
      </c>
      <c r="U323" s="102">
        <f>+OAX!V361</f>
        <v>0</v>
      </c>
      <c r="V323" s="102">
        <f>+OAX!W361</f>
        <v>0</v>
      </c>
      <c r="W323" s="102">
        <f>+OAX!X361</f>
        <v>0</v>
      </c>
      <c r="X323" s="102">
        <f>+OAX!Y361</f>
        <v>0</v>
      </c>
      <c r="Y323" s="102">
        <f>+OAX!Z361</f>
        <v>0</v>
      </c>
      <c r="Z323" s="102">
        <f>+OAX!AA361</f>
        <v>0</v>
      </c>
      <c r="AA323" s="102">
        <f>+OAX!AB361</f>
        <v>0</v>
      </c>
    </row>
    <row r="324" spans="1:27" ht="24.75" hidden="1">
      <c r="A324" s="1"/>
      <c r="B324" s="87">
        <v>2023</v>
      </c>
      <c r="C324" s="87">
        <v>20</v>
      </c>
      <c r="D324" s="87">
        <v>1</v>
      </c>
      <c r="E324" s="87">
        <v>3</v>
      </c>
      <c r="F324" s="87">
        <v>5</v>
      </c>
      <c r="G324" s="87">
        <v>5000</v>
      </c>
      <c r="H324" s="87">
        <v>5500</v>
      </c>
      <c r="I324" s="87"/>
      <c r="J324" s="87"/>
      <c r="K324" s="87">
        <v>4</v>
      </c>
      <c r="L324" s="89" t="s">
        <v>135</v>
      </c>
      <c r="M324" s="90">
        <f>OAX!N362</f>
        <v>0</v>
      </c>
      <c r="N324" s="151"/>
      <c r="O324" s="152"/>
      <c r="P324" s="152"/>
      <c r="Q324" s="90">
        <f>+OAX!R362</f>
        <v>0</v>
      </c>
      <c r="R324" s="90">
        <f>+OAX!S362</f>
        <v>0</v>
      </c>
      <c r="S324" s="90">
        <f>+OAX!T362</f>
        <v>0</v>
      </c>
      <c r="T324" s="90">
        <f>+OAX!U362</f>
        <v>0</v>
      </c>
      <c r="U324" s="90">
        <f>+OAX!V362</f>
        <v>0</v>
      </c>
      <c r="V324" s="90"/>
      <c r="W324" s="90"/>
      <c r="X324" s="90"/>
      <c r="Y324" s="90"/>
      <c r="Z324" s="90"/>
      <c r="AA324" s="90"/>
    </row>
    <row r="325" spans="1:27" ht="24.75" hidden="1">
      <c r="A325" s="1"/>
      <c r="B325" s="93">
        <v>2023</v>
      </c>
      <c r="C325" s="93">
        <v>20</v>
      </c>
      <c r="D325" s="93">
        <v>1</v>
      </c>
      <c r="E325" s="93">
        <v>3</v>
      </c>
      <c r="F325" s="93">
        <v>5</v>
      </c>
      <c r="G325" s="93">
        <v>5000</v>
      </c>
      <c r="H325" s="93">
        <v>5500</v>
      </c>
      <c r="I325" s="93">
        <v>551</v>
      </c>
      <c r="J325" s="93"/>
      <c r="K325" s="93">
        <v>4</v>
      </c>
      <c r="L325" s="95" t="s">
        <v>136</v>
      </c>
      <c r="M325" s="96">
        <f>OAX!N363</f>
        <v>0</v>
      </c>
      <c r="N325" s="153"/>
      <c r="O325" s="154"/>
      <c r="P325" s="154"/>
      <c r="Q325" s="96">
        <f>+OAX!R363</f>
        <v>0</v>
      </c>
      <c r="R325" s="96">
        <f>+OAX!S363</f>
        <v>0</v>
      </c>
      <c r="S325" s="96">
        <f>+OAX!T363</f>
        <v>0</v>
      </c>
      <c r="T325" s="96">
        <f>+OAX!U363</f>
        <v>0</v>
      </c>
      <c r="U325" s="96">
        <f>+OAX!V363</f>
        <v>0</v>
      </c>
      <c r="V325" s="96"/>
      <c r="W325" s="96"/>
      <c r="X325" s="96"/>
      <c r="Y325" s="96"/>
      <c r="Z325" s="96"/>
      <c r="AA325" s="96"/>
    </row>
    <row r="326" spans="1:27" ht="24.75" hidden="1">
      <c r="A326" s="1"/>
      <c r="B326" s="147">
        <v>2023</v>
      </c>
      <c r="C326" s="99">
        <v>20</v>
      </c>
      <c r="D326" s="99">
        <v>1</v>
      </c>
      <c r="E326" s="99">
        <v>3</v>
      </c>
      <c r="F326" s="99">
        <v>5</v>
      </c>
      <c r="G326" s="147">
        <v>5000</v>
      </c>
      <c r="H326" s="147">
        <v>5500</v>
      </c>
      <c r="I326" s="147">
        <v>551</v>
      </c>
      <c r="J326" s="100">
        <v>1</v>
      </c>
      <c r="K326" s="100">
        <v>4</v>
      </c>
      <c r="L326" s="123" t="s">
        <v>137</v>
      </c>
      <c r="M326" s="102">
        <f>OAX!N364</f>
        <v>0</v>
      </c>
      <c r="N326" s="124" t="str">
        <f>+OAX!O364</f>
        <v>Pieza</v>
      </c>
      <c r="O326" s="104">
        <f>+OAX!P364</f>
        <v>0</v>
      </c>
      <c r="P326" s="104">
        <f>+OAX!Q364</f>
        <v>0</v>
      </c>
      <c r="Q326" s="102">
        <f>+OAX!R364</f>
        <v>0</v>
      </c>
      <c r="R326" s="102">
        <f>+OAX!S364</f>
        <v>0</v>
      </c>
      <c r="S326" s="102">
        <f>+OAX!T364</f>
        <v>0</v>
      </c>
      <c r="T326" s="102">
        <f>+OAX!U364</f>
        <v>0</v>
      </c>
      <c r="U326" s="102">
        <f>+OAX!V364</f>
        <v>0</v>
      </c>
      <c r="V326" s="102">
        <f>+OAX!W364</f>
        <v>0</v>
      </c>
      <c r="W326" s="102">
        <f>+OAX!X364</f>
        <v>0</v>
      </c>
      <c r="X326" s="102">
        <f>+OAX!Y364</f>
        <v>0</v>
      </c>
      <c r="Y326" s="102">
        <f>+OAX!Z364</f>
        <v>0</v>
      </c>
      <c r="Z326" s="102">
        <f>+OAX!AA364</f>
        <v>0</v>
      </c>
      <c r="AA326" s="102">
        <f>+OAX!AB364</f>
        <v>0</v>
      </c>
    </row>
    <row r="327" spans="1:27" ht="24.75" hidden="1">
      <c r="A327" s="1"/>
      <c r="B327" s="87">
        <v>2023</v>
      </c>
      <c r="C327" s="87">
        <v>20</v>
      </c>
      <c r="D327" s="87">
        <v>1</v>
      </c>
      <c r="E327" s="87">
        <v>3</v>
      </c>
      <c r="F327" s="87">
        <v>5</v>
      </c>
      <c r="G327" s="87">
        <v>5000</v>
      </c>
      <c r="H327" s="87">
        <v>5900</v>
      </c>
      <c r="I327" s="87"/>
      <c r="J327" s="87"/>
      <c r="K327" s="87">
        <v>4</v>
      </c>
      <c r="L327" s="89" t="s">
        <v>225</v>
      </c>
      <c r="M327" s="90">
        <f>OAX!N365</f>
        <v>0</v>
      </c>
      <c r="N327" s="151"/>
      <c r="O327" s="152"/>
      <c r="P327" s="152"/>
      <c r="Q327" s="90">
        <f>+OAX!R365</f>
        <v>0</v>
      </c>
      <c r="R327" s="90">
        <f>+OAX!S365</f>
        <v>0</v>
      </c>
      <c r="S327" s="90">
        <f>+OAX!T365</f>
        <v>0</v>
      </c>
      <c r="T327" s="90">
        <f>+OAX!U365</f>
        <v>0</v>
      </c>
      <c r="U327" s="90">
        <f>+OAX!V365</f>
        <v>0</v>
      </c>
      <c r="V327" s="90"/>
      <c r="W327" s="90"/>
      <c r="X327" s="90"/>
      <c r="Y327" s="90"/>
      <c r="Z327" s="90"/>
      <c r="AA327" s="90"/>
    </row>
    <row r="328" spans="1:27" ht="24.75" hidden="1">
      <c r="A328" s="1"/>
      <c r="B328" s="93">
        <v>2023</v>
      </c>
      <c r="C328" s="93">
        <v>20</v>
      </c>
      <c r="D328" s="93">
        <v>1</v>
      </c>
      <c r="E328" s="93">
        <v>3</v>
      </c>
      <c r="F328" s="93">
        <v>5</v>
      </c>
      <c r="G328" s="93">
        <v>5000</v>
      </c>
      <c r="H328" s="93">
        <v>5900</v>
      </c>
      <c r="I328" s="93">
        <v>591</v>
      </c>
      <c r="J328" s="93"/>
      <c r="K328" s="93">
        <v>4</v>
      </c>
      <c r="L328" s="95" t="s">
        <v>226</v>
      </c>
      <c r="M328" s="96">
        <f>OAX!N366</f>
        <v>0</v>
      </c>
      <c r="N328" s="153"/>
      <c r="O328" s="154"/>
      <c r="P328" s="154"/>
      <c r="Q328" s="96">
        <f>+OAX!R366</f>
        <v>0</v>
      </c>
      <c r="R328" s="96">
        <f>+OAX!S366</f>
        <v>0</v>
      </c>
      <c r="S328" s="96">
        <f>+OAX!T366</f>
        <v>0</v>
      </c>
      <c r="T328" s="96">
        <f>+OAX!U366</f>
        <v>0</v>
      </c>
      <c r="U328" s="96">
        <f>+OAX!V366</f>
        <v>0</v>
      </c>
      <c r="V328" s="96"/>
      <c r="W328" s="96"/>
      <c r="X328" s="96"/>
      <c r="Y328" s="96"/>
      <c r="Z328" s="96"/>
      <c r="AA328" s="96"/>
    </row>
    <row r="329" spans="1:27" ht="24.75" hidden="1">
      <c r="A329" s="1"/>
      <c r="B329" s="147">
        <v>2023</v>
      </c>
      <c r="C329" s="99">
        <v>20</v>
      </c>
      <c r="D329" s="99">
        <v>1</v>
      </c>
      <c r="E329" s="99">
        <v>3</v>
      </c>
      <c r="F329" s="99">
        <v>5</v>
      </c>
      <c r="G329" s="147">
        <v>5000</v>
      </c>
      <c r="H329" s="147">
        <v>5900</v>
      </c>
      <c r="I329" s="147">
        <v>591</v>
      </c>
      <c r="J329" s="100">
        <v>1</v>
      </c>
      <c r="K329" s="100">
        <v>4</v>
      </c>
      <c r="L329" s="123" t="s">
        <v>286</v>
      </c>
      <c r="M329" s="102">
        <f>OAX!N367</f>
        <v>0</v>
      </c>
      <c r="N329" s="124" t="str">
        <f>+OAX!O367</f>
        <v>Licencia</v>
      </c>
      <c r="O329" s="104">
        <f>+OAX!P367</f>
        <v>0</v>
      </c>
      <c r="P329" s="104">
        <f>+OAX!Q367</f>
        <v>0</v>
      </c>
      <c r="Q329" s="102">
        <f>+OAX!R367</f>
        <v>0</v>
      </c>
      <c r="R329" s="102">
        <f>+OAX!S367</f>
        <v>0</v>
      </c>
      <c r="S329" s="102">
        <f>+OAX!T367</f>
        <v>0</v>
      </c>
      <c r="T329" s="102">
        <f>+OAX!U367</f>
        <v>0</v>
      </c>
      <c r="U329" s="102">
        <f>+OAX!V367</f>
        <v>0</v>
      </c>
      <c r="V329" s="102">
        <f>+OAX!W367</f>
        <v>0</v>
      </c>
      <c r="W329" s="102">
        <f>+OAX!X367</f>
        <v>0</v>
      </c>
      <c r="X329" s="102">
        <f>+OAX!Y367</f>
        <v>0</v>
      </c>
      <c r="Y329" s="102">
        <f>+OAX!Z367</f>
        <v>0</v>
      </c>
      <c r="Z329" s="102">
        <f>+OAX!AA367</f>
        <v>0</v>
      </c>
      <c r="AA329" s="102">
        <f>+OAX!AB367</f>
        <v>0</v>
      </c>
    </row>
    <row r="330" spans="1:27" ht="48.75" hidden="1">
      <c r="A330" s="1"/>
      <c r="B330" s="134">
        <v>2023</v>
      </c>
      <c r="C330" s="135">
        <v>20</v>
      </c>
      <c r="D330" s="135">
        <v>1</v>
      </c>
      <c r="E330" s="135">
        <v>3</v>
      </c>
      <c r="F330" s="135">
        <v>5</v>
      </c>
      <c r="G330" s="135"/>
      <c r="H330" s="135"/>
      <c r="I330" s="136"/>
      <c r="J330" s="137"/>
      <c r="K330" s="137">
        <v>5</v>
      </c>
      <c r="L330" s="138" t="s">
        <v>287</v>
      </c>
      <c r="M330" s="139">
        <f>OAX!N368</f>
        <v>0</v>
      </c>
      <c r="N330" s="140"/>
      <c r="O330" s="139"/>
      <c r="P330" s="139"/>
      <c r="Q330" s="139">
        <f>+OAX!R368</f>
        <v>0</v>
      </c>
      <c r="R330" s="139">
        <f>+OAX!S368</f>
        <v>0</v>
      </c>
      <c r="S330" s="139">
        <f>+OAX!T368</f>
        <v>0</v>
      </c>
      <c r="T330" s="139">
        <f>+OAX!U368</f>
        <v>0</v>
      </c>
      <c r="U330" s="139">
        <f>+OAX!V368</f>
        <v>0</v>
      </c>
      <c r="V330" s="139"/>
      <c r="W330" s="139"/>
      <c r="X330" s="139"/>
      <c r="Y330" s="139"/>
      <c r="Z330" s="139"/>
      <c r="AA330" s="139"/>
    </row>
    <row r="331" spans="1:27" ht="24.75" hidden="1">
      <c r="A331" s="1"/>
      <c r="B331" s="115">
        <v>2023</v>
      </c>
      <c r="C331" s="115">
        <v>20</v>
      </c>
      <c r="D331" s="115">
        <v>1</v>
      </c>
      <c r="E331" s="115">
        <v>3</v>
      </c>
      <c r="F331" s="115">
        <v>5</v>
      </c>
      <c r="G331" s="115">
        <v>3000</v>
      </c>
      <c r="H331" s="115"/>
      <c r="I331" s="115"/>
      <c r="J331" s="115" t="s">
        <v>29</v>
      </c>
      <c r="K331" s="115">
        <v>5</v>
      </c>
      <c r="L331" s="83" t="s">
        <v>55</v>
      </c>
      <c r="M331" s="84">
        <f>OAX!N369</f>
        <v>0</v>
      </c>
      <c r="N331" s="85"/>
      <c r="O331" s="86"/>
      <c r="P331" s="86"/>
      <c r="Q331" s="84">
        <f>+OAX!R369</f>
        <v>0</v>
      </c>
      <c r="R331" s="84">
        <f>+OAX!S369</f>
        <v>0</v>
      </c>
      <c r="S331" s="84">
        <f>+OAX!T369</f>
        <v>0</v>
      </c>
      <c r="T331" s="84">
        <f>+OAX!U369</f>
        <v>0</v>
      </c>
      <c r="U331" s="84">
        <f>+OAX!V369</f>
        <v>0</v>
      </c>
      <c r="V331" s="84"/>
      <c r="W331" s="84"/>
      <c r="X331" s="84"/>
      <c r="Y331" s="84"/>
      <c r="Z331" s="84"/>
      <c r="AA331" s="84"/>
    </row>
    <row r="332" spans="1:27" ht="48" hidden="1">
      <c r="A332" s="1"/>
      <c r="B332" s="87">
        <v>2023</v>
      </c>
      <c r="C332" s="87">
        <v>20</v>
      </c>
      <c r="D332" s="87">
        <v>1</v>
      </c>
      <c r="E332" s="87">
        <v>3</v>
      </c>
      <c r="F332" s="87">
        <v>5</v>
      </c>
      <c r="G332" s="87">
        <v>3000</v>
      </c>
      <c r="H332" s="87">
        <v>3300</v>
      </c>
      <c r="I332" s="87"/>
      <c r="J332" s="87"/>
      <c r="K332" s="87">
        <v>5</v>
      </c>
      <c r="L332" s="89" t="s">
        <v>56</v>
      </c>
      <c r="M332" s="90">
        <f>OAX!N370</f>
        <v>0</v>
      </c>
      <c r="N332" s="151"/>
      <c r="O332" s="152"/>
      <c r="P332" s="152"/>
      <c r="Q332" s="90">
        <f>+OAX!R370</f>
        <v>0</v>
      </c>
      <c r="R332" s="90">
        <f>+OAX!S370</f>
        <v>0</v>
      </c>
      <c r="S332" s="90">
        <f>+OAX!T370</f>
        <v>0</v>
      </c>
      <c r="T332" s="90">
        <f>+OAX!U370</f>
        <v>0</v>
      </c>
      <c r="U332" s="90">
        <f>+OAX!V370</f>
        <v>0</v>
      </c>
      <c r="V332" s="90"/>
      <c r="W332" s="90"/>
      <c r="X332" s="90"/>
      <c r="Y332" s="90"/>
      <c r="Z332" s="90"/>
      <c r="AA332" s="90"/>
    </row>
    <row r="333" spans="1:27" ht="48" hidden="1">
      <c r="A333" s="1"/>
      <c r="B333" s="93">
        <v>2023</v>
      </c>
      <c r="C333" s="93">
        <v>20</v>
      </c>
      <c r="D333" s="93">
        <v>1</v>
      </c>
      <c r="E333" s="93">
        <v>3</v>
      </c>
      <c r="F333" s="93">
        <v>5</v>
      </c>
      <c r="G333" s="93">
        <v>3000</v>
      </c>
      <c r="H333" s="93">
        <v>3300</v>
      </c>
      <c r="I333" s="93">
        <v>333</v>
      </c>
      <c r="J333" s="93"/>
      <c r="K333" s="93">
        <v>5</v>
      </c>
      <c r="L333" s="95" t="s">
        <v>159</v>
      </c>
      <c r="M333" s="96">
        <f>OAX!N371</f>
        <v>0</v>
      </c>
      <c r="N333" s="153"/>
      <c r="O333" s="154"/>
      <c r="P333" s="154"/>
      <c r="Q333" s="96">
        <f>+OAX!R371</f>
        <v>0</v>
      </c>
      <c r="R333" s="96">
        <f>+OAX!S371</f>
        <v>0</v>
      </c>
      <c r="S333" s="96">
        <f>+OAX!T371</f>
        <v>0</v>
      </c>
      <c r="T333" s="96">
        <f>+OAX!U371</f>
        <v>0</v>
      </c>
      <c r="U333" s="96">
        <f>+OAX!V371</f>
        <v>0</v>
      </c>
      <c r="V333" s="96"/>
      <c r="W333" s="96"/>
      <c r="X333" s="96"/>
      <c r="Y333" s="96"/>
      <c r="Z333" s="96"/>
      <c r="AA333" s="96"/>
    </row>
    <row r="334" spans="1:27" ht="24.75" hidden="1">
      <c r="A334" s="1"/>
      <c r="B334" s="147">
        <v>2023</v>
      </c>
      <c r="C334" s="99">
        <v>20</v>
      </c>
      <c r="D334" s="99">
        <v>1</v>
      </c>
      <c r="E334" s="99">
        <v>3</v>
      </c>
      <c r="F334" s="99">
        <v>5</v>
      </c>
      <c r="G334" s="147">
        <v>3000</v>
      </c>
      <c r="H334" s="147">
        <v>3300</v>
      </c>
      <c r="I334" s="147">
        <v>333</v>
      </c>
      <c r="J334" s="100">
        <v>1</v>
      </c>
      <c r="K334" s="100">
        <v>5</v>
      </c>
      <c r="L334" s="123" t="s">
        <v>288</v>
      </c>
      <c r="M334" s="102">
        <f>OAX!N372</f>
        <v>0</v>
      </c>
      <c r="N334" s="124" t="str">
        <f>+OAX!O372</f>
        <v>Servicio</v>
      </c>
      <c r="O334" s="104">
        <f>+OAX!P372</f>
        <v>0</v>
      </c>
      <c r="P334" s="104">
        <f>+OAX!Q372</f>
        <v>0</v>
      </c>
      <c r="Q334" s="102">
        <f>+OAX!R372</f>
        <v>0</v>
      </c>
      <c r="R334" s="102">
        <f>+OAX!S372</f>
        <v>0</v>
      </c>
      <c r="S334" s="102">
        <f>+OAX!T372</f>
        <v>0</v>
      </c>
      <c r="T334" s="102">
        <f>+OAX!U372</f>
        <v>0</v>
      </c>
      <c r="U334" s="102">
        <f>+OAX!V372</f>
        <v>0</v>
      </c>
      <c r="V334" s="102">
        <f>+OAX!W372</f>
        <v>0</v>
      </c>
      <c r="W334" s="102">
        <f>+OAX!X372</f>
        <v>0</v>
      </c>
      <c r="X334" s="102">
        <f>+OAX!Y372</f>
        <v>0</v>
      </c>
      <c r="Y334" s="102">
        <f>+OAX!Z372</f>
        <v>0</v>
      </c>
      <c r="Z334" s="102">
        <f>+OAX!AA372</f>
        <v>0</v>
      </c>
      <c r="AA334" s="102">
        <f>+OAX!AB372</f>
        <v>0</v>
      </c>
    </row>
    <row r="335" spans="1:27" ht="24.75" hidden="1">
      <c r="A335" s="1"/>
      <c r="B335" s="147">
        <v>2023</v>
      </c>
      <c r="C335" s="99">
        <v>20</v>
      </c>
      <c r="D335" s="99">
        <v>1</v>
      </c>
      <c r="E335" s="99">
        <v>3</v>
      </c>
      <c r="F335" s="99">
        <v>5</v>
      </c>
      <c r="G335" s="147">
        <v>3000</v>
      </c>
      <c r="H335" s="147">
        <v>3300</v>
      </c>
      <c r="I335" s="147">
        <v>333</v>
      </c>
      <c r="J335" s="100">
        <v>2</v>
      </c>
      <c r="K335" s="100">
        <v>5</v>
      </c>
      <c r="L335" s="123" t="s">
        <v>289</v>
      </c>
      <c r="M335" s="102">
        <f>OAX!N373</f>
        <v>0</v>
      </c>
      <c r="N335" s="124" t="str">
        <f>+OAX!O373</f>
        <v>Servicio</v>
      </c>
      <c r="O335" s="104">
        <f>+OAX!P373</f>
        <v>0</v>
      </c>
      <c r="P335" s="104">
        <f>+OAX!Q373</f>
        <v>0</v>
      </c>
      <c r="Q335" s="102">
        <f>+OAX!R373</f>
        <v>0</v>
      </c>
      <c r="R335" s="102">
        <f>+OAX!S373</f>
        <v>0</v>
      </c>
      <c r="S335" s="102">
        <f>+OAX!T373</f>
        <v>0</v>
      </c>
      <c r="T335" s="102">
        <f>+OAX!U373</f>
        <v>0</v>
      </c>
      <c r="U335" s="102">
        <f>+OAX!V373</f>
        <v>0</v>
      </c>
      <c r="V335" s="102">
        <f>+OAX!W373</f>
        <v>0</v>
      </c>
      <c r="W335" s="102">
        <f>+OAX!X373</f>
        <v>0</v>
      </c>
      <c r="X335" s="102">
        <f>+OAX!Y373</f>
        <v>0</v>
      </c>
      <c r="Y335" s="102">
        <f>+OAX!Z373</f>
        <v>0</v>
      </c>
      <c r="Z335" s="102">
        <f>+OAX!AA373</f>
        <v>0</v>
      </c>
      <c r="AA335" s="102">
        <f>+OAX!AB373</f>
        <v>0</v>
      </c>
    </row>
    <row r="336" spans="1:27" ht="24.75" hidden="1">
      <c r="A336" s="1"/>
      <c r="B336" s="115">
        <v>2023</v>
      </c>
      <c r="C336" s="115">
        <v>20</v>
      </c>
      <c r="D336" s="115">
        <v>1</v>
      </c>
      <c r="E336" s="115">
        <v>3</v>
      </c>
      <c r="F336" s="115">
        <v>5</v>
      </c>
      <c r="G336" s="115">
        <v>5000</v>
      </c>
      <c r="H336" s="115"/>
      <c r="I336" s="115"/>
      <c r="J336" s="115" t="s">
        <v>29</v>
      </c>
      <c r="K336" s="115">
        <v>5</v>
      </c>
      <c r="L336" s="83" t="s">
        <v>114</v>
      </c>
      <c r="M336" s="84">
        <f>OAX!N374</f>
        <v>0</v>
      </c>
      <c r="N336" s="85"/>
      <c r="O336" s="86"/>
      <c r="P336" s="86"/>
      <c r="Q336" s="84">
        <f>+OAX!R374</f>
        <v>0</v>
      </c>
      <c r="R336" s="84">
        <f>+OAX!S374</f>
        <v>0</v>
      </c>
      <c r="S336" s="84">
        <f>+OAX!T374</f>
        <v>0</v>
      </c>
      <c r="T336" s="84">
        <f>+OAX!U374</f>
        <v>0</v>
      </c>
      <c r="U336" s="84">
        <f>+OAX!V374</f>
        <v>0</v>
      </c>
      <c r="V336" s="84"/>
      <c r="W336" s="84"/>
      <c r="X336" s="84"/>
      <c r="Y336" s="84"/>
      <c r="Z336" s="84"/>
      <c r="AA336" s="84"/>
    </row>
    <row r="337" spans="1:27" ht="24.75" hidden="1">
      <c r="A337" s="1"/>
      <c r="B337" s="87">
        <v>2023</v>
      </c>
      <c r="C337" s="87">
        <v>20</v>
      </c>
      <c r="D337" s="87">
        <v>1</v>
      </c>
      <c r="E337" s="87">
        <v>3</v>
      </c>
      <c r="F337" s="87">
        <v>5</v>
      </c>
      <c r="G337" s="87">
        <v>5000</v>
      </c>
      <c r="H337" s="87">
        <v>5100</v>
      </c>
      <c r="I337" s="87"/>
      <c r="J337" s="87"/>
      <c r="K337" s="87">
        <v>5</v>
      </c>
      <c r="L337" s="89" t="s">
        <v>115</v>
      </c>
      <c r="M337" s="90">
        <f>OAX!N375</f>
        <v>0</v>
      </c>
      <c r="N337" s="151"/>
      <c r="O337" s="152"/>
      <c r="P337" s="152"/>
      <c r="Q337" s="90">
        <f>+OAX!R375</f>
        <v>0</v>
      </c>
      <c r="R337" s="90">
        <f>+OAX!S375</f>
        <v>0</v>
      </c>
      <c r="S337" s="90">
        <f>+OAX!T375</f>
        <v>0</v>
      </c>
      <c r="T337" s="90">
        <f>+OAX!U375</f>
        <v>0</v>
      </c>
      <c r="U337" s="90">
        <f>+OAX!V375</f>
        <v>0</v>
      </c>
      <c r="V337" s="90"/>
      <c r="W337" s="90"/>
      <c r="X337" s="90"/>
      <c r="Y337" s="90"/>
      <c r="Z337" s="90"/>
      <c r="AA337" s="90"/>
    </row>
    <row r="338" spans="1:27" ht="24.75" hidden="1">
      <c r="A338" s="1"/>
      <c r="B338" s="93">
        <v>2023</v>
      </c>
      <c r="C338" s="93">
        <v>20</v>
      </c>
      <c r="D338" s="93">
        <v>1</v>
      </c>
      <c r="E338" s="93">
        <v>3</v>
      </c>
      <c r="F338" s="93">
        <v>5</v>
      </c>
      <c r="G338" s="93">
        <v>5000</v>
      </c>
      <c r="H338" s="93">
        <v>5100</v>
      </c>
      <c r="I338" s="93">
        <v>515</v>
      </c>
      <c r="J338" s="93"/>
      <c r="K338" s="93">
        <v>5</v>
      </c>
      <c r="L338" s="95" t="s">
        <v>116</v>
      </c>
      <c r="M338" s="96">
        <f>OAX!N376</f>
        <v>0</v>
      </c>
      <c r="N338" s="153"/>
      <c r="O338" s="154"/>
      <c r="P338" s="154"/>
      <c r="Q338" s="96">
        <f>+OAX!R376</f>
        <v>0</v>
      </c>
      <c r="R338" s="96">
        <f>+OAX!S376</f>
        <v>0</v>
      </c>
      <c r="S338" s="96">
        <f>+OAX!T376</f>
        <v>0</v>
      </c>
      <c r="T338" s="96">
        <f>+OAX!U376</f>
        <v>0</v>
      </c>
      <c r="U338" s="96">
        <f>+OAX!V376</f>
        <v>0</v>
      </c>
      <c r="V338" s="96"/>
      <c r="W338" s="96"/>
      <c r="X338" s="96"/>
      <c r="Y338" s="96"/>
      <c r="Z338" s="96"/>
      <c r="AA338" s="96"/>
    </row>
    <row r="339" spans="1:27" ht="24.75" hidden="1">
      <c r="A339" s="1"/>
      <c r="B339" s="147">
        <v>2023</v>
      </c>
      <c r="C339" s="99">
        <v>20</v>
      </c>
      <c r="D339" s="99">
        <v>1</v>
      </c>
      <c r="E339" s="99">
        <v>3</v>
      </c>
      <c r="F339" s="99">
        <v>5</v>
      </c>
      <c r="G339" s="147">
        <v>5000</v>
      </c>
      <c r="H339" s="147">
        <v>5100</v>
      </c>
      <c r="I339" s="147">
        <v>515</v>
      </c>
      <c r="J339" s="100">
        <v>1</v>
      </c>
      <c r="K339" s="100">
        <v>5</v>
      </c>
      <c r="L339" s="123" t="s">
        <v>272</v>
      </c>
      <c r="M339" s="102">
        <f>OAX!N377</f>
        <v>0</v>
      </c>
      <c r="N339" s="124" t="str">
        <f>+OAX!O377</f>
        <v>Pieza</v>
      </c>
      <c r="O339" s="104">
        <f>+OAX!P377</f>
        <v>0</v>
      </c>
      <c r="P339" s="104">
        <f>+OAX!Q377</f>
        <v>0</v>
      </c>
      <c r="Q339" s="102">
        <f>+OAX!R377</f>
        <v>0</v>
      </c>
      <c r="R339" s="102">
        <f>+OAX!S377</f>
        <v>0</v>
      </c>
      <c r="S339" s="102">
        <f>+OAX!T377</f>
        <v>0</v>
      </c>
      <c r="T339" s="102">
        <f>+OAX!U377</f>
        <v>0</v>
      </c>
      <c r="U339" s="102">
        <f>+OAX!V377</f>
        <v>0</v>
      </c>
      <c r="V339" s="102">
        <f>+OAX!W377</f>
        <v>0</v>
      </c>
      <c r="W339" s="102">
        <f>+OAX!X377</f>
        <v>0</v>
      </c>
      <c r="X339" s="102">
        <f>+OAX!Y377</f>
        <v>0</v>
      </c>
      <c r="Y339" s="102">
        <f>+OAX!Z377</f>
        <v>0</v>
      </c>
      <c r="Z339" s="102">
        <f>+OAX!AA377</f>
        <v>0</v>
      </c>
      <c r="AA339" s="102">
        <f>+OAX!AB377</f>
        <v>0</v>
      </c>
    </row>
    <row r="340" spans="1:27" ht="24.75" hidden="1">
      <c r="A340" s="1"/>
      <c r="B340" s="147">
        <v>2023</v>
      </c>
      <c r="C340" s="99">
        <v>20</v>
      </c>
      <c r="D340" s="99">
        <v>1</v>
      </c>
      <c r="E340" s="99">
        <v>3</v>
      </c>
      <c r="F340" s="99">
        <v>5</v>
      </c>
      <c r="G340" s="147">
        <v>5000</v>
      </c>
      <c r="H340" s="147">
        <v>5100</v>
      </c>
      <c r="I340" s="147">
        <v>515</v>
      </c>
      <c r="J340" s="100">
        <v>2</v>
      </c>
      <c r="K340" s="100">
        <v>5</v>
      </c>
      <c r="L340" s="123" t="s">
        <v>290</v>
      </c>
      <c r="M340" s="102">
        <f>OAX!N378</f>
        <v>0</v>
      </c>
      <c r="N340" s="124" t="str">
        <f>+OAX!O378</f>
        <v>Pieza</v>
      </c>
      <c r="O340" s="104">
        <f>+OAX!P378</f>
        <v>0</v>
      </c>
      <c r="P340" s="104">
        <f>+OAX!Q378</f>
        <v>0</v>
      </c>
      <c r="Q340" s="102">
        <f>+OAX!R378</f>
        <v>0</v>
      </c>
      <c r="R340" s="102">
        <f>+OAX!S378</f>
        <v>0</v>
      </c>
      <c r="S340" s="102">
        <f>+OAX!T378</f>
        <v>0</v>
      </c>
      <c r="T340" s="102">
        <f>+OAX!U378</f>
        <v>0</v>
      </c>
      <c r="U340" s="102">
        <f>+OAX!V378</f>
        <v>0</v>
      </c>
      <c r="V340" s="102">
        <f>+OAX!W378</f>
        <v>0</v>
      </c>
      <c r="W340" s="102">
        <f>+OAX!X378</f>
        <v>0</v>
      </c>
      <c r="X340" s="102">
        <f>+OAX!Y378</f>
        <v>0</v>
      </c>
      <c r="Y340" s="102">
        <f>+OAX!Z378</f>
        <v>0</v>
      </c>
      <c r="Z340" s="102">
        <f>+OAX!AA378</f>
        <v>0</v>
      </c>
      <c r="AA340" s="102">
        <f>+OAX!AB378</f>
        <v>0</v>
      </c>
    </row>
    <row r="341" spans="1:27" ht="24.75" hidden="1">
      <c r="A341" s="1"/>
      <c r="B341" s="147">
        <v>2023</v>
      </c>
      <c r="C341" s="99">
        <v>20</v>
      </c>
      <c r="D341" s="99">
        <v>1</v>
      </c>
      <c r="E341" s="99">
        <v>3</v>
      </c>
      <c r="F341" s="99">
        <v>5</v>
      </c>
      <c r="G341" s="147">
        <v>5000</v>
      </c>
      <c r="H341" s="147">
        <v>5100</v>
      </c>
      <c r="I341" s="147">
        <v>515</v>
      </c>
      <c r="J341" s="100">
        <v>3</v>
      </c>
      <c r="K341" s="100">
        <v>5</v>
      </c>
      <c r="L341" s="123" t="s">
        <v>163</v>
      </c>
      <c r="M341" s="102">
        <f>OAX!N379</f>
        <v>0</v>
      </c>
      <c r="N341" s="124" t="str">
        <f>+OAX!O379</f>
        <v>Pieza</v>
      </c>
      <c r="O341" s="104">
        <f>+OAX!P379</f>
        <v>0</v>
      </c>
      <c r="P341" s="104">
        <f>+OAX!Q379</f>
        <v>0</v>
      </c>
      <c r="Q341" s="102">
        <f>+OAX!R379</f>
        <v>0</v>
      </c>
      <c r="R341" s="102">
        <f>+OAX!S379</f>
        <v>0</v>
      </c>
      <c r="S341" s="102">
        <f>+OAX!T379</f>
        <v>0</v>
      </c>
      <c r="T341" s="102">
        <f>+OAX!U379</f>
        <v>0</v>
      </c>
      <c r="U341" s="102">
        <f>+OAX!V379</f>
        <v>0</v>
      </c>
      <c r="V341" s="102">
        <f>+OAX!W379</f>
        <v>0</v>
      </c>
      <c r="W341" s="102">
        <f>+OAX!X379</f>
        <v>0</v>
      </c>
      <c r="X341" s="102">
        <f>+OAX!Y379</f>
        <v>0</v>
      </c>
      <c r="Y341" s="102">
        <f>+OAX!Z379</f>
        <v>0</v>
      </c>
      <c r="Z341" s="102">
        <f>+OAX!AA379</f>
        <v>0</v>
      </c>
      <c r="AA341" s="102">
        <f>+OAX!AB379</f>
        <v>0</v>
      </c>
    </row>
    <row r="342" spans="1:27" ht="24.75" hidden="1">
      <c r="A342" s="1"/>
      <c r="B342" s="147">
        <v>2023</v>
      </c>
      <c r="C342" s="99">
        <v>20</v>
      </c>
      <c r="D342" s="99">
        <v>1</v>
      </c>
      <c r="E342" s="99">
        <v>3</v>
      </c>
      <c r="F342" s="99">
        <v>5</v>
      </c>
      <c r="G342" s="147">
        <v>5000</v>
      </c>
      <c r="H342" s="147">
        <v>5100</v>
      </c>
      <c r="I342" s="147">
        <v>515</v>
      </c>
      <c r="J342" s="100">
        <v>4</v>
      </c>
      <c r="K342" s="100">
        <v>5</v>
      </c>
      <c r="L342" s="123" t="s">
        <v>273</v>
      </c>
      <c r="M342" s="102">
        <f>OAX!N380</f>
        <v>0</v>
      </c>
      <c r="N342" s="124" t="str">
        <f>+OAX!O380</f>
        <v>Pieza</v>
      </c>
      <c r="O342" s="104">
        <f>+OAX!P380</f>
        <v>0</v>
      </c>
      <c r="P342" s="104">
        <f>+OAX!Q380</f>
        <v>0</v>
      </c>
      <c r="Q342" s="102">
        <f>+OAX!R380</f>
        <v>0</v>
      </c>
      <c r="R342" s="102">
        <f>+OAX!S380</f>
        <v>0</v>
      </c>
      <c r="S342" s="102">
        <f>+OAX!T380</f>
        <v>0</v>
      </c>
      <c r="T342" s="102">
        <f>+OAX!U380</f>
        <v>0</v>
      </c>
      <c r="U342" s="102">
        <f>+OAX!V380</f>
        <v>0</v>
      </c>
      <c r="V342" s="102">
        <f>+OAX!W380</f>
        <v>0</v>
      </c>
      <c r="W342" s="102">
        <f>+OAX!X380</f>
        <v>0</v>
      </c>
      <c r="X342" s="102">
        <f>+OAX!Y380</f>
        <v>0</v>
      </c>
      <c r="Y342" s="102">
        <f>+OAX!Z380</f>
        <v>0</v>
      </c>
      <c r="Z342" s="102">
        <f>+OAX!AA380</f>
        <v>0</v>
      </c>
      <c r="AA342" s="102">
        <f>+OAX!AB380</f>
        <v>0</v>
      </c>
    </row>
    <row r="343" spans="1:27" ht="24.75" hidden="1">
      <c r="A343" s="1"/>
      <c r="B343" s="147">
        <v>2023</v>
      </c>
      <c r="C343" s="99">
        <v>20</v>
      </c>
      <c r="D343" s="99">
        <v>1</v>
      </c>
      <c r="E343" s="99">
        <v>3</v>
      </c>
      <c r="F343" s="99">
        <v>5</v>
      </c>
      <c r="G343" s="147">
        <v>5000</v>
      </c>
      <c r="H343" s="147">
        <v>5100</v>
      </c>
      <c r="I343" s="147">
        <v>515</v>
      </c>
      <c r="J343" s="100">
        <v>5</v>
      </c>
      <c r="K343" s="100">
        <v>5</v>
      </c>
      <c r="L343" s="123" t="s">
        <v>291</v>
      </c>
      <c r="M343" s="102">
        <f>OAX!N381</f>
        <v>0</v>
      </c>
      <c r="N343" s="124" t="str">
        <f>+OAX!O381</f>
        <v>Pieza</v>
      </c>
      <c r="O343" s="104">
        <f>+OAX!P381</f>
        <v>0</v>
      </c>
      <c r="P343" s="104">
        <f>+OAX!Q381</f>
        <v>0</v>
      </c>
      <c r="Q343" s="102">
        <f>+OAX!R381</f>
        <v>0</v>
      </c>
      <c r="R343" s="102">
        <f>+OAX!S381</f>
        <v>0</v>
      </c>
      <c r="S343" s="102">
        <f>+OAX!T381</f>
        <v>0</v>
      </c>
      <c r="T343" s="102">
        <f>+OAX!U381</f>
        <v>0</v>
      </c>
      <c r="U343" s="102">
        <f>+OAX!V381</f>
        <v>0</v>
      </c>
      <c r="V343" s="102">
        <f>+OAX!W381</f>
        <v>0</v>
      </c>
      <c r="W343" s="102">
        <f>+OAX!X381</f>
        <v>0</v>
      </c>
      <c r="X343" s="102">
        <f>+OAX!Y381</f>
        <v>0</v>
      </c>
      <c r="Y343" s="102">
        <f>+OAX!Z381</f>
        <v>0</v>
      </c>
      <c r="Z343" s="102">
        <f>+OAX!AA381</f>
        <v>0</v>
      </c>
      <c r="AA343" s="102">
        <f>+OAX!AB381</f>
        <v>0</v>
      </c>
    </row>
    <row r="344" spans="1:27" ht="24.75" hidden="1">
      <c r="A344" s="1"/>
      <c r="B344" s="147">
        <v>2023</v>
      </c>
      <c r="C344" s="99">
        <v>20</v>
      </c>
      <c r="D344" s="99">
        <v>1</v>
      </c>
      <c r="E344" s="99">
        <v>3</v>
      </c>
      <c r="F344" s="99">
        <v>5</v>
      </c>
      <c r="G344" s="147">
        <v>5000</v>
      </c>
      <c r="H344" s="147">
        <v>5100</v>
      </c>
      <c r="I344" s="147">
        <v>515</v>
      </c>
      <c r="J344" s="100">
        <v>6</v>
      </c>
      <c r="K344" s="100">
        <v>5</v>
      </c>
      <c r="L344" s="123" t="s">
        <v>292</v>
      </c>
      <c r="M344" s="102">
        <f>OAX!N382</f>
        <v>0</v>
      </c>
      <c r="N344" s="124" t="str">
        <f>+OAX!O382</f>
        <v>Pieza</v>
      </c>
      <c r="O344" s="104">
        <f>+OAX!P382</f>
        <v>0</v>
      </c>
      <c r="P344" s="104">
        <f>+OAX!Q382</f>
        <v>0</v>
      </c>
      <c r="Q344" s="102">
        <f>+OAX!R382</f>
        <v>0</v>
      </c>
      <c r="R344" s="102">
        <f>+OAX!S382</f>
        <v>0</v>
      </c>
      <c r="S344" s="102">
        <f>+OAX!T382</f>
        <v>0</v>
      </c>
      <c r="T344" s="102">
        <f>+OAX!U382</f>
        <v>0</v>
      </c>
      <c r="U344" s="102">
        <f>+OAX!V382</f>
        <v>0</v>
      </c>
      <c r="V344" s="102">
        <f>+OAX!W382</f>
        <v>0</v>
      </c>
      <c r="W344" s="102">
        <f>+OAX!X382</f>
        <v>0</v>
      </c>
      <c r="X344" s="102">
        <f>+OAX!Y382</f>
        <v>0</v>
      </c>
      <c r="Y344" s="102">
        <f>+OAX!Z382</f>
        <v>0</v>
      </c>
      <c r="Z344" s="102">
        <f>+OAX!AA382</f>
        <v>0</v>
      </c>
      <c r="AA344" s="102">
        <f>+OAX!AB382</f>
        <v>0</v>
      </c>
    </row>
    <row r="345" spans="1:27" ht="24.75" hidden="1">
      <c r="A345" s="1"/>
      <c r="B345" s="147">
        <v>2023</v>
      </c>
      <c r="C345" s="99">
        <v>20</v>
      </c>
      <c r="D345" s="99">
        <v>1</v>
      </c>
      <c r="E345" s="99">
        <v>3</v>
      </c>
      <c r="F345" s="99">
        <v>5</v>
      </c>
      <c r="G345" s="147">
        <v>5000</v>
      </c>
      <c r="H345" s="147">
        <v>5100</v>
      </c>
      <c r="I345" s="147">
        <v>515</v>
      </c>
      <c r="J345" s="100">
        <v>7</v>
      </c>
      <c r="K345" s="100">
        <v>5</v>
      </c>
      <c r="L345" s="123" t="s">
        <v>293</v>
      </c>
      <c r="M345" s="102">
        <f>OAX!N383</f>
        <v>0</v>
      </c>
      <c r="N345" s="124" t="str">
        <f>+OAX!O383</f>
        <v>Pieza</v>
      </c>
      <c r="O345" s="104">
        <f>+OAX!P383</f>
        <v>0</v>
      </c>
      <c r="P345" s="104">
        <f>+OAX!Q383</f>
        <v>0</v>
      </c>
      <c r="Q345" s="102">
        <f>+OAX!R383</f>
        <v>0</v>
      </c>
      <c r="R345" s="102">
        <f>+OAX!S383</f>
        <v>0</v>
      </c>
      <c r="S345" s="102">
        <f>+OAX!T383</f>
        <v>0</v>
      </c>
      <c r="T345" s="102">
        <f>+OAX!U383</f>
        <v>0</v>
      </c>
      <c r="U345" s="102">
        <f>+OAX!V383</f>
        <v>0</v>
      </c>
      <c r="V345" s="102">
        <f>+OAX!W383</f>
        <v>0</v>
      </c>
      <c r="W345" s="102">
        <f>+OAX!X383</f>
        <v>0</v>
      </c>
      <c r="X345" s="102">
        <f>+OAX!Y383</f>
        <v>0</v>
      </c>
      <c r="Y345" s="102">
        <f>+OAX!Z383</f>
        <v>0</v>
      </c>
      <c r="Z345" s="102">
        <f>+OAX!AA383</f>
        <v>0</v>
      </c>
      <c r="AA345" s="102">
        <f>+OAX!AB383</f>
        <v>0</v>
      </c>
    </row>
    <row r="346" spans="1:27" ht="24.75" hidden="1">
      <c r="A346" s="1"/>
      <c r="B346" s="147">
        <v>2023</v>
      </c>
      <c r="C346" s="99">
        <v>20</v>
      </c>
      <c r="D346" s="99">
        <v>1</v>
      </c>
      <c r="E346" s="99">
        <v>3</v>
      </c>
      <c r="F346" s="99">
        <v>5</v>
      </c>
      <c r="G346" s="147">
        <v>5000</v>
      </c>
      <c r="H346" s="147">
        <v>5100</v>
      </c>
      <c r="I346" s="147">
        <v>515</v>
      </c>
      <c r="J346" s="100">
        <v>8</v>
      </c>
      <c r="K346" s="100">
        <v>5</v>
      </c>
      <c r="L346" s="123" t="s">
        <v>171</v>
      </c>
      <c r="M346" s="102">
        <f>OAX!N384</f>
        <v>0</v>
      </c>
      <c r="N346" s="124" t="str">
        <f>+OAX!O384</f>
        <v>Pieza</v>
      </c>
      <c r="O346" s="104">
        <f>+OAX!P384</f>
        <v>0</v>
      </c>
      <c r="P346" s="104">
        <f>+OAX!Q384</f>
        <v>0</v>
      </c>
      <c r="Q346" s="102">
        <f>+OAX!R384</f>
        <v>0</v>
      </c>
      <c r="R346" s="102">
        <f>+OAX!S384</f>
        <v>0</v>
      </c>
      <c r="S346" s="102">
        <f>+OAX!T384</f>
        <v>0</v>
      </c>
      <c r="T346" s="102">
        <f>+OAX!U384</f>
        <v>0</v>
      </c>
      <c r="U346" s="102">
        <f>+OAX!V384</f>
        <v>0</v>
      </c>
      <c r="V346" s="102">
        <f>+OAX!W384</f>
        <v>0</v>
      </c>
      <c r="W346" s="102">
        <f>+OAX!X384</f>
        <v>0</v>
      </c>
      <c r="X346" s="102">
        <f>+OAX!Y384</f>
        <v>0</v>
      </c>
      <c r="Y346" s="102">
        <f>+OAX!Z384</f>
        <v>0</v>
      </c>
      <c r="Z346" s="102">
        <f>+OAX!AA384</f>
        <v>0</v>
      </c>
      <c r="AA346" s="102">
        <f>+OAX!AB384</f>
        <v>0</v>
      </c>
    </row>
    <row r="347" spans="1:27" ht="24.75" hidden="1">
      <c r="A347" s="1"/>
      <c r="B347" s="147">
        <v>2023</v>
      </c>
      <c r="C347" s="99">
        <v>20</v>
      </c>
      <c r="D347" s="99">
        <v>1</v>
      </c>
      <c r="E347" s="99">
        <v>3</v>
      </c>
      <c r="F347" s="99">
        <v>5</v>
      </c>
      <c r="G347" s="147">
        <v>5000</v>
      </c>
      <c r="H347" s="147">
        <v>5100</v>
      </c>
      <c r="I347" s="147">
        <v>515</v>
      </c>
      <c r="J347" s="100">
        <v>9</v>
      </c>
      <c r="K347" s="100">
        <v>5</v>
      </c>
      <c r="L347" s="123" t="s">
        <v>241</v>
      </c>
      <c r="M347" s="102">
        <f>OAX!N385</f>
        <v>0</v>
      </c>
      <c r="N347" s="124" t="str">
        <f>+OAX!O385</f>
        <v>Pieza</v>
      </c>
      <c r="O347" s="104">
        <f>+OAX!P385</f>
        <v>0</v>
      </c>
      <c r="P347" s="104">
        <f>+OAX!Q385</f>
        <v>0</v>
      </c>
      <c r="Q347" s="102">
        <f>+OAX!R385</f>
        <v>0</v>
      </c>
      <c r="R347" s="102">
        <f>+OAX!S385</f>
        <v>0</v>
      </c>
      <c r="S347" s="102">
        <f>+OAX!T385</f>
        <v>0</v>
      </c>
      <c r="T347" s="102">
        <f>+OAX!U385</f>
        <v>0</v>
      </c>
      <c r="U347" s="102">
        <f>+OAX!V385</f>
        <v>0</v>
      </c>
      <c r="V347" s="102">
        <f>+OAX!W385</f>
        <v>0</v>
      </c>
      <c r="W347" s="102">
        <f>+OAX!X385</f>
        <v>0</v>
      </c>
      <c r="X347" s="102">
        <f>+OAX!Y385</f>
        <v>0</v>
      </c>
      <c r="Y347" s="102">
        <f>+OAX!Z385</f>
        <v>0</v>
      </c>
      <c r="Z347" s="102">
        <f>+OAX!AA385</f>
        <v>0</v>
      </c>
      <c r="AA347" s="102">
        <f>+OAX!AB385</f>
        <v>0</v>
      </c>
    </row>
    <row r="348" spans="1:27" ht="24.75" hidden="1">
      <c r="A348" s="1"/>
      <c r="B348" s="147">
        <v>2023</v>
      </c>
      <c r="C348" s="99">
        <v>20</v>
      </c>
      <c r="D348" s="99">
        <v>1</v>
      </c>
      <c r="E348" s="99">
        <v>3</v>
      </c>
      <c r="F348" s="99">
        <v>5</v>
      </c>
      <c r="G348" s="147">
        <v>5000</v>
      </c>
      <c r="H348" s="147">
        <v>5100</v>
      </c>
      <c r="I348" s="147">
        <v>515</v>
      </c>
      <c r="J348" s="100">
        <v>10</v>
      </c>
      <c r="K348" s="100">
        <v>5</v>
      </c>
      <c r="L348" s="123" t="s">
        <v>176</v>
      </c>
      <c r="M348" s="102">
        <f>OAX!N386</f>
        <v>0</v>
      </c>
      <c r="N348" s="124" t="str">
        <f>+OAX!O386</f>
        <v>Pieza</v>
      </c>
      <c r="O348" s="104">
        <f>+OAX!P386</f>
        <v>0</v>
      </c>
      <c r="P348" s="104">
        <f>+OAX!Q386</f>
        <v>0</v>
      </c>
      <c r="Q348" s="102">
        <f>+OAX!R386</f>
        <v>0</v>
      </c>
      <c r="R348" s="102">
        <f>+OAX!S386</f>
        <v>0</v>
      </c>
      <c r="S348" s="102">
        <f>+OAX!T386</f>
        <v>0</v>
      </c>
      <c r="T348" s="102">
        <f>+OAX!U386</f>
        <v>0</v>
      </c>
      <c r="U348" s="102">
        <f>+OAX!V386</f>
        <v>0</v>
      </c>
      <c r="V348" s="102">
        <f>+OAX!W386</f>
        <v>0</v>
      </c>
      <c r="W348" s="102">
        <f>+OAX!X386</f>
        <v>0</v>
      </c>
      <c r="X348" s="102">
        <f>+OAX!Y386</f>
        <v>0</v>
      </c>
      <c r="Y348" s="102">
        <f>+OAX!Z386</f>
        <v>0</v>
      </c>
      <c r="Z348" s="102">
        <f>+OAX!AA386</f>
        <v>0</v>
      </c>
      <c r="AA348" s="102">
        <f>+OAX!AB386</f>
        <v>0</v>
      </c>
    </row>
    <row r="349" spans="1:27" ht="24.75" hidden="1">
      <c r="A349" s="1"/>
      <c r="B349" s="147">
        <v>2023</v>
      </c>
      <c r="C349" s="99">
        <v>20</v>
      </c>
      <c r="D349" s="99">
        <v>1</v>
      </c>
      <c r="E349" s="99">
        <v>3</v>
      </c>
      <c r="F349" s="99">
        <v>5</v>
      </c>
      <c r="G349" s="147">
        <v>5000</v>
      </c>
      <c r="H349" s="147">
        <v>5100</v>
      </c>
      <c r="I349" s="147">
        <v>515</v>
      </c>
      <c r="J349" s="100">
        <v>11</v>
      </c>
      <c r="K349" s="100">
        <v>5</v>
      </c>
      <c r="L349" s="123" t="s">
        <v>294</v>
      </c>
      <c r="M349" s="102">
        <f>OAX!N387</f>
        <v>0</v>
      </c>
      <c r="N349" s="124" t="str">
        <f>+OAX!O387</f>
        <v>Pieza</v>
      </c>
      <c r="O349" s="104">
        <f>+OAX!P387</f>
        <v>0</v>
      </c>
      <c r="P349" s="104">
        <f>+OAX!Q387</f>
        <v>0</v>
      </c>
      <c r="Q349" s="102">
        <f>+OAX!R387</f>
        <v>0</v>
      </c>
      <c r="R349" s="102">
        <f>+OAX!S387</f>
        <v>0</v>
      </c>
      <c r="S349" s="102">
        <f>+OAX!T387</f>
        <v>0</v>
      </c>
      <c r="T349" s="102">
        <f>+OAX!U387</f>
        <v>0</v>
      </c>
      <c r="U349" s="102">
        <f>+OAX!V387</f>
        <v>0</v>
      </c>
      <c r="V349" s="102">
        <f>+OAX!W387</f>
        <v>0</v>
      </c>
      <c r="W349" s="102">
        <f>+OAX!X387</f>
        <v>0</v>
      </c>
      <c r="X349" s="102">
        <f>+OAX!Y387</f>
        <v>0</v>
      </c>
      <c r="Y349" s="102">
        <f>+OAX!Z387</f>
        <v>0</v>
      </c>
      <c r="Z349" s="102">
        <f>+OAX!AA387</f>
        <v>0</v>
      </c>
      <c r="AA349" s="102">
        <f>+OAX!AB387</f>
        <v>0</v>
      </c>
    </row>
    <row r="350" spans="1:27" ht="46.5" hidden="1">
      <c r="A350" s="1"/>
      <c r="B350" s="147">
        <v>2023</v>
      </c>
      <c r="C350" s="99">
        <v>20</v>
      </c>
      <c r="D350" s="99">
        <v>1</v>
      </c>
      <c r="E350" s="99">
        <v>3</v>
      </c>
      <c r="F350" s="99">
        <v>5</v>
      </c>
      <c r="G350" s="147">
        <v>5000</v>
      </c>
      <c r="H350" s="147">
        <v>5100</v>
      </c>
      <c r="I350" s="147">
        <v>515</v>
      </c>
      <c r="J350" s="100">
        <v>12</v>
      </c>
      <c r="K350" s="100">
        <v>5</v>
      </c>
      <c r="L350" s="123" t="s">
        <v>295</v>
      </c>
      <c r="M350" s="102">
        <f>OAX!N388</f>
        <v>0</v>
      </c>
      <c r="N350" s="124" t="str">
        <f>+OAX!O388</f>
        <v>Pieza</v>
      </c>
      <c r="O350" s="104">
        <f>+OAX!P388</f>
        <v>0</v>
      </c>
      <c r="P350" s="104">
        <f>+OAX!Q388</f>
        <v>0</v>
      </c>
      <c r="Q350" s="102">
        <f>+OAX!R388</f>
        <v>0</v>
      </c>
      <c r="R350" s="102">
        <f>+OAX!S388</f>
        <v>0</v>
      </c>
      <c r="S350" s="102">
        <f>+OAX!T388</f>
        <v>0</v>
      </c>
      <c r="T350" s="102">
        <f>+OAX!U388</f>
        <v>0</v>
      </c>
      <c r="U350" s="102">
        <f>+OAX!V388</f>
        <v>0</v>
      </c>
      <c r="V350" s="102">
        <f>+OAX!W388</f>
        <v>0</v>
      </c>
      <c r="W350" s="102">
        <f>+OAX!X388</f>
        <v>0</v>
      </c>
      <c r="X350" s="102">
        <f>+OAX!Y388</f>
        <v>0</v>
      </c>
      <c r="Y350" s="102">
        <f>+OAX!Z388</f>
        <v>0</v>
      </c>
      <c r="Z350" s="102">
        <f>+OAX!AA388</f>
        <v>0</v>
      </c>
      <c r="AA350" s="102">
        <f>+OAX!AB388</f>
        <v>0</v>
      </c>
    </row>
    <row r="351" spans="1:27" ht="46.5" hidden="1">
      <c r="A351" s="1"/>
      <c r="B351" s="147">
        <v>2023</v>
      </c>
      <c r="C351" s="99">
        <v>20</v>
      </c>
      <c r="D351" s="99">
        <v>1</v>
      </c>
      <c r="E351" s="99">
        <v>3</v>
      </c>
      <c r="F351" s="99">
        <v>5</v>
      </c>
      <c r="G351" s="147">
        <v>5000</v>
      </c>
      <c r="H351" s="147">
        <v>5100</v>
      </c>
      <c r="I351" s="147">
        <v>515</v>
      </c>
      <c r="J351" s="100">
        <v>13</v>
      </c>
      <c r="K351" s="100">
        <v>5</v>
      </c>
      <c r="L351" s="123" t="s">
        <v>296</v>
      </c>
      <c r="M351" s="102">
        <f>OAX!N389</f>
        <v>0</v>
      </c>
      <c r="N351" s="124" t="str">
        <f>+OAX!O389</f>
        <v>Pieza</v>
      </c>
      <c r="O351" s="104">
        <f>+OAX!P389</f>
        <v>0</v>
      </c>
      <c r="P351" s="104">
        <f>+OAX!Q389</f>
        <v>0</v>
      </c>
      <c r="Q351" s="102">
        <f>+OAX!R389</f>
        <v>0</v>
      </c>
      <c r="R351" s="102">
        <f>+OAX!S389</f>
        <v>0</v>
      </c>
      <c r="S351" s="102">
        <f>+OAX!T389</f>
        <v>0</v>
      </c>
      <c r="T351" s="102">
        <f>+OAX!U389</f>
        <v>0</v>
      </c>
      <c r="U351" s="102">
        <f>+OAX!V389</f>
        <v>0</v>
      </c>
      <c r="V351" s="102">
        <f>+OAX!W389</f>
        <v>0</v>
      </c>
      <c r="W351" s="102">
        <f>+OAX!X389</f>
        <v>0</v>
      </c>
      <c r="X351" s="102">
        <f>+OAX!Y389</f>
        <v>0</v>
      </c>
      <c r="Y351" s="102">
        <f>+OAX!Z389</f>
        <v>0</v>
      </c>
      <c r="Z351" s="102">
        <f>+OAX!AA389</f>
        <v>0</v>
      </c>
      <c r="AA351" s="102">
        <f>+OAX!AB389</f>
        <v>0</v>
      </c>
    </row>
    <row r="352" spans="1:27" ht="46.5" hidden="1">
      <c r="A352" s="1"/>
      <c r="B352" s="147">
        <v>2023</v>
      </c>
      <c r="C352" s="99">
        <v>20</v>
      </c>
      <c r="D352" s="99">
        <v>1</v>
      </c>
      <c r="E352" s="99">
        <v>3</v>
      </c>
      <c r="F352" s="99">
        <v>5</v>
      </c>
      <c r="G352" s="147">
        <v>5000</v>
      </c>
      <c r="H352" s="147">
        <v>5100</v>
      </c>
      <c r="I352" s="147">
        <v>515</v>
      </c>
      <c r="J352" s="100">
        <v>14</v>
      </c>
      <c r="K352" s="100">
        <v>5</v>
      </c>
      <c r="L352" s="123" t="s">
        <v>297</v>
      </c>
      <c r="M352" s="102">
        <f>OAX!N390</f>
        <v>0</v>
      </c>
      <c r="N352" s="124" t="str">
        <f>+OAX!O390</f>
        <v>Pieza</v>
      </c>
      <c r="O352" s="104">
        <f>+OAX!P390</f>
        <v>0</v>
      </c>
      <c r="P352" s="104">
        <f>+OAX!Q390</f>
        <v>0</v>
      </c>
      <c r="Q352" s="102">
        <f>+OAX!R390</f>
        <v>0</v>
      </c>
      <c r="R352" s="102">
        <f>+OAX!S390</f>
        <v>0</v>
      </c>
      <c r="S352" s="102">
        <f>+OAX!T390</f>
        <v>0</v>
      </c>
      <c r="T352" s="102">
        <f>+OAX!U390</f>
        <v>0</v>
      </c>
      <c r="U352" s="102">
        <f>+OAX!V390</f>
        <v>0</v>
      </c>
      <c r="V352" s="102">
        <f>+OAX!W390</f>
        <v>0</v>
      </c>
      <c r="W352" s="102">
        <f>+OAX!X390</f>
        <v>0</v>
      </c>
      <c r="X352" s="102">
        <f>+OAX!Y390</f>
        <v>0</v>
      </c>
      <c r="Y352" s="102">
        <f>+OAX!Z390</f>
        <v>0</v>
      </c>
      <c r="Z352" s="102">
        <f>+OAX!AA390</f>
        <v>0</v>
      </c>
      <c r="AA352" s="102">
        <f>+OAX!AB390</f>
        <v>0</v>
      </c>
    </row>
    <row r="353" spans="1:27" ht="46.5" hidden="1">
      <c r="A353" s="1"/>
      <c r="B353" s="147">
        <v>2023</v>
      </c>
      <c r="C353" s="99">
        <v>20</v>
      </c>
      <c r="D353" s="99">
        <v>1</v>
      </c>
      <c r="E353" s="99">
        <v>3</v>
      </c>
      <c r="F353" s="99">
        <v>5</v>
      </c>
      <c r="G353" s="147">
        <v>5000</v>
      </c>
      <c r="H353" s="147">
        <v>5100</v>
      </c>
      <c r="I353" s="147">
        <v>515</v>
      </c>
      <c r="J353" s="100">
        <v>15</v>
      </c>
      <c r="K353" s="100">
        <v>5</v>
      </c>
      <c r="L353" s="123" t="s">
        <v>298</v>
      </c>
      <c r="M353" s="102">
        <f>OAX!N391</f>
        <v>0</v>
      </c>
      <c r="N353" s="124" t="str">
        <f>+OAX!O391</f>
        <v>Pieza</v>
      </c>
      <c r="O353" s="104">
        <f>+OAX!P391</f>
        <v>0</v>
      </c>
      <c r="P353" s="104">
        <f>+OAX!Q391</f>
        <v>0</v>
      </c>
      <c r="Q353" s="102">
        <f>+OAX!R391</f>
        <v>0</v>
      </c>
      <c r="R353" s="102">
        <f>+OAX!S391</f>
        <v>0</v>
      </c>
      <c r="S353" s="102">
        <f>+OAX!T391</f>
        <v>0</v>
      </c>
      <c r="T353" s="102">
        <f>+OAX!U391</f>
        <v>0</v>
      </c>
      <c r="U353" s="102">
        <f>+OAX!V391</f>
        <v>0</v>
      </c>
      <c r="V353" s="102">
        <f>+OAX!W391</f>
        <v>0</v>
      </c>
      <c r="W353" s="102">
        <f>+OAX!X391</f>
        <v>0</v>
      </c>
      <c r="X353" s="102">
        <f>+OAX!Y391</f>
        <v>0</v>
      </c>
      <c r="Y353" s="102">
        <f>+OAX!Z391</f>
        <v>0</v>
      </c>
      <c r="Z353" s="102">
        <f>+OAX!AA391</f>
        <v>0</v>
      </c>
      <c r="AA353" s="102">
        <f>+OAX!AB391</f>
        <v>0</v>
      </c>
    </row>
    <row r="354" spans="1:27" ht="24.75" hidden="1">
      <c r="A354" s="1"/>
      <c r="B354" s="147">
        <v>2023</v>
      </c>
      <c r="C354" s="99">
        <v>20</v>
      </c>
      <c r="D354" s="99">
        <v>1</v>
      </c>
      <c r="E354" s="99">
        <v>3</v>
      </c>
      <c r="F354" s="99">
        <v>5</v>
      </c>
      <c r="G354" s="147">
        <v>5000</v>
      </c>
      <c r="H354" s="147">
        <v>5100</v>
      </c>
      <c r="I354" s="147">
        <v>515</v>
      </c>
      <c r="J354" s="100">
        <v>16</v>
      </c>
      <c r="K354" s="100">
        <v>5</v>
      </c>
      <c r="L354" s="123" t="s">
        <v>299</v>
      </c>
      <c r="M354" s="102">
        <f>OAX!N392</f>
        <v>0</v>
      </c>
      <c r="N354" s="124" t="str">
        <f>+OAX!O392</f>
        <v>Pieza</v>
      </c>
      <c r="O354" s="104">
        <f>+OAX!P392</f>
        <v>0</v>
      </c>
      <c r="P354" s="104">
        <f>+OAX!Q392</f>
        <v>0</v>
      </c>
      <c r="Q354" s="102">
        <f>+OAX!R392</f>
        <v>0</v>
      </c>
      <c r="R354" s="102">
        <f>+OAX!S392</f>
        <v>0</v>
      </c>
      <c r="S354" s="102">
        <f>+OAX!T392</f>
        <v>0</v>
      </c>
      <c r="T354" s="102">
        <f>+OAX!U392</f>
        <v>0</v>
      </c>
      <c r="U354" s="102">
        <f>+OAX!V392</f>
        <v>0</v>
      </c>
      <c r="V354" s="102">
        <f>+OAX!W392</f>
        <v>0</v>
      </c>
      <c r="W354" s="102">
        <f>+OAX!X392</f>
        <v>0</v>
      </c>
      <c r="X354" s="102">
        <f>+OAX!Y392</f>
        <v>0</v>
      </c>
      <c r="Y354" s="102">
        <f>+OAX!Z392</f>
        <v>0</v>
      </c>
      <c r="Z354" s="102">
        <f>+OAX!AA392</f>
        <v>0</v>
      </c>
      <c r="AA354" s="102">
        <f>+OAX!AB392</f>
        <v>0</v>
      </c>
    </row>
    <row r="355" spans="1:27" ht="24.75" hidden="1">
      <c r="A355" s="1"/>
      <c r="B355" s="93">
        <v>2023</v>
      </c>
      <c r="C355" s="93">
        <v>20</v>
      </c>
      <c r="D355" s="93">
        <v>1</v>
      </c>
      <c r="E355" s="93">
        <v>3</v>
      </c>
      <c r="F355" s="93">
        <v>5</v>
      </c>
      <c r="G355" s="93">
        <v>5000</v>
      </c>
      <c r="H355" s="93">
        <v>5100</v>
      </c>
      <c r="I355" s="93">
        <v>519</v>
      </c>
      <c r="J355" s="93"/>
      <c r="K355" s="93">
        <v>5</v>
      </c>
      <c r="L355" s="95" t="s">
        <v>177</v>
      </c>
      <c r="M355" s="96">
        <f>OAX!N393</f>
        <v>0</v>
      </c>
      <c r="N355" s="153"/>
      <c r="O355" s="154"/>
      <c r="P355" s="154"/>
      <c r="Q355" s="96">
        <f>+OAX!R393</f>
        <v>0</v>
      </c>
      <c r="R355" s="96">
        <f>+OAX!S393</f>
        <v>0</v>
      </c>
      <c r="S355" s="96">
        <f>+OAX!T393</f>
        <v>0</v>
      </c>
      <c r="T355" s="96">
        <f>+OAX!U393</f>
        <v>0</v>
      </c>
      <c r="U355" s="96">
        <f>+OAX!V393</f>
        <v>0</v>
      </c>
      <c r="V355" s="96"/>
      <c r="W355" s="96"/>
      <c r="X355" s="96"/>
      <c r="Y355" s="96"/>
      <c r="Z355" s="96"/>
      <c r="AA355" s="96"/>
    </row>
    <row r="356" spans="1:27" ht="24.75" hidden="1">
      <c r="A356" s="1"/>
      <c r="B356" s="147">
        <v>2023</v>
      </c>
      <c r="C356" s="99">
        <v>20</v>
      </c>
      <c r="D356" s="99">
        <v>1</v>
      </c>
      <c r="E356" s="99">
        <v>3</v>
      </c>
      <c r="F356" s="99">
        <v>5</v>
      </c>
      <c r="G356" s="147">
        <v>5000</v>
      </c>
      <c r="H356" s="147">
        <v>5100</v>
      </c>
      <c r="I356" s="147">
        <v>519</v>
      </c>
      <c r="J356" s="100">
        <v>1</v>
      </c>
      <c r="K356" s="100">
        <v>5</v>
      </c>
      <c r="L356" s="123" t="s">
        <v>178</v>
      </c>
      <c r="M356" s="102">
        <f>OAX!N394</f>
        <v>0</v>
      </c>
      <c r="N356" s="124" t="str">
        <f>+OAX!O394</f>
        <v>Pieza</v>
      </c>
      <c r="O356" s="104">
        <f>+OAX!P394</f>
        <v>0</v>
      </c>
      <c r="P356" s="104">
        <f>+OAX!Q394</f>
        <v>0</v>
      </c>
      <c r="Q356" s="102">
        <f>+OAX!R394</f>
        <v>0</v>
      </c>
      <c r="R356" s="102">
        <f>+OAX!S394</f>
        <v>0</v>
      </c>
      <c r="S356" s="102">
        <f>+OAX!T394</f>
        <v>0</v>
      </c>
      <c r="T356" s="102">
        <f>+OAX!U394</f>
        <v>0</v>
      </c>
      <c r="U356" s="102">
        <f>+OAX!V394</f>
        <v>0</v>
      </c>
      <c r="V356" s="102">
        <f>+OAX!W394</f>
        <v>0</v>
      </c>
      <c r="W356" s="102">
        <f>+OAX!X394</f>
        <v>0</v>
      </c>
      <c r="X356" s="102">
        <f>+OAX!Y394</f>
        <v>0</v>
      </c>
      <c r="Y356" s="102">
        <f>+OAX!Z394</f>
        <v>0</v>
      </c>
      <c r="Z356" s="102">
        <f>+OAX!AA394</f>
        <v>0</v>
      </c>
      <c r="AA356" s="102">
        <f>+OAX!AB394</f>
        <v>0</v>
      </c>
    </row>
    <row r="357" spans="1:27" ht="24.75" hidden="1">
      <c r="A357" s="1"/>
      <c r="B357" s="147">
        <v>2023</v>
      </c>
      <c r="C357" s="99">
        <v>20</v>
      </c>
      <c r="D357" s="99">
        <v>1</v>
      </c>
      <c r="E357" s="99">
        <v>3</v>
      </c>
      <c r="F357" s="99">
        <v>5</v>
      </c>
      <c r="G357" s="147">
        <v>5000</v>
      </c>
      <c r="H357" s="147">
        <v>5100</v>
      </c>
      <c r="I357" s="147">
        <v>519</v>
      </c>
      <c r="J357" s="100">
        <v>2</v>
      </c>
      <c r="K357" s="100">
        <v>5</v>
      </c>
      <c r="L357" s="123" t="s">
        <v>300</v>
      </c>
      <c r="M357" s="102">
        <f>OAX!N395</f>
        <v>0</v>
      </c>
      <c r="N357" s="124" t="str">
        <f>+OAX!O395</f>
        <v>Pieza</v>
      </c>
      <c r="O357" s="104">
        <f>+OAX!P395</f>
        <v>0</v>
      </c>
      <c r="P357" s="104">
        <f>+OAX!Q395</f>
        <v>0</v>
      </c>
      <c r="Q357" s="102">
        <f>+OAX!R395</f>
        <v>0</v>
      </c>
      <c r="R357" s="102">
        <f>+OAX!S395</f>
        <v>0</v>
      </c>
      <c r="S357" s="102">
        <f>+OAX!T395</f>
        <v>0</v>
      </c>
      <c r="T357" s="102">
        <f>+OAX!U395</f>
        <v>0</v>
      </c>
      <c r="U357" s="102">
        <f>+OAX!V395</f>
        <v>0</v>
      </c>
      <c r="V357" s="102">
        <f>+OAX!W395</f>
        <v>0</v>
      </c>
      <c r="W357" s="102">
        <f>+OAX!X395</f>
        <v>0</v>
      </c>
      <c r="X357" s="102">
        <f>+OAX!Y395</f>
        <v>0</v>
      </c>
      <c r="Y357" s="102">
        <f>+OAX!Z395</f>
        <v>0</v>
      </c>
      <c r="Z357" s="102">
        <f>+OAX!AA395</f>
        <v>0</v>
      </c>
      <c r="AA357" s="102">
        <f>+OAX!AB395</f>
        <v>0</v>
      </c>
    </row>
    <row r="358" spans="1:27" ht="24.75" hidden="1">
      <c r="A358" s="1"/>
      <c r="B358" s="87">
        <v>2023</v>
      </c>
      <c r="C358" s="87">
        <v>20</v>
      </c>
      <c r="D358" s="87">
        <v>1</v>
      </c>
      <c r="E358" s="87">
        <v>3</v>
      </c>
      <c r="F358" s="87">
        <v>5</v>
      </c>
      <c r="G358" s="87">
        <v>5000</v>
      </c>
      <c r="H358" s="87">
        <v>5200</v>
      </c>
      <c r="I358" s="87"/>
      <c r="J358" s="87"/>
      <c r="K358" s="87">
        <v>5</v>
      </c>
      <c r="L358" s="89" t="s">
        <v>118</v>
      </c>
      <c r="M358" s="90">
        <f>OAX!N396</f>
        <v>0</v>
      </c>
      <c r="N358" s="151"/>
      <c r="O358" s="152"/>
      <c r="P358" s="152"/>
      <c r="Q358" s="90">
        <f>+OAX!R396</f>
        <v>0</v>
      </c>
      <c r="R358" s="90">
        <f>+OAX!S396</f>
        <v>0</v>
      </c>
      <c r="S358" s="90">
        <f>+OAX!T396</f>
        <v>0</v>
      </c>
      <c r="T358" s="90">
        <f>+OAX!U396</f>
        <v>0</v>
      </c>
      <c r="U358" s="90">
        <f>+OAX!V396</f>
        <v>0</v>
      </c>
      <c r="V358" s="90"/>
      <c r="W358" s="90"/>
      <c r="X358" s="90"/>
      <c r="Y358" s="90"/>
      <c r="Z358" s="90"/>
      <c r="AA358" s="90"/>
    </row>
    <row r="359" spans="1:27" ht="24.75" hidden="1">
      <c r="A359" s="1"/>
      <c r="B359" s="93">
        <v>2023</v>
      </c>
      <c r="C359" s="93">
        <v>20</v>
      </c>
      <c r="D359" s="93">
        <v>1</v>
      </c>
      <c r="E359" s="93">
        <v>3</v>
      </c>
      <c r="F359" s="93">
        <v>5</v>
      </c>
      <c r="G359" s="93">
        <v>5000</v>
      </c>
      <c r="H359" s="93">
        <v>5200</v>
      </c>
      <c r="I359" s="93">
        <v>521</v>
      </c>
      <c r="J359" s="93"/>
      <c r="K359" s="93">
        <v>5</v>
      </c>
      <c r="L359" s="95" t="s">
        <v>180</v>
      </c>
      <c r="M359" s="96">
        <f>OAX!N397</f>
        <v>0</v>
      </c>
      <c r="N359" s="153"/>
      <c r="O359" s="154"/>
      <c r="P359" s="154"/>
      <c r="Q359" s="96">
        <f>+OAX!R397</f>
        <v>0</v>
      </c>
      <c r="R359" s="96">
        <f>+OAX!S397</f>
        <v>0</v>
      </c>
      <c r="S359" s="96">
        <f>+OAX!T397</f>
        <v>0</v>
      </c>
      <c r="T359" s="96">
        <f>+OAX!U397</f>
        <v>0</v>
      </c>
      <c r="U359" s="96">
        <f>+OAX!V397</f>
        <v>0</v>
      </c>
      <c r="V359" s="96"/>
      <c r="W359" s="96"/>
      <c r="X359" s="96"/>
      <c r="Y359" s="96"/>
      <c r="Z359" s="96"/>
      <c r="AA359" s="96"/>
    </row>
    <row r="360" spans="1:27" ht="24.75" hidden="1">
      <c r="A360" s="1"/>
      <c r="B360" s="147">
        <v>2023</v>
      </c>
      <c r="C360" s="99">
        <v>20</v>
      </c>
      <c r="D360" s="99">
        <v>1</v>
      </c>
      <c r="E360" s="99">
        <v>3</v>
      </c>
      <c r="F360" s="99">
        <v>5</v>
      </c>
      <c r="G360" s="147">
        <v>5000</v>
      </c>
      <c r="H360" s="147">
        <v>5200</v>
      </c>
      <c r="I360" s="147">
        <v>521</v>
      </c>
      <c r="J360" s="100">
        <v>1</v>
      </c>
      <c r="K360" s="100">
        <v>5</v>
      </c>
      <c r="L360" s="123" t="s">
        <v>301</v>
      </c>
      <c r="M360" s="102">
        <f>OAX!N398</f>
        <v>0</v>
      </c>
      <c r="N360" s="124" t="str">
        <f>+OAX!O398</f>
        <v>Pieza</v>
      </c>
      <c r="O360" s="104">
        <f>+OAX!P398</f>
        <v>0</v>
      </c>
      <c r="P360" s="104">
        <f>+OAX!Q398</f>
        <v>0</v>
      </c>
      <c r="Q360" s="102">
        <f>+OAX!R398</f>
        <v>0</v>
      </c>
      <c r="R360" s="102">
        <f>+OAX!S398</f>
        <v>0</v>
      </c>
      <c r="S360" s="102">
        <f>+OAX!T398</f>
        <v>0</v>
      </c>
      <c r="T360" s="102">
        <f>+OAX!U398</f>
        <v>0</v>
      </c>
      <c r="U360" s="102">
        <f>+OAX!V398</f>
        <v>0</v>
      </c>
      <c r="V360" s="102">
        <f>+OAX!W398</f>
        <v>0</v>
      </c>
      <c r="W360" s="102">
        <f>+OAX!X398</f>
        <v>0</v>
      </c>
      <c r="X360" s="102">
        <f>+OAX!Y398</f>
        <v>0</v>
      </c>
      <c r="Y360" s="102">
        <f>+OAX!Z398</f>
        <v>0</v>
      </c>
      <c r="Z360" s="102">
        <f>+OAX!AA398</f>
        <v>0</v>
      </c>
      <c r="AA360" s="102">
        <f>+OAX!AB398</f>
        <v>0</v>
      </c>
    </row>
    <row r="361" spans="1:27" ht="24.75" hidden="1">
      <c r="A361" s="1"/>
      <c r="B361" s="93">
        <v>2023</v>
      </c>
      <c r="C361" s="93">
        <v>20</v>
      </c>
      <c r="D361" s="93">
        <v>1</v>
      </c>
      <c r="E361" s="93">
        <v>3</v>
      </c>
      <c r="F361" s="93">
        <v>5</v>
      </c>
      <c r="G361" s="93">
        <v>5000</v>
      </c>
      <c r="H361" s="93">
        <v>5200</v>
      </c>
      <c r="I361" s="93">
        <v>523</v>
      </c>
      <c r="J361" s="93"/>
      <c r="K361" s="93">
        <v>5</v>
      </c>
      <c r="L361" s="95" t="s">
        <v>119</v>
      </c>
      <c r="M361" s="96">
        <f>OAX!N399</f>
        <v>0</v>
      </c>
      <c r="N361" s="153"/>
      <c r="O361" s="154"/>
      <c r="P361" s="154"/>
      <c r="Q361" s="96">
        <f>+OAX!R399</f>
        <v>0</v>
      </c>
      <c r="R361" s="96">
        <f>+OAX!S399</f>
        <v>0</v>
      </c>
      <c r="S361" s="96">
        <f>+OAX!T399</f>
        <v>0</v>
      </c>
      <c r="T361" s="96">
        <f>+OAX!U399</f>
        <v>0</v>
      </c>
      <c r="U361" s="96">
        <f>+OAX!V399</f>
        <v>0</v>
      </c>
      <c r="V361" s="96"/>
      <c r="W361" s="96"/>
      <c r="X361" s="96"/>
      <c r="Y361" s="96"/>
      <c r="Z361" s="96"/>
      <c r="AA361" s="96"/>
    </row>
    <row r="362" spans="1:27" ht="24.75" hidden="1">
      <c r="A362" s="1"/>
      <c r="B362" s="147">
        <v>2023</v>
      </c>
      <c r="C362" s="99">
        <v>20</v>
      </c>
      <c r="D362" s="99">
        <v>1</v>
      </c>
      <c r="E362" s="99">
        <v>3</v>
      </c>
      <c r="F362" s="99">
        <v>5</v>
      </c>
      <c r="G362" s="147">
        <v>5000</v>
      </c>
      <c r="H362" s="147">
        <v>5200</v>
      </c>
      <c r="I362" s="147">
        <v>523</v>
      </c>
      <c r="J362" s="100">
        <v>1</v>
      </c>
      <c r="K362" s="100">
        <v>5</v>
      </c>
      <c r="L362" s="123" t="s">
        <v>253</v>
      </c>
      <c r="M362" s="102">
        <f>OAX!N400</f>
        <v>0</v>
      </c>
      <c r="N362" s="124" t="str">
        <f>+OAX!O400</f>
        <v>Pieza</v>
      </c>
      <c r="O362" s="104">
        <f>+OAX!P400</f>
        <v>0</v>
      </c>
      <c r="P362" s="104">
        <f>+OAX!Q400</f>
        <v>0</v>
      </c>
      <c r="Q362" s="102">
        <f>+OAX!R400</f>
        <v>0</v>
      </c>
      <c r="R362" s="102">
        <f>+OAX!S400</f>
        <v>0</v>
      </c>
      <c r="S362" s="102">
        <f>+OAX!T400</f>
        <v>0</v>
      </c>
      <c r="T362" s="102">
        <f>+OAX!U400</f>
        <v>0</v>
      </c>
      <c r="U362" s="102">
        <f>+OAX!V400</f>
        <v>0</v>
      </c>
      <c r="V362" s="102">
        <f>+OAX!W400</f>
        <v>0</v>
      </c>
      <c r="W362" s="102">
        <f>+OAX!X400</f>
        <v>0</v>
      </c>
      <c r="X362" s="102">
        <f>+OAX!Y400</f>
        <v>0</v>
      </c>
      <c r="Y362" s="102">
        <f>+OAX!Z400</f>
        <v>0</v>
      </c>
      <c r="Z362" s="102">
        <f>+OAX!AA400</f>
        <v>0</v>
      </c>
      <c r="AA362" s="102">
        <f>+OAX!AB400</f>
        <v>0</v>
      </c>
    </row>
    <row r="363" spans="1:27" ht="24.75">
      <c r="A363" s="1"/>
      <c r="B363" s="134">
        <v>2023</v>
      </c>
      <c r="C363" s="135">
        <v>20</v>
      </c>
      <c r="D363" s="135">
        <v>1</v>
      </c>
      <c r="E363" s="135">
        <v>3</v>
      </c>
      <c r="F363" s="135">
        <v>5</v>
      </c>
      <c r="G363" s="135"/>
      <c r="H363" s="135"/>
      <c r="I363" s="136"/>
      <c r="J363" s="137"/>
      <c r="K363" s="137">
        <v>6</v>
      </c>
      <c r="L363" s="138" t="s">
        <v>302</v>
      </c>
      <c r="M363" s="139">
        <f>OAX!N401</f>
        <v>32000000</v>
      </c>
      <c r="N363" s="140"/>
      <c r="O363" s="139"/>
      <c r="P363" s="139"/>
      <c r="Q363" s="139">
        <f>+OAX!R401</f>
        <v>31999990</v>
      </c>
      <c r="R363" s="139">
        <f>+OAX!S401</f>
        <v>0</v>
      </c>
      <c r="S363" s="139">
        <f>+OAX!T401</f>
        <v>0</v>
      </c>
      <c r="T363" s="139">
        <f>+OAX!U401</f>
        <v>0</v>
      </c>
      <c r="U363" s="139">
        <f>+OAX!V401</f>
        <v>10</v>
      </c>
      <c r="V363" s="139"/>
      <c r="W363" s="139"/>
      <c r="X363" s="139"/>
      <c r="Y363" s="139"/>
      <c r="Z363" s="139"/>
      <c r="AA363" s="139"/>
    </row>
    <row r="364" spans="1:27" ht="24.75" hidden="1">
      <c r="A364" s="1"/>
      <c r="B364" s="115">
        <v>2023</v>
      </c>
      <c r="C364" s="115">
        <v>20</v>
      </c>
      <c r="D364" s="115">
        <v>1</v>
      </c>
      <c r="E364" s="115">
        <v>3</v>
      </c>
      <c r="F364" s="115">
        <v>5</v>
      </c>
      <c r="G364" s="115">
        <v>2000</v>
      </c>
      <c r="H364" s="115"/>
      <c r="I364" s="115"/>
      <c r="J364" s="157" t="s">
        <v>29</v>
      </c>
      <c r="K364" s="157">
        <v>6</v>
      </c>
      <c r="L364" s="158" t="s">
        <v>39</v>
      </c>
      <c r="M364" s="159">
        <f>OAX!N402</f>
        <v>0</v>
      </c>
      <c r="N364" s="149"/>
      <c r="O364" s="160"/>
      <c r="P364" s="160"/>
      <c r="Q364" s="159">
        <f>+OAX!R402</f>
        <v>0</v>
      </c>
      <c r="R364" s="159">
        <f>+OAX!S402</f>
        <v>0</v>
      </c>
      <c r="S364" s="159">
        <f>+OAX!T402</f>
        <v>0</v>
      </c>
      <c r="T364" s="159">
        <f>+OAX!U402</f>
        <v>0</v>
      </c>
      <c r="U364" s="159">
        <f>+OAX!V402</f>
        <v>0</v>
      </c>
      <c r="V364" s="159"/>
      <c r="W364" s="159"/>
      <c r="X364" s="159"/>
      <c r="Y364" s="159"/>
      <c r="Z364" s="159"/>
      <c r="AA364" s="159"/>
    </row>
    <row r="365" spans="1:27" ht="24.75" hidden="1">
      <c r="A365" s="1"/>
      <c r="B365" s="161">
        <v>2023</v>
      </c>
      <c r="C365" s="161">
        <v>20</v>
      </c>
      <c r="D365" s="161">
        <v>1</v>
      </c>
      <c r="E365" s="161">
        <v>3</v>
      </c>
      <c r="F365" s="161">
        <v>5</v>
      </c>
      <c r="G365" s="162">
        <v>2000</v>
      </c>
      <c r="H365" s="162">
        <v>2400</v>
      </c>
      <c r="I365" s="162"/>
      <c r="J365" s="162" t="s">
        <v>29</v>
      </c>
      <c r="K365" s="162">
        <v>6</v>
      </c>
      <c r="L365" s="163" t="s">
        <v>303</v>
      </c>
      <c r="M365" s="164">
        <f>OAX!N403</f>
        <v>0</v>
      </c>
      <c r="N365" s="151"/>
      <c r="O365" s="165"/>
      <c r="P365" s="165"/>
      <c r="Q365" s="164">
        <f>+OAX!R403</f>
        <v>0</v>
      </c>
      <c r="R365" s="164">
        <f>+OAX!S403</f>
        <v>0</v>
      </c>
      <c r="S365" s="164">
        <f>+OAX!T403</f>
        <v>0</v>
      </c>
      <c r="T365" s="164">
        <f>+OAX!U403</f>
        <v>0</v>
      </c>
      <c r="U365" s="164">
        <f>+OAX!V403</f>
        <v>0</v>
      </c>
      <c r="V365" s="164"/>
      <c r="W365" s="164"/>
      <c r="X365" s="164"/>
      <c r="Y365" s="164"/>
      <c r="Z365" s="164"/>
      <c r="AA365" s="164"/>
    </row>
    <row r="366" spans="1:27" ht="24.75" hidden="1">
      <c r="A366" s="1"/>
      <c r="B366" s="119">
        <v>2023</v>
      </c>
      <c r="C366" s="119">
        <v>20</v>
      </c>
      <c r="D366" s="119">
        <v>1</v>
      </c>
      <c r="E366" s="119">
        <v>3</v>
      </c>
      <c r="F366" s="119">
        <v>5</v>
      </c>
      <c r="G366" s="119">
        <v>2000</v>
      </c>
      <c r="H366" s="119">
        <v>2400</v>
      </c>
      <c r="I366" s="119">
        <v>247</v>
      </c>
      <c r="J366" s="119"/>
      <c r="K366" s="119">
        <v>6</v>
      </c>
      <c r="L366" s="95" t="s">
        <v>304</v>
      </c>
      <c r="M366" s="96">
        <f>OAX!N404</f>
        <v>0</v>
      </c>
      <c r="N366" s="153"/>
      <c r="O366" s="153"/>
      <c r="P366" s="153"/>
      <c r="Q366" s="96">
        <f>+OAX!R404</f>
        <v>0</v>
      </c>
      <c r="R366" s="96">
        <f>+OAX!S404</f>
        <v>0</v>
      </c>
      <c r="S366" s="96">
        <f>+OAX!T404</f>
        <v>0</v>
      </c>
      <c r="T366" s="96">
        <f>+OAX!U404</f>
        <v>0</v>
      </c>
      <c r="U366" s="96">
        <f>+OAX!V404</f>
        <v>0</v>
      </c>
      <c r="V366" s="96"/>
      <c r="W366" s="96"/>
      <c r="X366" s="96"/>
      <c r="Y366" s="96"/>
      <c r="Z366" s="96"/>
      <c r="AA366" s="96"/>
    </row>
    <row r="367" spans="1:27" ht="46.5" hidden="1">
      <c r="A367" s="1"/>
      <c r="B367" s="166">
        <v>2023</v>
      </c>
      <c r="C367" s="25">
        <v>20</v>
      </c>
      <c r="D367" s="25">
        <v>1</v>
      </c>
      <c r="E367" s="25">
        <v>3</v>
      </c>
      <c r="F367" s="25">
        <v>5</v>
      </c>
      <c r="G367" s="166">
        <v>2000</v>
      </c>
      <c r="H367" s="166">
        <v>2400</v>
      </c>
      <c r="I367" s="166">
        <v>247</v>
      </c>
      <c r="J367" s="100">
        <v>1</v>
      </c>
      <c r="K367" s="100">
        <v>6</v>
      </c>
      <c r="L367" s="123" t="s">
        <v>305</v>
      </c>
      <c r="M367" s="102">
        <f>OAX!N405</f>
        <v>0</v>
      </c>
      <c r="N367" s="124" t="str">
        <f>+OAX!O405</f>
        <v>Lote</v>
      </c>
      <c r="O367" s="104">
        <f>+OAX!P405</f>
        <v>0</v>
      </c>
      <c r="P367" s="104">
        <f>+OAX!Q405</f>
        <v>0</v>
      </c>
      <c r="Q367" s="102">
        <f>+OAX!R405</f>
        <v>0</v>
      </c>
      <c r="R367" s="102">
        <f>+OAX!S405</f>
        <v>0</v>
      </c>
      <c r="S367" s="102">
        <f>+OAX!T405</f>
        <v>0</v>
      </c>
      <c r="T367" s="102">
        <f>+OAX!U405</f>
        <v>0</v>
      </c>
      <c r="U367" s="102">
        <f>+OAX!V405</f>
        <v>0</v>
      </c>
      <c r="V367" s="102">
        <f>+OAX!W405</f>
        <v>0</v>
      </c>
      <c r="W367" s="102">
        <f>+OAX!X405</f>
        <v>0</v>
      </c>
      <c r="X367" s="102">
        <f>+OAX!Y405</f>
        <v>0</v>
      </c>
      <c r="Y367" s="102">
        <f>+OAX!Z405</f>
        <v>0</v>
      </c>
      <c r="Z367" s="102">
        <f>+OAX!AA405</f>
        <v>0</v>
      </c>
      <c r="AA367" s="102">
        <f>+OAX!AB405</f>
        <v>0</v>
      </c>
    </row>
    <row r="368" spans="1:27" ht="24.75" hidden="1">
      <c r="A368" s="1"/>
      <c r="B368" s="115">
        <v>2023</v>
      </c>
      <c r="C368" s="115">
        <v>20</v>
      </c>
      <c r="D368" s="115">
        <v>1</v>
      </c>
      <c r="E368" s="115">
        <v>3</v>
      </c>
      <c r="F368" s="115">
        <v>5</v>
      </c>
      <c r="G368" s="115">
        <v>3000</v>
      </c>
      <c r="H368" s="115"/>
      <c r="I368" s="115"/>
      <c r="J368" s="160" t="s">
        <v>29</v>
      </c>
      <c r="K368" s="160">
        <v>6</v>
      </c>
      <c r="L368" s="158" t="s">
        <v>55</v>
      </c>
      <c r="M368" s="159">
        <f>OAX!N406</f>
        <v>0</v>
      </c>
      <c r="N368" s="149"/>
      <c r="O368" s="160"/>
      <c r="P368" s="160"/>
      <c r="Q368" s="159">
        <f>+OAX!R406</f>
        <v>0</v>
      </c>
      <c r="R368" s="159">
        <f>+OAX!S406</f>
        <v>0</v>
      </c>
      <c r="S368" s="159">
        <f>+OAX!T406</f>
        <v>0</v>
      </c>
      <c r="T368" s="159">
        <f>+OAX!U406</f>
        <v>0</v>
      </c>
      <c r="U368" s="159">
        <f>+OAX!V406</f>
        <v>0</v>
      </c>
      <c r="V368" s="159"/>
      <c r="W368" s="159"/>
      <c r="X368" s="159"/>
      <c r="Y368" s="159"/>
      <c r="Z368" s="159"/>
      <c r="AA368" s="159"/>
    </row>
    <row r="369" spans="1:27" ht="48" hidden="1">
      <c r="A369" s="1"/>
      <c r="B369" s="161">
        <v>2023</v>
      </c>
      <c r="C369" s="161">
        <v>20</v>
      </c>
      <c r="D369" s="161">
        <v>1</v>
      </c>
      <c r="E369" s="161">
        <v>3</v>
      </c>
      <c r="F369" s="161">
        <v>5</v>
      </c>
      <c r="G369" s="161">
        <v>3000</v>
      </c>
      <c r="H369" s="161">
        <v>3300</v>
      </c>
      <c r="I369" s="161"/>
      <c r="J369" s="161" t="s">
        <v>29</v>
      </c>
      <c r="K369" s="161">
        <v>6</v>
      </c>
      <c r="L369" s="163" t="s">
        <v>56</v>
      </c>
      <c r="M369" s="164">
        <f>OAX!N407</f>
        <v>0</v>
      </c>
      <c r="N369" s="167"/>
      <c r="O369" s="168"/>
      <c r="P369" s="168"/>
      <c r="Q369" s="164">
        <f>+OAX!R407</f>
        <v>0</v>
      </c>
      <c r="R369" s="164">
        <f>+OAX!S407</f>
        <v>0</v>
      </c>
      <c r="S369" s="164">
        <f>+OAX!T407</f>
        <v>0</v>
      </c>
      <c r="T369" s="164">
        <f>+OAX!U407</f>
        <v>0</v>
      </c>
      <c r="U369" s="164">
        <f>+OAX!V407</f>
        <v>0</v>
      </c>
      <c r="V369" s="164"/>
      <c r="W369" s="164"/>
      <c r="X369" s="164"/>
      <c r="Y369" s="164"/>
      <c r="Z369" s="164"/>
      <c r="AA369" s="164"/>
    </row>
    <row r="370" spans="1:27" ht="24.75" hidden="1">
      <c r="A370" s="1"/>
      <c r="B370" s="119">
        <v>2023</v>
      </c>
      <c r="C370" s="119">
        <v>20</v>
      </c>
      <c r="D370" s="119">
        <v>1</v>
      </c>
      <c r="E370" s="119">
        <v>3</v>
      </c>
      <c r="F370" s="119">
        <v>5</v>
      </c>
      <c r="G370" s="119">
        <v>3000</v>
      </c>
      <c r="H370" s="119">
        <v>3300</v>
      </c>
      <c r="I370" s="119">
        <v>339</v>
      </c>
      <c r="J370" s="119"/>
      <c r="K370" s="119">
        <v>6</v>
      </c>
      <c r="L370" s="95" t="s">
        <v>57</v>
      </c>
      <c r="M370" s="96">
        <f>OAX!N408</f>
        <v>0</v>
      </c>
      <c r="N370" s="153"/>
      <c r="O370" s="154"/>
      <c r="P370" s="154"/>
      <c r="Q370" s="96">
        <f>+OAX!R408</f>
        <v>0</v>
      </c>
      <c r="R370" s="96">
        <f>+OAX!S408</f>
        <v>0</v>
      </c>
      <c r="S370" s="96">
        <f>+OAX!T408</f>
        <v>0</v>
      </c>
      <c r="T370" s="96">
        <f>+OAX!U408</f>
        <v>0</v>
      </c>
      <c r="U370" s="96">
        <f>+OAX!V408</f>
        <v>0</v>
      </c>
      <c r="V370" s="96"/>
      <c r="W370" s="96"/>
      <c r="X370" s="96"/>
      <c r="Y370" s="96"/>
      <c r="Z370" s="96"/>
      <c r="AA370" s="96"/>
    </row>
    <row r="371" spans="1:27" ht="46.5" hidden="1">
      <c r="A371" s="1"/>
      <c r="B371" s="166">
        <v>2023</v>
      </c>
      <c r="C371" s="25">
        <v>20</v>
      </c>
      <c r="D371" s="25">
        <v>1</v>
      </c>
      <c r="E371" s="25">
        <v>3</v>
      </c>
      <c r="F371" s="25">
        <v>5</v>
      </c>
      <c r="G371" s="166">
        <v>3000</v>
      </c>
      <c r="H371" s="166">
        <v>3300</v>
      </c>
      <c r="I371" s="166">
        <v>339</v>
      </c>
      <c r="J371" s="100">
        <v>2</v>
      </c>
      <c r="K371" s="100">
        <v>6</v>
      </c>
      <c r="L371" s="123" t="s">
        <v>306</v>
      </c>
      <c r="M371" s="102">
        <f>OAX!N409</f>
        <v>0</v>
      </c>
      <c r="N371" s="124" t="str">
        <f>+OAX!O409</f>
        <v>Proyecto</v>
      </c>
      <c r="O371" s="104">
        <f>+OAX!P409</f>
        <v>0</v>
      </c>
      <c r="P371" s="104">
        <f>+OAX!Q409</f>
        <v>0</v>
      </c>
      <c r="Q371" s="102">
        <f>+OAX!R409</f>
        <v>0</v>
      </c>
      <c r="R371" s="102">
        <f>+OAX!S409</f>
        <v>0</v>
      </c>
      <c r="S371" s="102">
        <f>+OAX!T409</f>
        <v>0</v>
      </c>
      <c r="T371" s="102">
        <f>+OAX!U409</f>
        <v>0</v>
      </c>
      <c r="U371" s="102">
        <f>+OAX!V409</f>
        <v>0</v>
      </c>
      <c r="V371" s="102">
        <f>+OAX!W409</f>
        <v>0</v>
      </c>
      <c r="W371" s="102">
        <f>+OAX!X409</f>
        <v>0</v>
      </c>
      <c r="X371" s="102">
        <f>+OAX!Y409</f>
        <v>0</v>
      </c>
      <c r="Y371" s="102">
        <f>+OAX!Z409</f>
        <v>0</v>
      </c>
      <c r="Z371" s="102">
        <f>+OAX!AA409</f>
        <v>0</v>
      </c>
      <c r="AA371" s="102">
        <f>+OAX!AB409</f>
        <v>0</v>
      </c>
    </row>
    <row r="372" spans="1:27" ht="24.75">
      <c r="A372" s="1"/>
      <c r="B372" s="115">
        <v>2023</v>
      </c>
      <c r="C372" s="115">
        <v>20</v>
      </c>
      <c r="D372" s="115">
        <v>1</v>
      </c>
      <c r="E372" s="115">
        <v>3</v>
      </c>
      <c r="F372" s="115">
        <v>5</v>
      </c>
      <c r="G372" s="115">
        <v>5000</v>
      </c>
      <c r="H372" s="160"/>
      <c r="I372" s="160"/>
      <c r="J372" s="160"/>
      <c r="K372" s="160">
        <v>6</v>
      </c>
      <c r="L372" s="158" t="s">
        <v>114</v>
      </c>
      <c r="M372" s="159">
        <f>OAX!N410</f>
        <v>32000000</v>
      </c>
      <c r="N372" s="149"/>
      <c r="O372" s="169"/>
      <c r="P372" s="169"/>
      <c r="Q372" s="159">
        <f>+OAX!R410</f>
        <v>31999990</v>
      </c>
      <c r="R372" s="159">
        <f>+OAX!S410</f>
        <v>0</v>
      </c>
      <c r="S372" s="159">
        <f>+OAX!T410</f>
        <v>0</v>
      </c>
      <c r="T372" s="159">
        <f>+OAX!U410</f>
        <v>0</v>
      </c>
      <c r="U372" s="159">
        <f>+OAX!V410</f>
        <v>10</v>
      </c>
      <c r="V372" s="159"/>
      <c r="W372" s="159"/>
      <c r="X372" s="159"/>
      <c r="Y372" s="159"/>
      <c r="Z372" s="159"/>
      <c r="AA372" s="159"/>
    </row>
    <row r="373" spans="1:27" ht="24.75" hidden="1">
      <c r="A373" s="1"/>
      <c r="B373" s="161">
        <v>2023</v>
      </c>
      <c r="C373" s="161">
        <v>20</v>
      </c>
      <c r="D373" s="161">
        <v>1</v>
      </c>
      <c r="E373" s="161">
        <v>3</v>
      </c>
      <c r="F373" s="161">
        <v>5</v>
      </c>
      <c r="G373" s="161">
        <v>5000</v>
      </c>
      <c r="H373" s="161">
        <v>5100</v>
      </c>
      <c r="I373" s="161"/>
      <c r="J373" s="161"/>
      <c r="K373" s="161">
        <v>6</v>
      </c>
      <c r="L373" s="163" t="s">
        <v>115</v>
      </c>
      <c r="M373" s="164">
        <f>OAX!N411</f>
        <v>0</v>
      </c>
      <c r="N373" s="167"/>
      <c r="O373" s="170"/>
      <c r="P373" s="170"/>
      <c r="Q373" s="164">
        <f>+OAX!R411</f>
        <v>0</v>
      </c>
      <c r="R373" s="164">
        <f>+OAX!S411</f>
        <v>0</v>
      </c>
      <c r="S373" s="164">
        <f>+OAX!T411</f>
        <v>0</v>
      </c>
      <c r="T373" s="164">
        <f>+OAX!U411</f>
        <v>0</v>
      </c>
      <c r="U373" s="164">
        <f>+OAX!V411</f>
        <v>0</v>
      </c>
      <c r="V373" s="164"/>
      <c r="W373" s="164"/>
      <c r="X373" s="164"/>
      <c r="Y373" s="164"/>
      <c r="Z373" s="164"/>
      <c r="AA373" s="164"/>
    </row>
    <row r="374" spans="1:27" ht="24.75" hidden="1">
      <c r="A374" s="1"/>
      <c r="B374" s="119">
        <v>2023</v>
      </c>
      <c r="C374" s="119">
        <v>20</v>
      </c>
      <c r="D374" s="119">
        <v>1</v>
      </c>
      <c r="E374" s="119">
        <v>3</v>
      </c>
      <c r="F374" s="119">
        <v>5</v>
      </c>
      <c r="G374" s="119">
        <v>5000</v>
      </c>
      <c r="H374" s="119">
        <v>5100</v>
      </c>
      <c r="I374" s="119">
        <v>515</v>
      </c>
      <c r="J374" s="119"/>
      <c r="K374" s="119">
        <v>6</v>
      </c>
      <c r="L374" s="95" t="s">
        <v>116</v>
      </c>
      <c r="M374" s="96">
        <f>OAX!N412</f>
        <v>0</v>
      </c>
      <c r="N374" s="153"/>
      <c r="O374" s="153"/>
      <c r="P374" s="153"/>
      <c r="Q374" s="96">
        <f>+OAX!R412</f>
        <v>0</v>
      </c>
      <c r="R374" s="96">
        <f>+OAX!S412</f>
        <v>0</v>
      </c>
      <c r="S374" s="96">
        <f>+OAX!T412</f>
        <v>0</v>
      </c>
      <c r="T374" s="96">
        <f>+OAX!U412</f>
        <v>0</v>
      </c>
      <c r="U374" s="96">
        <f>+OAX!V412</f>
        <v>0</v>
      </c>
      <c r="V374" s="96"/>
      <c r="W374" s="96"/>
      <c r="X374" s="96"/>
      <c r="Y374" s="96"/>
      <c r="Z374" s="96"/>
      <c r="AA374" s="96"/>
    </row>
    <row r="375" spans="1:27" ht="46.5" hidden="1">
      <c r="A375" s="1"/>
      <c r="B375" s="166">
        <v>2023</v>
      </c>
      <c r="C375" s="25">
        <v>20</v>
      </c>
      <c r="D375" s="25">
        <v>1</v>
      </c>
      <c r="E375" s="25">
        <v>3</v>
      </c>
      <c r="F375" s="25">
        <v>5</v>
      </c>
      <c r="G375" s="166">
        <v>5000</v>
      </c>
      <c r="H375" s="166">
        <v>5100</v>
      </c>
      <c r="I375" s="166">
        <v>515</v>
      </c>
      <c r="J375" s="100">
        <f>1</f>
        <v>1</v>
      </c>
      <c r="K375" s="100">
        <v>6</v>
      </c>
      <c r="L375" s="123" t="s">
        <v>165</v>
      </c>
      <c r="M375" s="102">
        <f>OAX!N413</f>
        <v>0</v>
      </c>
      <c r="N375" s="124" t="str">
        <f>+OAX!O413</f>
        <v>Equipo/ Pieza</v>
      </c>
      <c r="O375" s="104">
        <f>+OAX!P413</f>
        <v>0</v>
      </c>
      <c r="P375" s="104">
        <f>+OAX!Q413</f>
        <v>0</v>
      </c>
      <c r="Q375" s="102">
        <f>+OAX!R413</f>
        <v>0</v>
      </c>
      <c r="R375" s="102">
        <f>+OAX!S413</f>
        <v>0</v>
      </c>
      <c r="S375" s="102">
        <f>+OAX!T413</f>
        <v>0</v>
      </c>
      <c r="T375" s="102">
        <f>+OAX!U413</f>
        <v>0</v>
      </c>
      <c r="U375" s="102">
        <f>+OAX!V413</f>
        <v>0</v>
      </c>
      <c r="V375" s="102">
        <f>+OAX!W413</f>
        <v>0</v>
      </c>
      <c r="W375" s="102">
        <f>+OAX!X413</f>
        <v>0</v>
      </c>
      <c r="X375" s="102">
        <f>+OAX!Y413</f>
        <v>0</v>
      </c>
      <c r="Y375" s="102">
        <f>+OAX!Z413</f>
        <v>0</v>
      </c>
      <c r="Z375" s="102">
        <f>+OAX!AA413</f>
        <v>0</v>
      </c>
      <c r="AA375" s="102">
        <f>+OAX!AB413</f>
        <v>0</v>
      </c>
    </row>
    <row r="376" spans="1:27" ht="46.5" hidden="1">
      <c r="A376" s="1"/>
      <c r="B376" s="166">
        <v>2023</v>
      </c>
      <c r="C376" s="25">
        <v>20</v>
      </c>
      <c r="D376" s="25">
        <v>1</v>
      </c>
      <c r="E376" s="25">
        <f>E375</f>
        <v>3</v>
      </c>
      <c r="F376" s="25">
        <v>5</v>
      </c>
      <c r="G376" s="166">
        <v>5000</v>
      </c>
      <c r="H376" s="166">
        <v>5100</v>
      </c>
      <c r="I376" s="166">
        <v>515</v>
      </c>
      <c r="J376" s="100">
        <v>2</v>
      </c>
      <c r="K376" s="100">
        <v>6</v>
      </c>
      <c r="L376" s="123" t="s">
        <v>308</v>
      </c>
      <c r="M376" s="102">
        <f>OAX!N414</f>
        <v>0</v>
      </c>
      <c r="N376" s="124" t="str">
        <f>+OAX!O414</f>
        <v>Equipo/ Pieza</v>
      </c>
      <c r="O376" s="104">
        <f>+OAX!P414</f>
        <v>0</v>
      </c>
      <c r="P376" s="104">
        <f>+OAX!Q414</f>
        <v>0</v>
      </c>
      <c r="Q376" s="102">
        <f>+OAX!R414</f>
        <v>0</v>
      </c>
      <c r="R376" s="102">
        <f>+OAX!S414</f>
        <v>0</v>
      </c>
      <c r="S376" s="102">
        <f>+OAX!T414</f>
        <v>0</v>
      </c>
      <c r="T376" s="102">
        <f>+OAX!U414</f>
        <v>0</v>
      </c>
      <c r="U376" s="102">
        <f>+OAX!V414</f>
        <v>0</v>
      </c>
      <c r="V376" s="102">
        <f>+OAX!W414</f>
        <v>0</v>
      </c>
      <c r="W376" s="102">
        <f>+OAX!X414</f>
        <v>0</v>
      </c>
      <c r="X376" s="102">
        <f>+OAX!Y414</f>
        <v>0</v>
      </c>
      <c r="Y376" s="102">
        <f>+OAX!Z414</f>
        <v>0</v>
      </c>
      <c r="Z376" s="102">
        <f>+OAX!AA414</f>
        <v>0</v>
      </c>
      <c r="AA376" s="102">
        <f>+OAX!AB414</f>
        <v>0</v>
      </c>
    </row>
    <row r="377" spans="1:27" ht="46.5" hidden="1">
      <c r="A377" s="1"/>
      <c r="B377" s="166">
        <v>2023</v>
      </c>
      <c r="C377" s="25">
        <v>20</v>
      </c>
      <c r="D377" s="25">
        <v>1</v>
      </c>
      <c r="E377" s="25">
        <f>E376</f>
        <v>3</v>
      </c>
      <c r="F377" s="25">
        <v>5</v>
      </c>
      <c r="G377" s="166">
        <v>5000</v>
      </c>
      <c r="H377" s="166">
        <v>5100</v>
      </c>
      <c r="I377" s="166">
        <v>515</v>
      </c>
      <c r="J377" s="100">
        <v>3</v>
      </c>
      <c r="K377" s="100">
        <v>6</v>
      </c>
      <c r="L377" s="123" t="s">
        <v>309</v>
      </c>
      <c r="M377" s="102">
        <f>OAX!N415</f>
        <v>0</v>
      </c>
      <c r="N377" s="124" t="str">
        <f>+OAX!O415</f>
        <v>Equipo/ Pieza</v>
      </c>
      <c r="O377" s="104">
        <f>+OAX!P415</f>
        <v>0</v>
      </c>
      <c r="P377" s="104">
        <f>+OAX!Q415</f>
        <v>0</v>
      </c>
      <c r="Q377" s="102">
        <f>+OAX!R415</f>
        <v>0</v>
      </c>
      <c r="R377" s="102">
        <f>+OAX!S415</f>
        <v>0</v>
      </c>
      <c r="S377" s="102">
        <f>+OAX!T415</f>
        <v>0</v>
      </c>
      <c r="T377" s="102">
        <f>+OAX!U415</f>
        <v>0</v>
      </c>
      <c r="U377" s="102">
        <f>+OAX!V415</f>
        <v>0</v>
      </c>
      <c r="V377" s="102">
        <f>+OAX!W415</f>
        <v>0</v>
      </c>
      <c r="W377" s="102">
        <f>+OAX!X415</f>
        <v>0</v>
      </c>
      <c r="X377" s="102">
        <f>+OAX!Y415</f>
        <v>0</v>
      </c>
      <c r="Y377" s="102">
        <f>+OAX!Z415</f>
        <v>0</v>
      </c>
      <c r="Z377" s="102">
        <f>+OAX!AA415</f>
        <v>0</v>
      </c>
      <c r="AA377" s="102">
        <f>+OAX!AB415</f>
        <v>0</v>
      </c>
    </row>
    <row r="378" spans="1:27" ht="46.5" hidden="1">
      <c r="A378" s="1"/>
      <c r="B378" s="166">
        <v>2023</v>
      </c>
      <c r="C378" s="25">
        <v>20</v>
      </c>
      <c r="D378" s="25">
        <v>1</v>
      </c>
      <c r="E378" s="25">
        <v>3</v>
      </c>
      <c r="F378" s="25">
        <v>5</v>
      </c>
      <c r="G378" s="166">
        <v>5000</v>
      </c>
      <c r="H378" s="166">
        <v>5100</v>
      </c>
      <c r="I378" s="166">
        <v>515</v>
      </c>
      <c r="J378" s="100">
        <v>5</v>
      </c>
      <c r="K378" s="100">
        <v>6</v>
      </c>
      <c r="L378" s="123" t="s">
        <v>310</v>
      </c>
      <c r="M378" s="102">
        <f>OAX!N416</f>
        <v>0</v>
      </c>
      <c r="N378" s="124" t="str">
        <f>+OAX!O416</f>
        <v>Equipo/ Pieza</v>
      </c>
      <c r="O378" s="104">
        <f>+OAX!P416</f>
        <v>0</v>
      </c>
      <c r="P378" s="104">
        <f>+OAX!Q416</f>
        <v>0</v>
      </c>
      <c r="Q378" s="102">
        <f>+OAX!R416</f>
        <v>0</v>
      </c>
      <c r="R378" s="102">
        <f>+OAX!S416</f>
        <v>0</v>
      </c>
      <c r="S378" s="102">
        <f>+OAX!T416</f>
        <v>0</v>
      </c>
      <c r="T378" s="102">
        <f>+OAX!U416</f>
        <v>0</v>
      </c>
      <c r="U378" s="102">
        <f>+OAX!V416</f>
        <v>0</v>
      </c>
      <c r="V378" s="102">
        <f>+OAX!W416</f>
        <v>0</v>
      </c>
      <c r="W378" s="102">
        <f>+OAX!X416</f>
        <v>0</v>
      </c>
      <c r="X378" s="102">
        <f>+OAX!Y416</f>
        <v>0</v>
      </c>
      <c r="Y378" s="102">
        <f>+OAX!Z416</f>
        <v>0</v>
      </c>
      <c r="Z378" s="102">
        <f>+OAX!AA416</f>
        <v>0</v>
      </c>
      <c r="AA378" s="102">
        <f>+OAX!AB416</f>
        <v>0</v>
      </c>
    </row>
    <row r="379" spans="1:27" ht="24.75" hidden="1">
      <c r="A379" s="1"/>
      <c r="B379" s="161">
        <v>2023</v>
      </c>
      <c r="C379" s="161">
        <v>20</v>
      </c>
      <c r="D379" s="161">
        <v>1</v>
      </c>
      <c r="E379" s="161">
        <v>3</v>
      </c>
      <c r="F379" s="161">
        <v>5</v>
      </c>
      <c r="G379" s="161">
        <v>5000</v>
      </c>
      <c r="H379" s="161">
        <v>5200</v>
      </c>
      <c r="I379" s="161"/>
      <c r="J379" s="161"/>
      <c r="K379" s="161">
        <v>6</v>
      </c>
      <c r="L379" s="163" t="s">
        <v>311</v>
      </c>
      <c r="M379" s="164">
        <f>OAX!N417</f>
        <v>0</v>
      </c>
      <c r="N379" s="171"/>
      <c r="O379" s="172"/>
      <c r="P379" s="172"/>
      <c r="Q379" s="164">
        <f>+OAX!R417</f>
        <v>0</v>
      </c>
      <c r="R379" s="164">
        <f>+OAX!S417</f>
        <v>0</v>
      </c>
      <c r="S379" s="164">
        <f>+OAX!T417</f>
        <v>0</v>
      </c>
      <c r="T379" s="164">
        <f>+OAX!U417</f>
        <v>0</v>
      </c>
      <c r="U379" s="164">
        <f>+OAX!V417</f>
        <v>0</v>
      </c>
      <c r="V379" s="164"/>
      <c r="W379" s="164"/>
      <c r="X379" s="164"/>
      <c r="Y379" s="164"/>
      <c r="Z379" s="164"/>
      <c r="AA379" s="164"/>
    </row>
    <row r="380" spans="1:27" ht="24.75" hidden="1">
      <c r="A380" s="1"/>
      <c r="B380" s="119">
        <v>2023</v>
      </c>
      <c r="C380" s="119">
        <v>20</v>
      </c>
      <c r="D380" s="119">
        <v>1</v>
      </c>
      <c r="E380" s="119">
        <v>3</v>
      </c>
      <c r="F380" s="119">
        <v>5</v>
      </c>
      <c r="G380" s="119">
        <v>5000</v>
      </c>
      <c r="H380" s="119">
        <v>5200</v>
      </c>
      <c r="I380" s="119">
        <v>523</v>
      </c>
      <c r="J380" s="119"/>
      <c r="K380" s="119">
        <v>6</v>
      </c>
      <c r="L380" s="95" t="s">
        <v>119</v>
      </c>
      <c r="M380" s="96">
        <f>OAX!N418</f>
        <v>0</v>
      </c>
      <c r="N380" s="153"/>
      <c r="O380" s="153"/>
      <c r="P380" s="153"/>
      <c r="Q380" s="96">
        <f>+OAX!R418</f>
        <v>0</v>
      </c>
      <c r="R380" s="96">
        <f>+OAX!S418</f>
        <v>0</v>
      </c>
      <c r="S380" s="96">
        <f>+OAX!T418</f>
        <v>0</v>
      </c>
      <c r="T380" s="96">
        <f>+OAX!U418</f>
        <v>0</v>
      </c>
      <c r="U380" s="96">
        <f>+OAX!V418</f>
        <v>0</v>
      </c>
      <c r="V380" s="96"/>
      <c r="W380" s="96"/>
      <c r="X380" s="96"/>
      <c r="Y380" s="96"/>
      <c r="Z380" s="96"/>
      <c r="AA380" s="96"/>
    </row>
    <row r="381" spans="1:27" ht="46.5" hidden="1">
      <c r="A381" s="1"/>
      <c r="B381" s="166">
        <v>2023</v>
      </c>
      <c r="C381" s="25">
        <v>20</v>
      </c>
      <c r="D381" s="25">
        <v>1</v>
      </c>
      <c r="E381" s="25">
        <v>3</v>
      </c>
      <c r="F381" s="25">
        <v>5</v>
      </c>
      <c r="G381" s="166">
        <v>5000</v>
      </c>
      <c r="H381" s="166">
        <v>5200</v>
      </c>
      <c r="I381" s="166">
        <v>523</v>
      </c>
      <c r="J381" s="100">
        <v>1</v>
      </c>
      <c r="K381" s="100">
        <v>6</v>
      </c>
      <c r="L381" s="123" t="s">
        <v>253</v>
      </c>
      <c r="M381" s="102">
        <f>OAX!N419</f>
        <v>0</v>
      </c>
      <c r="N381" s="124" t="str">
        <f>+OAX!O419</f>
        <v>Equipo/ Pieza</v>
      </c>
      <c r="O381" s="104">
        <f>+OAX!P419</f>
        <v>0</v>
      </c>
      <c r="P381" s="104">
        <f>+OAX!Q419</f>
        <v>0</v>
      </c>
      <c r="Q381" s="102">
        <f>+OAX!R419</f>
        <v>0</v>
      </c>
      <c r="R381" s="102">
        <f>+OAX!S419</f>
        <v>0</v>
      </c>
      <c r="S381" s="102">
        <f>+OAX!T419</f>
        <v>0</v>
      </c>
      <c r="T381" s="102">
        <f>+OAX!U419</f>
        <v>0</v>
      </c>
      <c r="U381" s="102">
        <f>+OAX!V419</f>
        <v>0</v>
      </c>
      <c r="V381" s="102">
        <f>+OAX!W419</f>
        <v>0</v>
      </c>
      <c r="W381" s="102">
        <f>+OAX!X419</f>
        <v>0</v>
      </c>
      <c r="X381" s="102">
        <f>+OAX!Y419</f>
        <v>0</v>
      </c>
      <c r="Y381" s="102">
        <f>+OAX!Z419</f>
        <v>0</v>
      </c>
      <c r="Z381" s="102">
        <f>+OAX!AA419</f>
        <v>0</v>
      </c>
      <c r="AA381" s="102">
        <f>+OAX!AB419</f>
        <v>0</v>
      </c>
    </row>
    <row r="382" spans="1:27" ht="24.75">
      <c r="A382" s="1"/>
      <c r="B382" s="161">
        <v>2023</v>
      </c>
      <c r="C382" s="161">
        <v>20</v>
      </c>
      <c r="D382" s="161">
        <v>1</v>
      </c>
      <c r="E382" s="161">
        <v>3</v>
      </c>
      <c r="F382" s="161">
        <v>5</v>
      </c>
      <c r="G382" s="161">
        <v>5000</v>
      </c>
      <c r="H382" s="161">
        <v>5900</v>
      </c>
      <c r="I382" s="161"/>
      <c r="J382" s="161"/>
      <c r="K382" s="161">
        <v>6</v>
      </c>
      <c r="L382" s="163" t="s">
        <v>225</v>
      </c>
      <c r="M382" s="164">
        <f>OAX!N420</f>
        <v>32000000</v>
      </c>
      <c r="N382" s="171"/>
      <c r="O382" s="172"/>
      <c r="P382" s="172"/>
      <c r="Q382" s="164">
        <f>+OAX!R420</f>
        <v>31999990</v>
      </c>
      <c r="R382" s="164">
        <f>+OAX!S420</f>
        <v>0</v>
      </c>
      <c r="S382" s="164">
        <f>+OAX!T420</f>
        <v>0</v>
      </c>
      <c r="T382" s="164">
        <f>+OAX!U420</f>
        <v>0</v>
      </c>
      <c r="U382" s="164">
        <f>+OAX!V420</f>
        <v>10</v>
      </c>
      <c r="V382" s="164"/>
      <c r="W382" s="164"/>
      <c r="X382" s="164"/>
      <c r="Y382" s="164"/>
      <c r="Z382" s="164"/>
      <c r="AA382" s="164"/>
    </row>
    <row r="383" spans="1:27" ht="24.75">
      <c r="A383" s="1"/>
      <c r="B383" s="119">
        <v>2023</v>
      </c>
      <c r="C383" s="119">
        <v>20</v>
      </c>
      <c r="D383" s="119">
        <v>1</v>
      </c>
      <c r="E383" s="119">
        <v>3</v>
      </c>
      <c r="F383" s="119">
        <v>5</v>
      </c>
      <c r="G383" s="119">
        <v>5000</v>
      </c>
      <c r="H383" s="119">
        <v>5900</v>
      </c>
      <c r="I383" s="119">
        <v>591</v>
      </c>
      <c r="J383" s="119"/>
      <c r="K383" s="119">
        <v>6</v>
      </c>
      <c r="L383" s="95" t="s">
        <v>226</v>
      </c>
      <c r="M383" s="96">
        <f>OAX!N421</f>
        <v>32000000</v>
      </c>
      <c r="N383" s="153"/>
      <c r="O383" s="153"/>
      <c r="P383" s="153"/>
      <c r="Q383" s="96">
        <f>+OAX!R421</f>
        <v>31999990</v>
      </c>
      <c r="R383" s="96">
        <f>+OAX!S421</f>
        <v>0</v>
      </c>
      <c r="S383" s="96">
        <f>+OAX!T421</f>
        <v>0</v>
      </c>
      <c r="T383" s="96">
        <f>+OAX!U421</f>
        <v>0</v>
      </c>
      <c r="U383" s="96">
        <f>+OAX!V421</f>
        <v>10</v>
      </c>
      <c r="V383" s="96"/>
      <c r="W383" s="96"/>
      <c r="X383" s="96"/>
      <c r="Y383" s="96"/>
      <c r="Z383" s="96"/>
      <c r="AA383" s="96"/>
    </row>
    <row r="384" spans="1:27" ht="24.75">
      <c r="A384" s="1"/>
      <c r="B384" s="166">
        <v>2023</v>
      </c>
      <c r="C384" s="25">
        <v>20</v>
      </c>
      <c r="D384" s="25">
        <v>1</v>
      </c>
      <c r="E384" s="25">
        <v>3</v>
      </c>
      <c r="F384" s="25">
        <v>5</v>
      </c>
      <c r="G384" s="166">
        <v>5000</v>
      </c>
      <c r="H384" s="166">
        <v>5900</v>
      </c>
      <c r="I384" s="166">
        <v>591</v>
      </c>
      <c r="J384" s="100">
        <v>1</v>
      </c>
      <c r="K384" s="100">
        <v>6</v>
      </c>
      <c r="L384" s="123" t="s">
        <v>698</v>
      </c>
      <c r="M384" s="102">
        <f>OAX!N422</f>
        <v>32000000</v>
      </c>
      <c r="N384" s="124" t="str">
        <f>+OAX!O422</f>
        <v>Licencia</v>
      </c>
      <c r="O384" s="104">
        <f>+OAX!P422</f>
        <v>1</v>
      </c>
      <c r="P384" s="104">
        <f>+OAX!Q422</f>
        <v>25</v>
      </c>
      <c r="Q384" s="102">
        <f>+OAX!R422</f>
        <v>31999990</v>
      </c>
      <c r="R384" s="102">
        <f>+OAX!S422</f>
        <v>0</v>
      </c>
      <c r="S384" s="102">
        <f>+OAX!T422</f>
        <v>0</v>
      </c>
      <c r="T384" s="102">
        <f>+OAX!U422</f>
        <v>0</v>
      </c>
      <c r="U384" s="102">
        <f>+OAX!V422</f>
        <v>10</v>
      </c>
      <c r="V384" s="102">
        <f>+OAX!W422</f>
        <v>1</v>
      </c>
      <c r="W384" s="102">
        <f>+OAX!X422</f>
        <v>0</v>
      </c>
      <c r="X384" s="102">
        <f>+OAX!Y422</f>
        <v>0</v>
      </c>
      <c r="Y384" s="102">
        <f>+OAX!Z422</f>
        <v>0</v>
      </c>
      <c r="Z384" s="102">
        <f>+OAX!AA422</f>
        <v>1</v>
      </c>
      <c r="AA384" s="102">
        <f>+OAX!AB422</f>
        <v>0</v>
      </c>
    </row>
    <row r="385" spans="1:27" ht="48" hidden="1">
      <c r="A385" s="1"/>
      <c r="B385" s="125">
        <v>2023</v>
      </c>
      <c r="C385" s="125">
        <v>20</v>
      </c>
      <c r="D385" s="125">
        <v>1</v>
      </c>
      <c r="E385" s="125">
        <v>3</v>
      </c>
      <c r="F385" s="125">
        <v>6</v>
      </c>
      <c r="G385" s="125"/>
      <c r="H385" s="125"/>
      <c r="I385" s="125"/>
      <c r="J385" s="125"/>
      <c r="K385" s="125"/>
      <c r="L385" s="173" t="s">
        <v>312</v>
      </c>
      <c r="M385" s="174">
        <f>OAX!N423</f>
        <v>0</v>
      </c>
      <c r="N385" s="113"/>
      <c r="O385" s="175"/>
      <c r="P385" s="175"/>
      <c r="Q385" s="174">
        <f>+OAX!R423</f>
        <v>0</v>
      </c>
      <c r="R385" s="174">
        <f>+OAX!S423</f>
        <v>0</v>
      </c>
      <c r="S385" s="174">
        <f>+OAX!T423</f>
        <v>0</v>
      </c>
      <c r="T385" s="174">
        <f>+OAX!U423</f>
        <v>0</v>
      </c>
      <c r="U385" s="174">
        <f>+OAX!V423</f>
        <v>0</v>
      </c>
      <c r="V385" s="174"/>
      <c r="W385" s="174"/>
      <c r="X385" s="174"/>
      <c r="Y385" s="174"/>
      <c r="Z385" s="174"/>
      <c r="AA385" s="174"/>
    </row>
    <row r="386" spans="1:27" ht="24.75" hidden="1">
      <c r="A386" s="1"/>
      <c r="B386" s="115">
        <v>2023</v>
      </c>
      <c r="C386" s="115">
        <v>20</v>
      </c>
      <c r="D386" s="115">
        <v>1</v>
      </c>
      <c r="E386" s="115">
        <v>3</v>
      </c>
      <c r="F386" s="115">
        <v>6</v>
      </c>
      <c r="G386" s="115">
        <v>2000</v>
      </c>
      <c r="H386" s="115"/>
      <c r="I386" s="115"/>
      <c r="J386" s="115"/>
      <c r="K386" s="115"/>
      <c r="L386" s="83" t="s">
        <v>39</v>
      </c>
      <c r="M386" s="84">
        <f>OAX!N424</f>
        <v>0</v>
      </c>
      <c r="N386" s="85"/>
      <c r="O386" s="85"/>
      <c r="P386" s="85"/>
      <c r="Q386" s="84">
        <f>+OAX!R424</f>
        <v>0</v>
      </c>
      <c r="R386" s="84">
        <f>+OAX!S424</f>
        <v>0</v>
      </c>
      <c r="S386" s="84">
        <f>+OAX!T424</f>
        <v>0</v>
      </c>
      <c r="T386" s="84">
        <f>+OAX!U424</f>
        <v>0</v>
      </c>
      <c r="U386" s="84">
        <f>+OAX!V424</f>
        <v>0</v>
      </c>
      <c r="V386" s="84"/>
      <c r="W386" s="84"/>
      <c r="X386" s="84"/>
      <c r="Y386" s="84"/>
      <c r="Z386" s="84"/>
      <c r="AA386" s="84"/>
    </row>
    <row r="387" spans="1:27" ht="48" hidden="1">
      <c r="A387" s="1"/>
      <c r="B387" s="116">
        <v>2023</v>
      </c>
      <c r="C387" s="116">
        <v>20</v>
      </c>
      <c r="D387" s="116">
        <v>1</v>
      </c>
      <c r="E387" s="116">
        <v>3</v>
      </c>
      <c r="F387" s="116">
        <v>6</v>
      </c>
      <c r="G387" s="116">
        <v>2000</v>
      </c>
      <c r="H387" s="116">
        <v>2700</v>
      </c>
      <c r="I387" s="116"/>
      <c r="J387" s="116"/>
      <c r="K387" s="116"/>
      <c r="L387" s="89" t="s">
        <v>313</v>
      </c>
      <c r="M387" s="90">
        <f>OAX!N425</f>
        <v>0</v>
      </c>
      <c r="N387" s="151"/>
      <c r="O387" s="151"/>
      <c r="P387" s="151"/>
      <c r="Q387" s="90">
        <f>+OAX!R425</f>
        <v>0</v>
      </c>
      <c r="R387" s="90">
        <f>+OAX!S425</f>
        <v>0</v>
      </c>
      <c r="S387" s="90">
        <f>+OAX!T425</f>
        <v>0</v>
      </c>
      <c r="T387" s="90">
        <f>+OAX!U425</f>
        <v>0</v>
      </c>
      <c r="U387" s="90">
        <f>+OAX!V425</f>
        <v>0</v>
      </c>
      <c r="V387" s="90"/>
      <c r="W387" s="90"/>
      <c r="X387" s="90"/>
      <c r="Y387" s="90"/>
      <c r="Z387" s="90"/>
      <c r="AA387" s="90"/>
    </row>
    <row r="388" spans="1:27" ht="24.75" hidden="1">
      <c r="A388" s="1"/>
      <c r="B388" s="119">
        <v>2023</v>
      </c>
      <c r="C388" s="119">
        <v>20</v>
      </c>
      <c r="D388" s="119">
        <v>1</v>
      </c>
      <c r="E388" s="119">
        <v>3</v>
      </c>
      <c r="F388" s="119">
        <v>6</v>
      </c>
      <c r="G388" s="119">
        <v>2000</v>
      </c>
      <c r="H388" s="119">
        <v>2700</v>
      </c>
      <c r="I388" s="119">
        <v>272</v>
      </c>
      <c r="J388" s="119"/>
      <c r="K388" s="119"/>
      <c r="L388" s="95" t="s">
        <v>314</v>
      </c>
      <c r="M388" s="96">
        <f>OAX!N426</f>
        <v>0</v>
      </c>
      <c r="N388" s="97"/>
      <c r="O388" s="97"/>
      <c r="P388" s="97"/>
      <c r="Q388" s="96">
        <f>+OAX!R426</f>
        <v>0</v>
      </c>
      <c r="R388" s="96">
        <f>+OAX!S426</f>
        <v>0</v>
      </c>
      <c r="S388" s="96">
        <f>+OAX!T426</f>
        <v>0</v>
      </c>
      <c r="T388" s="96">
        <f>+OAX!U426</f>
        <v>0</v>
      </c>
      <c r="U388" s="96">
        <f>+OAX!V426</f>
        <v>0</v>
      </c>
      <c r="V388" s="96"/>
      <c r="W388" s="96"/>
      <c r="X388" s="96"/>
      <c r="Y388" s="96"/>
      <c r="Z388" s="96"/>
      <c r="AA388" s="96"/>
    </row>
    <row r="389" spans="1:27" ht="24.75" hidden="1">
      <c r="A389" s="1"/>
      <c r="B389" s="147">
        <v>2023</v>
      </c>
      <c r="C389" s="99">
        <v>20</v>
      </c>
      <c r="D389" s="25">
        <v>1</v>
      </c>
      <c r="E389" s="25">
        <v>3</v>
      </c>
      <c r="F389" s="25">
        <v>6</v>
      </c>
      <c r="G389" s="25">
        <v>2000</v>
      </c>
      <c r="H389" s="25">
        <v>2700</v>
      </c>
      <c r="I389" s="25">
        <v>272</v>
      </c>
      <c r="J389" s="122">
        <v>1</v>
      </c>
      <c r="K389" s="122"/>
      <c r="L389" s="101" t="s">
        <v>315</v>
      </c>
      <c r="M389" s="102">
        <f>OAX!N427</f>
        <v>0</v>
      </c>
      <c r="N389" s="103" t="str">
        <f>+OAX!O427</f>
        <v>Pieza</v>
      </c>
      <c r="O389" s="104">
        <f>+OAX!P427</f>
        <v>0</v>
      </c>
      <c r="P389" s="104">
        <f>+OAX!Q427</f>
        <v>0</v>
      </c>
      <c r="Q389" s="102">
        <f>+OAX!R427</f>
        <v>0</v>
      </c>
      <c r="R389" s="102">
        <f>+OAX!S427</f>
        <v>0</v>
      </c>
      <c r="S389" s="102">
        <f>+OAX!T427</f>
        <v>0</v>
      </c>
      <c r="T389" s="102">
        <f>+OAX!U427</f>
        <v>0</v>
      </c>
      <c r="U389" s="102">
        <f>+OAX!V427</f>
        <v>0</v>
      </c>
      <c r="V389" s="102">
        <f>+OAX!W427</f>
        <v>0</v>
      </c>
      <c r="W389" s="102">
        <f>+OAX!X427</f>
        <v>0</v>
      </c>
      <c r="X389" s="102">
        <f>+OAX!Y427</f>
        <v>0</v>
      </c>
      <c r="Y389" s="102">
        <f>+OAX!Z427</f>
        <v>0</v>
      </c>
      <c r="Z389" s="102">
        <f>+OAX!AA427</f>
        <v>0</v>
      </c>
      <c r="AA389" s="102">
        <f>+OAX!AB427</f>
        <v>0</v>
      </c>
    </row>
    <row r="390" spans="1:27" ht="24.75" hidden="1">
      <c r="A390" s="1"/>
      <c r="B390" s="147">
        <v>2023</v>
      </c>
      <c r="C390" s="99">
        <v>20</v>
      </c>
      <c r="D390" s="25">
        <v>1</v>
      </c>
      <c r="E390" s="25">
        <v>3</v>
      </c>
      <c r="F390" s="25">
        <v>6</v>
      </c>
      <c r="G390" s="25">
        <v>2000</v>
      </c>
      <c r="H390" s="25">
        <v>2700</v>
      </c>
      <c r="I390" s="25">
        <v>272</v>
      </c>
      <c r="J390" s="122">
        <v>2</v>
      </c>
      <c r="K390" s="122"/>
      <c r="L390" s="101" t="s">
        <v>316</v>
      </c>
      <c r="M390" s="102">
        <f>OAX!N428</f>
        <v>0</v>
      </c>
      <c r="N390" s="103" t="str">
        <f>+OAX!O428</f>
        <v>Pieza</v>
      </c>
      <c r="O390" s="104">
        <f>+OAX!P428</f>
        <v>0</v>
      </c>
      <c r="P390" s="104">
        <f>+OAX!Q428</f>
        <v>0</v>
      </c>
      <c r="Q390" s="102">
        <f>+OAX!R428</f>
        <v>0</v>
      </c>
      <c r="R390" s="102">
        <f>+OAX!S428</f>
        <v>0</v>
      </c>
      <c r="S390" s="102">
        <f>+OAX!T428</f>
        <v>0</v>
      </c>
      <c r="T390" s="102">
        <f>+OAX!U428</f>
        <v>0</v>
      </c>
      <c r="U390" s="102">
        <f>+OAX!V428</f>
        <v>0</v>
      </c>
      <c r="V390" s="102">
        <f>+OAX!W428</f>
        <v>0</v>
      </c>
      <c r="W390" s="102">
        <f>+OAX!X428</f>
        <v>0</v>
      </c>
      <c r="X390" s="102">
        <f>+OAX!Y428</f>
        <v>0</v>
      </c>
      <c r="Y390" s="102">
        <f>+OAX!Z428</f>
        <v>0</v>
      </c>
      <c r="Z390" s="102">
        <f>+OAX!AA428</f>
        <v>0</v>
      </c>
      <c r="AA390" s="102">
        <f>+OAX!AB428</f>
        <v>0</v>
      </c>
    </row>
    <row r="391" spans="1:27" ht="24.75" hidden="1">
      <c r="A391" s="1"/>
      <c r="B391" s="115">
        <v>2023</v>
      </c>
      <c r="C391" s="115">
        <v>20</v>
      </c>
      <c r="D391" s="115">
        <v>1</v>
      </c>
      <c r="E391" s="115">
        <v>3</v>
      </c>
      <c r="F391" s="115">
        <v>6</v>
      </c>
      <c r="G391" s="115">
        <v>3000</v>
      </c>
      <c r="H391" s="115"/>
      <c r="I391" s="115"/>
      <c r="J391" s="115"/>
      <c r="K391" s="115"/>
      <c r="L391" s="83" t="s">
        <v>55</v>
      </c>
      <c r="M391" s="84">
        <f>OAX!N429</f>
        <v>0</v>
      </c>
      <c r="N391" s="85"/>
      <c r="O391" s="85"/>
      <c r="P391" s="85"/>
      <c r="Q391" s="84">
        <f>+OAX!R429</f>
        <v>0</v>
      </c>
      <c r="R391" s="84">
        <f>+OAX!S429</f>
        <v>0</v>
      </c>
      <c r="S391" s="84">
        <f>+OAX!T429</f>
        <v>0</v>
      </c>
      <c r="T391" s="84">
        <f>+OAX!U429</f>
        <v>0</v>
      </c>
      <c r="U391" s="84">
        <f>+OAX!V429</f>
        <v>0</v>
      </c>
      <c r="V391" s="84"/>
      <c r="W391" s="84"/>
      <c r="X391" s="84"/>
      <c r="Y391" s="84"/>
      <c r="Z391" s="84"/>
      <c r="AA391" s="84"/>
    </row>
    <row r="392" spans="1:27" ht="24.75" hidden="1">
      <c r="A392" s="1"/>
      <c r="B392" s="116">
        <v>2023</v>
      </c>
      <c r="C392" s="116">
        <v>20</v>
      </c>
      <c r="D392" s="116">
        <v>1</v>
      </c>
      <c r="E392" s="116">
        <v>3</v>
      </c>
      <c r="F392" s="116">
        <v>6</v>
      </c>
      <c r="G392" s="116">
        <v>3000</v>
      </c>
      <c r="H392" s="116">
        <v>3100</v>
      </c>
      <c r="I392" s="116"/>
      <c r="J392" s="151"/>
      <c r="K392" s="151"/>
      <c r="L392" s="89" t="s">
        <v>151</v>
      </c>
      <c r="M392" s="90">
        <f>OAX!N430</f>
        <v>0</v>
      </c>
      <c r="N392" s="151"/>
      <c r="O392" s="151"/>
      <c r="P392" s="151"/>
      <c r="Q392" s="90">
        <f>+OAX!R430</f>
        <v>0</v>
      </c>
      <c r="R392" s="90">
        <f>+OAX!S430</f>
        <v>0</v>
      </c>
      <c r="S392" s="90">
        <f>+OAX!T430</f>
        <v>0</v>
      </c>
      <c r="T392" s="90">
        <f>+OAX!U430</f>
        <v>0</v>
      </c>
      <c r="U392" s="90">
        <f>+OAX!V430</f>
        <v>0</v>
      </c>
      <c r="V392" s="90"/>
      <c r="W392" s="90"/>
      <c r="X392" s="90"/>
      <c r="Y392" s="90"/>
      <c r="Z392" s="90"/>
      <c r="AA392" s="90"/>
    </row>
    <row r="393" spans="1:27" ht="48" hidden="1">
      <c r="A393" s="1"/>
      <c r="B393" s="119">
        <v>2023</v>
      </c>
      <c r="C393" s="119">
        <v>20</v>
      </c>
      <c r="D393" s="119">
        <v>1</v>
      </c>
      <c r="E393" s="119">
        <v>3</v>
      </c>
      <c r="F393" s="119">
        <v>6</v>
      </c>
      <c r="G393" s="119">
        <v>3000</v>
      </c>
      <c r="H393" s="119">
        <v>3100</v>
      </c>
      <c r="I393" s="119">
        <v>317</v>
      </c>
      <c r="J393" s="119"/>
      <c r="K393" s="119"/>
      <c r="L393" s="95" t="s">
        <v>317</v>
      </c>
      <c r="M393" s="96">
        <f>OAX!N431</f>
        <v>0</v>
      </c>
      <c r="N393" s="97"/>
      <c r="O393" s="97"/>
      <c r="P393" s="97"/>
      <c r="Q393" s="96">
        <f>+OAX!R431</f>
        <v>0</v>
      </c>
      <c r="R393" s="96">
        <f>+OAX!S431</f>
        <v>0</v>
      </c>
      <c r="S393" s="96">
        <f>+OAX!T431</f>
        <v>0</v>
      </c>
      <c r="T393" s="96">
        <f>+OAX!U431</f>
        <v>0</v>
      </c>
      <c r="U393" s="96">
        <f>+OAX!V431</f>
        <v>0</v>
      </c>
      <c r="V393" s="96"/>
      <c r="W393" s="96"/>
      <c r="X393" s="96"/>
      <c r="Y393" s="96"/>
      <c r="Z393" s="96"/>
      <c r="AA393" s="96"/>
    </row>
    <row r="394" spans="1:27" ht="24.75" hidden="1">
      <c r="A394" s="1"/>
      <c r="B394" s="147">
        <v>2023</v>
      </c>
      <c r="C394" s="99">
        <v>20</v>
      </c>
      <c r="D394" s="25">
        <v>1</v>
      </c>
      <c r="E394" s="25">
        <v>3</v>
      </c>
      <c r="F394" s="25">
        <v>6</v>
      </c>
      <c r="G394" s="25">
        <v>3000</v>
      </c>
      <c r="H394" s="25">
        <v>3100</v>
      </c>
      <c r="I394" s="25">
        <v>317</v>
      </c>
      <c r="J394" s="122">
        <v>1</v>
      </c>
      <c r="K394" s="122"/>
      <c r="L394" s="101" t="s">
        <v>153</v>
      </c>
      <c r="M394" s="102">
        <f>OAX!N432</f>
        <v>0</v>
      </c>
      <c r="N394" s="103" t="str">
        <f>+OAX!O432</f>
        <v>Servicio</v>
      </c>
      <c r="O394" s="104">
        <f>+OAX!P432</f>
        <v>0</v>
      </c>
      <c r="P394" s="104">
        <f>+OAX!Q432</f>
        <v>0</v>
      </c>
      <c r="Q394" s="102">
        <f>+OAX!R432</f>
        <v>0</v>
      </c>
      <c r="R394" s="102">
        <f>+OAX!S432</f>
        <v>0</v>
      </c>
      <c r="S394" s="102">
        <f>+OAX!T432</f>
        <v>0</v>
      </c>
      <c r="T394" s="102">
        <f>+OAX!U432</f>
        <v>0</v>
      </c>
      <c r="U394" s="102">
        <f>+OAX!V432</f>
        <v>0</v>
      </c>
      <c r="V394" s="102">
        <f>+OAX!W432</f>
        <v>0</v>
      </c>
      <c r="W394" s="102">
        <f>+OAX!X432</f>
        <v>0</v>
      </c>
      <c r="X394" s="102">
        <f>+OAX!Y432</f>
        <v>0</v>
      </c>
      <c r="Y394" s="102">
        <f>+OAX!Z432</f>
        <v>0</v>
      </c>
      <c r="Z394" s="102">
        <f>+OAX!AA432</f>
        <v>0</v>
      </c>
      <c r="AA394" s="102">
        <f>+OAX!AB432</f>
        <v>0</v>
      </c>
    </row>
    <row r="395" spans="1:27" ht="48" hidden="1">
      <c r="A395" s="1"/>
      <c r="B395" s="116">
        <v>2023</v>
      </c>
      <c r="C395" s="116">
        <v>20</v>
      </c>
      <c r="D395" s="116">
        <v>1</v>
      </c>
      <c r="E395" s="116">
        <v>3</v>
      </c>
      <c r="F395" s="116">
        <v>6</v>
      </c>
      <c r="G395" s="116">
        <v>3000</v>
      </c>
      <c r="H395" s="116">
        <v>3300</v>
      </c>
      <c r="I395" s="116"/>
      <c r="J395" s="151"/>
      <c r="K395" s="151"/>
      <c r="L395" s="89" t="s">
        <v>56</v>
      </c>
      <c r="M395" s="90">
        <f>OAX!N433</f>
        <v>0</v>
      </c>
      <c r="N395" s="151"/>
      <c r="O395" s="151"/>
      <c r="P395" s="151"/>
      <c r="Q395" s="90">
        <f>+OAX!R433</f>
        <v>0</v>
      </c>
      <c r="R395" s="90">
        <f>+OAX!S433</f>
        <v>0</v>
      </c>
      <c r="S395" s="90">
        <f>+OAX!T433</f>
        <v>0</v>
      </c>
      <c r="T395" s="90">
        <f>+OAX!U433</f>
        <v>0</v>
      </c>
      <c r="U395" s="90">
        <f>+OAX!V433</f>
        <v>0</v>
      </c>
      <c r="V395" s="90"/>
      <c r="W395" s="90"/>
      <c r="X395" s="90"/>
      <c r="Y395" s="90"/>
      <c r="Z395" s="90"/>
      <c r="AA395" s="90"/>
    </row>
    <row r="396" spans="1:27" ht="48" hidden="1">
      <c r="A396" s="1"/>
      <c r="B396" s="119">
        <v>2023</v>
      </c>
      <c r="C396" s="119">
        <v>20</v>
      </c>
      <c r="D396" s="119">
        <v>1</v>
      </c>
      <c r="E396" s="119">
        <v>3</v>
      </c>
      <c r="F396" s="119">
        <v>6</v>
      </c>
      <c r="G396" s="119">
        <v>3000</v>
      </c>
      <c r="H396" s="119">
        <v>3300</v>
      </c>
      <c r="I396" s="119">
        <v>333</v>
      </c>
      <c r="J396" s="119"/>
      <c r="K396" s="119"/>
      <c r="L396" s="95" t="s">
        <v>318</v>
      </c>
      <c r="M396" s="96">
        <f>OAX!N434</f>
        <v>0</v>
      </c>
      <c r="N396" s="97"/>
      <c r="O396" s="97"/>
      <c r="P396" s="97"/>
      <c r="Q396" s="96">
        <f>+OAX!R434</f>
        <v>0</v>
      </c>
      <c r="R396" s="96">
        <f>+OAX!S434</f>
        <v>0</v>
      </c>
      <c r="S396" s="96">
        <f>+OAX!T434</f>
        <v>0</v>
      </c>
      <c r="T396" s="96">
        <f>+OAX!U434</f>
        <v>0</v>
      </c>
      <c r="U396" s="96">
        <f>+OAX!V434</f>
        <v>0</v>
      </c>
      <c r="V396" s="96"/>
      <c r="W396" s="96"/>
      <c r="X396" s="96"/>
      <c r="Y396" s="96"/>
      <c r="Z396" s="96"/>
      <c r="AA396" s="96"/>
    </row>
    <row r="397" spans="1:27" ht="24.75" hidden="1">
      <c r="A397" s="1"/>
      <c r="B397" s="147">
        <v>2023</v>
      </c>
      <c r="C397" s="99">
        <v>20</v>
      </c>
      <c r="D397" s="25">
        <v>1</v>
      </c>
      <c r="E397" s="25">
        <v>3</v>
      </c>
      <c r="F397" s="25">
        <v>6</v>
      </c>
      <c r="G397" s="25">
        <v>3000</v>
      </c>
      <c r="H397" s="25">
        <v>3300</v>
      </c>
      <c r="I397" s="25">
        <v>333</v>
      </c>
      <c r="J397" s="122">
        <v>1</v>
      </c>
      <c r="K397" s="122"/>
      <c r="L397" s="101" t="s">
        <v>319</v>
      </c>
      <c r="M397" s="102">
        <f>OAX!N435</f>
        <v>0</v>
      </c>
      <c r="N397" s="103" t="str">
        <f>+OAX!O435</f>
        <v xml:space="preserve">Servicio </v>
      </c>
      <c r="O397" s="104">
        <f>+OAX!P435</f>
        <v>0</v>
      </c>
      <c r="P397" s="104">
        <f>+OAX!Q435</f>
        <v>0</v>
      </c>
      <c r="Q397" s="102">
        <f>+OAX!R435</f>
        <v>0</v>
      </c>
      <c r="R397" s="102">
        <f>+OAX!S435</f>
        <v>0</v>
      </c>
      <c r="S397" s="102">
        <f>+OAX!T435</f>
        <v>0</v>
      </c>
      <c r="T397" s="102">
        <f>+OAX!U435</f>
        <v>0</v>
      </c>
      <c r="U397" s="102">
        <f>+OAX!V435</f>
        <v>0</v>
      </c>
      <c r="V397" s="102">
        <f>+OAX!W435</f>
        <v>0</v>
      </c>
      <c r="W397" s="102">
        <f>+OAX!X435</f>
        <v>0</v>
      </c>
      <c r="X397" s="102">
        <f>+OAX!Y435</f>
        <v>0</v>
      </c>
      <c r="Y397" s="102">
        <f>+OAX!Z435</f>
        <v>0</v>
      </c>
      <c r="Z397" s="102">
        <f>+OAX!AA435</f>
        <v>0</v>
      </c>
      <c r="AA397" s="102">
        <f>+OAX!AB435</f>
        <v>0</v>
      </c>
    </row>
    <row r="398" spans="1:27" ht="69.75" hidden="1">
      <c r="A398" s="1"/>
      <c r="B398" s="147">
        <v>2023</v>
      </c>
      <c r="C398" s="99">
        <v>20</v>
      </c>
      <c r="D398" s="25">
        <v>1</v>
      </c>
      <c r="E398" s="25">
        <v>3</v>
      </c>
      <c r="F398" s="25">
        <v>6</v>
      </c>
      <c r="G398" s="25">
        <v>3000</v>
      </c>
      <c r="H398" s="25">
        <v>3300</v>
      </c>
      <c r="I398" s="25">
        <v>333</v>
      </c>
      <c r="J398" s="122">
        <v>2</v>
      </c>
      <c r="K398" s="122"/>
      <c r="L398" s="101" t="s">
        <v>320</v>
      </c>
      <c r="M398" s="102">
        <f>OAX!N436</f>
        <v>0</v>
      </c>
      <c r="N398" s="103" t="str">
        <f>+OAX!O436</f>
        <v xml:space="preserve">Servicio </v>
      </c>
      <c r="O398" s="104">
        <f>+OAX!P436</f>
        <v>0</v>
      </c>
      <c r="P398" s="104">
        <f>+OAX!Q436</f>
        <v>0</v>
      </c>
      <c r="Q398" s="102">
        <f>+OAX!R436</f>
        <v>0</v>
      </c>
      <c r="R398" s="102">
        <f>+OAX!S436</f>
        <v>0</v>
      </c>
      <c r="S398" s="102">
        <f>+OAX!T436</f>
        <v>0</v>
      </c>
      <c r="T398" s="102">
        <f>+OAX!U436</f>
        <v>0</v>
      </c>
      <c r="U398" s="102">
        <f>+OAX!V436</f>
        <v>0</v>
      </c>
      <c r="V398" s="102">
        <f>+OAX!W436</f>
        <v>0</v>
      </c>
      <c r="W398" s="102">
        <f>+OAX!X436</f>
        <v>0</v>
      </c>
      <c r="X398" s="102">
        <f>+OAX!Y436</f>
        <v>0</v>
      </c>
      <c r="Y398" s="102">
        <f>+OAX!Z436</f>
        <v>0</v>
      </c>
      <c r="Z398" s="102">
        <f>+OAX!AA436</f>
        <v>0</v>
      </c>
      <c r="AA398" s="102">
        <f>+OAX!AB436</f>
        <v>0</v>
      </c>
    </row>
    <row r="399" spans="1:27" ht="24.75" hidden="1">
      <c r="A399" s="1"/>
      <c r="B399" s="147">
        <v>2023</v>
      </c>
      <c r="C399" s="99">
        <v>20</v>
      </c>
      <c r="D399" s="25">
        <v>1</v>
      </c>
      <c r="E399" s="25">
        <v>3</v>
      </c>
      <c r="F399" s="25">
        <v>6</v>
      </c>
      <c r="G399" s="25">
        <v>3000</v>
      </c>
      <c r="H399" s="25">
        <v>3300</v>
      </c>
      <c r="I399" s="25">
        <v>333</v>
      </c>
      <c r="J399" s="122">
        <v>3</v>
      </c>
      <c r="K399" s="122"/>
      <c r="L399" s="101" t="s">
        <v>321</v>
      </c>
      <c r="M399" s="102">
        <f>OAX!N437</f>
        <v>0</v>
      </c>
      <c r="N399" s="103" t="str">
        <f>+OAX!O437</f>
        <v xml:space="preserve">Servicio </v>
      </c>
      <c r="O399" s="104">
        <f>+OAX!P437</f>
        <v>0</v>
      </c>
      <c r="P399" s="104">
        <f>+OAX!Q437</f>
        <v>0</v>
      </c>
      <c r="Q399" s="102">
        <f>+OAX!R437</f>
        <v>0</v>
      </c>
      <c r="R399" s="102">
        <f>+OAX!S437</f>
        <v>0</v>
      </c>
      <c r="S399" s="102">
        <f>+OAX!T437</f>
        <v>0</v>
      </c>
      <c r="T399" s="102">
        <f>+OAX!U437</f>
        <v>0</v>
      </c>
      <c r="U399" s="102">
        <f>+OAX!V437</f>
        <v>0</v>
      </c>
      <c r="V399" s="102">
        <f>+OAX!W437</f>
        <v>0</v>
      </c>
      <c r="W399" s="102">
        <f>+OAX!X437</f>
        <v>0</v>
      </c>
      <c r="X399" s="102">
        <f>+OAX!Y437</f>
        <v>0</v>
      </c>
      <c r="Y399" s="102">
        <f>+OAX!Z437</f>
        <v>0</v>
      </c>
      <c r="Z399" s="102">
        <f>+OAX!AA437</f>
        <v>0</v>
      </c>
      <c r="AA399" s="102">
        <f>+OAX!AB437</f>
        <v>0</v>
      </c>
    </row>
    <row r="400" spans="1:27" ht="46.5" hidden="1">
      <c r="A400" s="1"/>
      <c r="B400" s="147">
        <v>2023</v>
      </c>
      <c r="C400" s="99">
        <v>20</v>
      </c>
      <c r="D400" s="25">
        <v>1</v>
      </c>
      <c r="E400" s="25">
        <v>3</v>
      </c>
      <c r="F400" s="25">
        <v>6</v>
      </c>
      <c r="G400" s="25">
        <v>3000</v>
      </c>
      <c r="H400" s="25">
        <v>3300</v>
      </c>
      <c r="I400" s="25">
        <v>333</v>
      </c>
      <c r="J400" s="122">
        <v>4</v>
      </c>
      <c r="K400" s="122"/>
      <c r="L400" s="101" t="s">
        <v>322</v>
      </c>
      <c r="M400" s="102">
        <f>OAX!N438</f>
        <v>0</v>
      </c>
      <c r="N400" s="103" t="str">
        <f>+OAX!O438</f>
        <v xml:space="preserve">Servicio </v>
      </c>
      <c r="O400" s="104">
        <f>+OAX!P438</f>
        <v>0</v>
      </c>
      <c r="P400" s="104">
        <f>+OAX!Q438</f>
        <v>0</v>
      </c>
      <c r="Q400" s="102">
        <f>+OAX!R438</f>
        <v>0</v>
      </c>
      <c r="R400" s="102">
        <f>+OAX!S438</f>
        <v>0</v>
      </c>
      <c r="S400" s="102">
        <f>+OAX!T438</f>
        <v>0</v>
      </c>
      <c r="T400" s="102">
        <f>+OAX!U438</f>
        <v>0</v>
      </c>
      <c r="U400" s="102">
        <f>+OAX!V438</f>
        <v>0</v>
      </c>
      <c r="V400" s="102">
        <f>+OAX!W438</f>
        <v>0</v>
      </c>
      <c r="W400" s="102">
        <f>+OAX!X438</f>
        <v>0</v>
      </c>
      <c r="X400" s="102">
        <f>+OAX!Y438</f>
        <v>0</v>
      </c>
      <c r="Y400" s="102">
        <f>+OAX!Z438</f>
        <v>0</v>
      </c>
      <c r="Z400" s="102">
        <f>+OAX!AA438</f>
        <v>0</v>
      </c>
      <c r="AA400" s="102">
        <f>+OAX!AB438</f>
        <v>0</v>
      </c>
    </row>
    <row r="401" spans="1:27" ht="24.75" hidden="1">
      <c r="A401" s="1"/>
      <c r="B401" s="115">
        <v>2023</v>
      </c>
      <c r="C401" s="115">
        <v>20</v>
      </c>
      <c r="D401" s="115">
        <v>1</v>
      </c>
      <c r="E401" s="115">
        <v>3</v>
      </c>
      <c r="F401" s="115">
        <v>6</v>
      </c>
      <c r="G401" s="115">
        <v>5000</v>
      </c>
      <c r="H401" s="115"/>
      <c r="I401" s="115"/>
      <c r="J401" s="115"/>
      <c r="K401" s="115"/>
      <c r="L401" s="83" t="s">
        <v>114</v>
      </c>
      <c r="M401" s="84">
        <f>OAX!N439</f>
        <v>0</v>
      </c>
      <c r="N401" s="85"/>
      <c r="O401" s="85"/>
      <c r="P401" s="85"/>
      <c r="Q401" s="84">
        <f>+OAX!R439</f>
        <v>0</v>
      </c>
      <c r="R401" s="84">
        <f>+OAX!S439</f>
        <v>0</v>
      </c>
      <c r="S401" s="84">
        <f>+OAX!T439</f>
        <v>0</v>
      </c>
      <c r="T401" s="84">
        <f>+OAX!U439</f>
        <v>0</v>
      </c>
      <c r="U401" s="84">
        <f>+OAX!V439</f>
        <v>0</v>
      </c>
      <c r="V401" s="84"/>
      <c r="W401" s="84"/>
      <c r="X401" s="84"/>
      <c r="Y401" s="84"/>
      <c r="Z401" s="84"/>
      <c r="AA401" s="84"/>
    </row>
    <row r="402" spans="1:27" ht="24.75" hidden="1">
      <c r="A402" s="1"/>
      <c r="B402" s="116">
        <v>2023</v>
      </c>
      <c r="C402" s="116">
        <v>20</v>
      </c>
      <c r="D402" s="116">
        <v>1</v>
      </c>
      <c r="E402" s="116">
        <v>3</v>
      </c>
      <c r="F402" s="116">
        <v>6</v>
      </c>
      <c r="G402" s="116">
        <v>5000</v>
      </c>
      <c r="H402" s="116">
        <v>5100</v>
      </c>
      <c r="I402" s="116"/>
      <c r="J402" s="151"/>
      <c r="K402" s="151"/>
      <c r="L402" s="89" t="s">
        <v>115</v>
      </c>
      <c r="M402" s="90">
        <f>OAX!N440</f>
        <v>0</v>
      </c>
      <c r="N402" s="151"/>
      <c r="O402" s="151"/>
      <c r="P402" s="151"/>
      <c r="Q402" s="90">
        <f>+OAX!R440</f>
        <v>0</v>
      </c>
      <c r="R402" s="90">
        <f>+OAX!S440</f>
        <v>0</v>
      </c>
      <c r="S402" s="90">
        <f>+OAX!T440</f>
        <v>0</v>
      </c>
      <c r="T402" s="90">
        <f>+OAX!U440</f>
        <v>0</v>
      </c>
      <c r="U402" s="90">
        <f>+OAX!V440</f>
        <v>0</v>
      </c>
      <c r="V402" s="90"/>
      <c r="W402" s="90"/>
      <c r="X402" s="90"/>
      <c r="Y402" s="90"/>
      <c r="Z402" s="90"/>
      <c r="AA402" s="90"/>
    </row>
    <row r="403" spans="1:27" ht="24.75" hidden="1">
      <c r="A403" s="1"/>
      <c r="B403" s="119">
        <v>2023</v>
      </c>
      <c r="C403" s="119">
        <v>20</v>
      </c>
      <c r="D403" s="119">
        <v>1</v>
      </c>
      <c r="E403" s="119">
        <v>3</v>
      </c>
      <c r="F403" s="119">
        <v>6</v>
      </c>
      <c r="G403" s="119">
        <v>5000</v>
      </c>
      <c r="H403" s="119">
        <v>5100</v>
      </c>
      <c r="I403" s="119">
        <v>515</v>
      </c>
      <c r="J403" s="119"/>
      <c r="K403" s="119"/>
      <c r="L403" s="95" t="s">
        <v>323</v>
      </c>
      <c r="M403" s="96">
        <f>OAX!N441</f>
        <v>0</v>
      </c>
      <c r="N403" s="97"/>
      <c r="O403" s="97"/>
      <c r="P403" s="97"/>
      <c r="Q403" s="96">
        <f>+OAX!R441</f>
        <v>0</v>
      </c>
      <c r="R403" s="96">
        <f>+OAX!S441</f>
        <v>0</v>
      </c>
      <c r="S403" s="96">
        <f>+OAX!T441</f>
        <v>0</v>
      </c>
      <c r="T403" s="96">
        <f>+OAX!U441</f>
        <v>0</v>
      </c>
      <c r="U403" s="96">
        <f>+OAX!V441</f>
        <v>0</v>
      </c>
      <c r="V403" s="96"/>
      <c r="W403" s="96"/>
      <c r="X403" s="96"/>
      <c r="Y403" s="96"/>
      <c r="Z403" s="96"/>
      <c r="AA403" s="96"/>
    </row>
    <row r="404" spans="1:27" ht="24.75" hidden="1">
      <c r="A404" s="1"/>
      <c r="B404" s="147">
        <v>2023</v>
      </c>
      <c r="C404" s="99">
        <v>20</v>
      </c>
      <c r="D404" s="25">
        <v>1</v>
      </c>
      <c r="E404" s="25">
        <v>3</v>
      </c>
      <c r="F404" s="25">
        <v>6</v>
      </c>
      <c r="G404" s="25">
        <v>5000</v>
      </c>
      <c r="H404" s="25">
        <v>5100</v>
      </c>
      <c r="I404" s="25">
        <v>515</v>
      </c>
      <c r="J404" s="122">
        <v>1</v>
      </c>
      <c r="K404" s="122"/>
      <c r="L404" s="101" t="s">
        <v>163</v>
      </c>
      <c r="M404" s="102">
        <f>OAX!N442</f>
        <v>0</v>
      </c>
      <c r="N404" s="103" t="str">
        <f>+OAX!O442</f>
        <v>Pieza</v>
      </c>
      <c r="O404" s="104">
        <f>+OAX!P442</f>
        <v>0</v>
      </c>
      <c r="P404" s="104">
        <f>+OAX!Q442</f>
        <v>0</v>
      </c>
      <c r="Q404" s="102">
        <f>+OAX!R442</f>
        <v>0</v>
      </c>
      <c r="R404" s="102">
        <f>+OAX!S442</f>
        <v>0</v>
      </c>
      <c r="S404" s="102">
        <f>+OAX!T442</f>
        <v>0</v>
      </c>
      <c r="T404" s="102">
        <f>+OAX!U442</f>
        <v>0</v>
      </c>
      <c r="U404" s="102">
        <f>+OAX!V442</f>
        <v>0</v>
      </c>
      <c r="V404" s="102">
        <f>+OAX!W442</f>
        <v>0</v>
      </c>
      <c r="W404" s="102">
        <f>+OAX!X442</f>
        <v>0</v>
      </c>
      <c r="X404" s="102">
        <f>+OAX!Y442</f>
        <v>0</v>
      </c>
      <c r="Y404" s="102">
        <f>+OAX!Z442</f>
        <v>0</v>
      </c>
      <c r="Z404" s="102">
        <f>+OAX!AA442</f>
        <v>0</v>
      </c>
      <c r="AA404" s="102">
        <f>+OAX!AB442</f>
        <v>0</v>
      </c>
    </row>
    <row r="405" spans="1:27" ht="24.75" hidden="1">
      <c r="A405" s="1"/>
      <c r="B405" s="147">
        <v>2023</v>
      </c>
      <c r="C405" s="99">
        <v>20</v>
      </c>
      <c r="D405" s="25">
        <v>1</v>
      </c>
      <c r="E405" s="25">
        <v>3</v>
      </c>
      <c r="F405" s="25">
        <v>6</v>
      </c>
      <c r="G405" s="25">
        <v>5000</v>
      </c>
      <c r="H405" s="25">
        <v>5100</v>
      </c>
      <c r="I405" s="25">
        <v>515</v>
      </c>
      <c r="J405" s="122">
        <v>2</v>
      </c>
      <c r="K405" s="122"/>
      <c r="L405" s="101" t="s">
        <v>273</v>
      </c>
      <c r="M405" s="102">
        <f>OAX!N443</f>
        <v>0</v>
      </c>
      <c r="N405" s="103" t="str">
        <f>+OAX!O443</f>
        <v>Pieza</v>
      </c>
      <c r="O405" s="104">
        <f>+OAX!P443</f>
        <v>0</v>
      </c>
      <c r="P405" s="104">
        <f>+OAX!Q443</f>
        <v>0</v>
      </c>
      <c r="Q405" s="102">
        <f>+OAX!R443</f>
        <v>0</v>
      </c>
      <c r="R405" s="102">
        <f>+OAX!S443</f>
        <v>0</v>
      </c>
      <c r="S405" s="102">
        <f>+OAX!T443</f>
        <v>0</v>
      </c>
      <c r="T405" s="102">
        <f>+OAX!U443</f>
        <v>0</v>
      </c>
      <c r="U405" s="102">
        <f>+OAX!V443</f>
        <v>0</v>
      </c>
      <c r="V405" s="102">
        <f>+OAX!W443</f>
        <v>0</v>
      </c>
      <c r="W405" s="102">
        <f>+OAX!X443</f>
        <v>0</v>
      </c>
      <c r="X405" s="102">
        <f>+OAX!Y443</f>
        <v>0</v>
      </c>
      <c r="Y405" s="102">
        <f>+OAX!Z443</f>
        <v>0</v>
      </c>
      <c r="Z405" s="102">
        <f>+OAX!AA443</f>
        <v>0</v>
      </c>
      <c r="AA405" s="102">
        <f>+OAX!AB443</f>
        <v>0</v>
      </c>
    </row>
    <row r="406" spans="1:27" ht="24.75" hidden="1">
      <c r="A406" s="1"/>
      <c r="B406" s="147">
        <v>2023</v>
      </c>
      <c r="C406" s="99">
        <v>20</v>
      </c>
      <c r="D406" s="25">
        <v>1</v>
      </c>
      <c r="E406" s="25">
        <v>3</v>
      </c>
      <c r="F406" s="25">
        <v>6</v>
      </c>
      <c r="G406" s="25">
        <v>5000</v>
      </c>
      <c r="H406" s="25">
        <v>5100</v>
      </c>
      <c r="I406" s="25">
        <v>515</v>
      </c>
      <c r="J406" s="122">
        <v>3</v>
      </c>
      <c r="K406" s="122"/>
      <c r="L406" s="101" t="s">
        <v>165</v>
      </c>
      <c r="M406" s="102">
        <f>OAX!N444</f>
        <v>0</v>
      </c>
      <c r="N406" s="103" t="str">
        <f>+OAX!O444</f>
        <v>Pieza</v>
      </c>
      <c r="O406" s="104">
        <f>+OAX!P444</f>
        <v>0</v>
      </c>
      <c r="P406" s="104">
        <f>+OAX!Q444</f>
        <v>0</v>
      </c>
      <c r="Q406" s="102">
        <f>+OAX!R444</f>
        <v>0</v>
      </c>
      <c r="R406" s="102">
        <f>+OAX!S444</f>
        <v>0</v>
      </c>
      <c r="S406" s="102">
        <f>+OAX!T444</f>
        <v>0</v>
      </c>
      <c r="T406" s="102">
        <f>+OAX!U444</f>
        <v>0</v>
      </c>
      <c r="U406" s="102">
        <f>+OAX!V444</f>
        <v>0</v>
      </c>
      <c r="V406" s="102">
        <f>+OAX!W444</f>
        <v>0</v>
      </c>
      <c r="W406" s="102">
        <f>+OAX!X444</f>
        <v>0</v>
      </c>
      <c r="X406" s="102">
        <f>+OAX!Y444</f>
        <v>0</v>
      </c>
      <c r="Y406" s="102">
        <f>+OAX!Z444</f>
        <v>0</v>
      </c>
      <c r="Z406" s="102">
        <f>+OAX!AA444</f>
        <v>0</v>
      </c>
      <c r="AA406" s="102">
        <f>+OAX!AB444</f>
        <v>0</v>
      </c>
    </row>
    <row r="407" spans="1:27" ht="24.75" hidden="1">
      <c r="A407" s="1"/>
      <c r="B407" s="147">
        <v>2023</v>
      </c>
      <c r="C407" s="99">
        <v>20</v>
      </c>
      <c r="D407" s="25">
        <v>1</v>
      </c>
      <c r="E407" s="25">
        <v>3</v>
      </c>
      <c r="F407" s="25">
        <v>6</v>
      </c>
      <c r="G407" s="25">
        <v>5000</v>
      </c>
      <c r="H407" s="25">
        <v>5100</v>
      </c>
      <c r="I407" s="25">
        <v>515</v>
      </c>
      <c r="J407" s="122">
        <v>4</v>
      </c>
      <c r="K407" s="122"/>
      <c r="L407" s="101" t="s">
        <v>324</v>
      </c>
      <c r="M407" s="102">
        <f>OAX!N445</f>
        <v>0</v>
      </c>
      <c r="N407" s="103" t="str">
        <f>+OAX!O445</f>
        <v>Pieza</v>
      </c>
      <c r="O407" s="104">
        <f>+OAX!P445</f>
        <v>0</v>
      </c>
      <c r="P407" s="104">
        <f>+OAX!Q445</f>
        <v>0</v>
      </c>
      <c r="Q407" s="102">
        <f>+OAX!R445</f>
        <v>0</v>
      </c>
      <c r="R407" s="102">
        <f>+OAX!S445</f>
        <v>0</v>
      </c>
      <c r="S407" s="102">
        <f>+OAX!T445</f>
        <v>0</v>
      </c>
      <c r="T407" s="102">
        <f>+OAX!U445</f>
        <v>0</v>
      </c>
      <c r="U407" s="102">
        <f>+OAX!V445</f>
        <v>0</v>
      </c>
      <c r="V407" s="102">
        <f>+OAX!W445</f>
        <v>0</v>
      </c>
      <c r="W407" s="102">
        <f>+OAX!X445</f>
        <v>0</v>
      </c>
      <c r="X407" s="102">
        <f>+OAX!Y445</f>
        <v>0</v>
      </c>
      <c r="Y407" s="102">
        <f>+OAX!Z445</f>
        <v>0</v>
      </c>
      <c r="Z407" s="102">
        <f>+OAX!AA445</f>
        <v>0</v>
      </c>
      <c r="AA407" s="102">
        <f>+OAX!AB445</f>
        <v>0</v>
      </c>
    </row>
    <row r="408" spans="1:27" ht="24.75" hidden="1">
      <c r="A408" s="1"/>
      <c r="B408" s="147">
        <v>2023</v>
      </c>
      <c r="C408" s="99">
        <v>20</v>
      </c>
      <c r="D408" s="25">
        <v>1</v>
      </c>
      <c r="E408" s="25">
        <v>3</v>
      </c>
      <c r="F408" s="25">
        <v>6</v>
      </c>
      <c r="G408" s="25">
        <v>5000</v>
      </c>
      <c r="H408" s="25">
        <v>5100</v>
      </c>
      <c r="I408" s="25">
        <v>515</v>
      </c>
      <c r="J408" s="122">
        <v>5</v>
      </c>
      <c r="K408" s="122"/>
      <c r="L408" s="101" t="s">
        <v>325</v>
      </c>
      <c r="M408" s="102">
        <f>OAX!N446</f>
        <v>0</v>
      </c>
      <c r="N408" s="103" t="str">
        <f>+OAX!O446</f>
        <v>Pieza</v>
      </c>
      <c r="O408" s="104">
        <f>+OAX!P446</f>
        <v>0</v>
      </c>
      <c r="P408" s="104">
        <f>+OAX!Q446</f>
        <v>0</v>
      </c>
      <c r="Q408" s="102">
        <f>+OAX!R446</f>
        <v>0</v>
      </c>
      <c r="R408" s="102">
        <f>+OAX!S446</f>
        <v>0</v>
      </c>
      <c r="S408" s="102">
        <f>+OAX!T446</f>
        <v>0</v>
      </c>
      <c r="T408" s="102">
        <f>+OAX!U446</f>
        <v>0</v>
      </c>
      <c r="U408" s="102">
        <f>+OAX!V446</f>
        <v>0</v>
      </c>
      <c r="V408" s="102">
        <f>+OAX!W446</f>
        <v>0</v>
      </c>
      <c r="W408" s="102">
        <f>+OAX!X446</f>
        <v>0</v>
      </c>
      <c r="X408" s="102">
        <f>+OAX!Y446</f>
        <v>0</v>
      </c>
      <c r="Y408" s="102">
        <f>+OAX!Z446</f>
        <v>0</v>
      </c>
      <c r="Z408" s="102">
        <f>+OAX!AA446</f>
        <v>0</v>
      </c>
      <c r="AA408" s="102">
        <f>+OAX!AB446</f>
        <v>0</v>
      </c>
    </row>
    <row r="409" spans="1:27" ht="24.75" hidden="1">
      <c r="A409" s="1"/>
      <c r="B409" s="147">
        <v>2023</v>
      </c>
      <c r="C409" s="99">
        <v>20</v>
      </c>
      <c r="D409" s="25">
        <v>1</v>
      </c>
      <c r="E409" s="25">
        <v>3</v>
      </c>
      <c r="F409" s="25">
        <v>6</v>
      </c>
      <c r="G409" s="25">
        <v>5000</v>
      </c>
      <c r="H409" s="25">
        <v>5100</v>
      </c>
      <c r="I409" s="25">
        <v>515</v>
      </c>
      <c r="J409" s="122">
        <v>6</v>
      </c>
      <c r="K409" s="122"/>
      <c r="L409" s="101" t="s">
        <v>176</v>
      </c>
      <c r="M409" s="102">
        <f>OAX!N447</f>
        <v>0</v>
      </c>
      <c r="N409" s="103" t="str">
        <f>+OAX!O447</f>
        <v>Pieza</v>
      </c>
      <c r="O409" s="104">
        <f>+OAX!P447</f>
        <v>0</v>
      </c>
      <c r="P409" s="104">
        <f>+OAX!Q447</f>
        <v>0</v>
      </c>
      <c r="Q409" s="102">
        <f>+OAX!R447</f>
        <v>0</v>
      </c>
      <c r="R409" s="102">
        <f>+OAX!S447</f>
        <v>0</v>
      </c>
      <c r="S409" s="102">
        <f>+OAX!T447</f>
        <v>0</v>
      </c>
      <c r="T409" s="102">
        <f>+OAX!U447</f>
        <v>0</v>
      </c>
      <c r="U409" s="102">
        <f>+OAX!V447</f>
        <v>0</v>
      </c>
      <c r="V409" s="102">
        <f>+OAX!W447</f>
        <v>0</v>
      </c>
      <c r="W409" s="102">
        <f>+OAX!X447</f>
        <v>0</v>
      </c>
      <c r="X409" s="102">
        <f>+OAX!Y447</f>
        <v>0</v>
      </c>
      <c r="Y409" s="102">
        <f>+OAX!Z447</f>
        <v>0</v>
      </c>
      <c r="Z409" s="102">
        <f>+OAX!AA447</f>
        <v>0</v>
      </c>
      <c r="AA409" s="102">
        <f>+OAX!AB447</f>
        <v>0</v>
      </c>
    </row>
    <row r="410" spans="1:27" ht="24.75" hidden="1">
      <c r="A410" s="1"/>
      <c r="B410" s="147">
        <v>2023</v>
      </c>
      <c r="C410" s="99">
        <v>20</v>
      </c>
      <c r="D410" s="25">
        <v>1</v>
      </c>
      <c r="E410" s="25">
        <v>3</v>
      </c>
      <c r="F410" s="25">
        <v>6</v>
      </c>
      <c r="G410" s="25">
        <v>5000</v>
      </c>
      <c r="H410" s="25">
        <v>5100</v>
      </c>
      <c r="I410" s="25">
        <v>515</v>
      </c>
      <c r="J410" s="122">
        <v>7</v>
      </c>
      <c r="K410" s="122"/>
      <c r="L410" s="101" t="s">
        <v>326</v>
      </c>
      <c r="M410" s="102">
        <f>OAX!N448</f>
        <v>0</v>
      </c>
      <c r="N410" s="103" t="str">
        <f>+OAX!O448</f>
        <v>Pieza</v>
      </c>
      <c r="O410" s="104">
        <f>+OAX!P448</f>
        <v>0</v>
      </c>
      <c r="P410" s="104">
        <f>+OAX!Q448</f>
        <v>0</v>
      </c>
      <c r="Q410" s="102">
        <f>+OAX!R448</f>
        <v>0</v>
      </c>
      <c r="R410" s="102">
        <f>+OAX!S448</f>
        <v>0</v>
      </c>
      <c r="S410" s="102">
        <f>+OAX!T448</f>
        <v>0</v>
      </c>
      <c r="T410" s="102">
        <f>+OAX!U448</f>
        <v>0</v>
      </c>
      <c r="U410" s="102">
        <f>+OAX!V448</f>
        <v>0</v>
      </c>
      <c r="V410" s="102">
        <f>+OAX!W448</f>
        <v>0</v>
      </c>
      <c r="W410" s="102">
        <f>+OAX!X448</f>
        <v>0</v>
      </c>
      <c r="X410" s="102">
        <f>+OAX!Y448</f>
        <v>0</v>
      </c>
      <c r="Y410" s="102">
        <f>+OAX!Z448</f>
        <v>0</v>
      </c>
      <c r="Z410" s="102">
        <f>+OAX!AA448</f>
        <v>0</v>
      </c>
      <c r="AA410" s="102">
        <f>+OAX!AB448</f>
        <v>0</v>
      </c>
    </row>
    <row r="411" spans="1:27" ht="24.75" hidden="1">
      <c r="A411" s="1"/>
      <c r="B411" s="116">
        <v>2023</v>
      </c>
      <c r="C411" s="116">
        <v>20</v>
      </c>
      <c r="D411" s="116">
        <v>1</v>
      </c>
      <c r="E411" s="116">
        <v>3</v>
      </c>
      <c r="F411" s="116">
        <v>6</v>
      </c>
      <c r="G411" s="116">
        <v>5000</v>
      </c>
      <c r="H411" s="116">
        <v>5200</v>
      </c>
      <c r="I411" s="116"/>
      <c r="J411" s="151"/>
      <c r="K411" s="151"/>
      <c r="L411" s="89" t="s">
        <v>118</v>
      </c>
      <c r="M411" s="90">
        <f>OAX!N449</f>
        <v>0</v>
      </c>
      <c r="N411" s="151"/>
      <c r="O411" s="151"/>
      <c r="P411" s="151"/>
      <c r="Q411" s="90">
        <f>+OAX!R449</f>
        <v>0</v>
      </c>
      <c r="R411" s="90">
        <f>+OAX!S449</f>
        <v>0</v>
      </c>
      <c r="S411" s="90">
        <f>+OAX!T449</f>
        <v>0</v>
      </c>
      <c r="T411" s="90">
        <f>+OAX!U449</f>
        <v>0</v>
      </c>
      <c r="U411" s="90">
        <f>+OAX!V449</f>
        <v>0</v>
      </c>
      <c r="V411" s="90"/>
      <c r="W411" s="90"/>
      <c r="X411" s="90"/>
      <c r="Y411" s="90"/>
      <c r="Z411" s="90"/>
      <c r="AA411" s="90"/>
    </row>
    <row r="412" spans="1:27" ht="24.75" hidden="1">
      <c r="A412" s="1"/>
      <c r="B412" s="119">
        <v>2023</v>
      </c>
      <c r="C412" s="119">
        <v>20</v>
      </c>
      <c r="D412" s="119">
        <v>1</v>
      </c>
      <c r="E412" s="119">
        <v>3</v>
      </c>
      <c r="F412" s="119">
        <v>6</v>
      </c>
      <c r="G412" s="119">
        <v>5000</v>
      </c>
      <c r="H412" s="119">
        <v>5200</v>
      </c>
      <c r="I412" s="119">
        <v>523</v>
      </c>
      <c r="J412" s="119"/>
      <c r="K412" s="119"/>
      <c r="L412" s="95" t="s">
        <v>119</v>
      </c>
      <c r="M412" s="96">
        <f>OAX!N450</f>
        <v>0</v>
      </c>
      <c r="N412" s="97"/>
      <c r="O412" s="97"/>
      <c r="P412" s="97"/>
      <c r="Q412" s="96">
        <f>+OAX!R450</f>
        <v>0</v>
      </c>
      <c r="R412" s="96">
        <f>+OAX!S450</f>
        <v>0</v>
      </c>
      <c r="S412" s="96">
        <f>+OAX!T450</f>
        <v>0</v>
      </c>
      <c r="T412" s="96">
        <f>+OAX!U450</f>
        <v>0</v>
      </c>
      <c r="U412" s="96">
        <f>+OAX!V450</f>
        <v>0</v>
      </c>
      <c r="V412" s="96"/>
      <c r="W412" s="96"/>
      <c r="X412" s="96"/>
      <c r="Y412" s="96"/>
      <c r="Z412" s="96"/>
      <c r="AA412" s="96"/>
    </row>
    <row r="413" spans="1:27" ht="24.75" hidden="1">
      <c r="A413" s="1"/>
      <c r="B413" s="147">
        <v>2023</v>
      </c>
      <c r="C413" s="99">
        <v>20</v>
      </c>
      <c r="D413" s="25">
        <v>1</v>
      </c>
      <c r="E413" s="25">
        <v>3</v>
      </c>
      <c r="F413" s="25">
        <v>6</v>
      </c>
      <c r="G413" s="25">
        <v>5000</v>
      </c>
      <c r="H413" s="25">
        <v>5200</v>
      </c>
      <c r="I413" s="25">
        <v>523</v>
      </c>
      <c r="J413" s="122">
        <v>1</v>
      </c>
      <c r="K413" s="122"/>
      <c r="L413" s="101" t="s">
        <v>327</v>
      </c>
      <c r="M413" s="102">
        <f>OAX!N451</f>
        <v>0</v>
      </c>
      <c r="N413" s="124" t="str">
        <f>+OAX!O451</f>
        <v>Pieza</v>
      </c>
      <c r="O413" s="104">
        <f>+OAX!P451</f>
        <v>0</v>
      </c>
      <c r="P413" s="104">
        <f>+OAX!Q451</f>
        <v>0</v>
      </c>
      <c r="Q413" s="102">
        <f>+OAX!R451</f>
        <v>0</v>
      </c>
      <c r="R413" s="102">
        <f>+OAX!S451</f>
        <v>0</v>
      </c>
      <c r="S413" s="102">
        <f>+OAX!T451</f>
        <v>0</v>
      </c>
      <c r="T413" s="102">
        <f>+OAX!U451</f>
        <v>0</v>
      </c>
      <c r="U413" s="102">
        <f>+OAX!V451</f>
        <v>0</v>
      </c>
      <c r="V413" s="102">
        <f>+OAX!W451</f>
        <v>0</v>
      </c>
      <c r="W413" s="102">
        <f>+OAX!X451</f>
        <v>0</v>
      </c>
      <c r="X413" s="102">
        <f>+OAX!Y451</f>
        <v>0</v>
      </c>
      <c r="Y413" s="102">
        <f>+OAX!Z451</f>
        <v>0</v>
      </c>
      <c r="Z413" s="102">
        <f>+OAX!AA451</f>
        <v>0</v>
      </c>
      <c r="AA413" s="102">
        <f>+OAX!AB451</f>
        <v>0</v>
      </c>
    </row>
    <row r="414" spans="1:27" ht="24.75" hidden="1">
      <c r="A414" s="1"/>
      <c r="B414" s="147">
        <v>2023</v>
      </c>
      <c r="C414" s="99">
        <v>20</v>
      </c>
      <c r="D414" s="25">
        <v>1</v>
      </c>
      <c r="E414" s="25">
        <v>3</v>
      </c>
      <c r="F414" s="25">
        <v>6</v>
      </c>
      <c r="G414" s="25">
        <v>5000</v>
      </c>
      <c r="H414" s="25">
        <v>5200</v>
      </c>
      <c r="I414" s="25">
        <v>523</v>
      </c>
      <c r="J414" s="122">
        <v>2</v>
      </c>
      <c r="K414" s="122"/>
      <c r="L414" s="101" t="s">
        <v>328</v>
      </c>
      <c r="M414" s="102">
        <f>OAX!N452</f>
        <v>0</v>
      </c>
      <c r="N414" s="124" t="str">
        <f>+OAX!O452</f>
        <v>Pieza</v>
      </c>
      <c r="O414" s="104">
        <f>+OAX!P452</f>
        <v>0</v>
      </c>
      <c r="P414" s="104">
        <f>+OAX!Q452</f>
        <v>0</v>
      </c>
      <c r="Q414" s="102">
        <f>+OAX!R452</f>
        <v>0</v>
      </c>
      <c r="R414" s="102">
        <f>+OAX!S452</f>
        <v>0</v>
      </c>
      <c r="S414" s="102">
        <f>+OAX!T452</f>
        <v>0</v>
      </c>
      <c r="T414" s="102">
        <f>+OAX!U452</f>
        <v>0</v>
      </c>
      <c r="U414" s="102">
        <f>+OAX!V452</f>
        <v>0</v>
      </c>
      <c r="V414" s="102">
        <f>+OAX!W452</f>
        <v>0</v>
      </c>
      <c r="W414" s="102">
        <f>+OAX!X452</f>
        <v>0</v>
      </c>
      <c r="X414" s="102">
        <f>+OAX!Y452</f>
        <v>0</v>
      </c>
      <c r="Y414" s="102">
        <f>+OAX!Z452</f>
        <v>0</v>
      </c>
      <c r="Z414" s="102">
        <f>+OAX!AA452</f>
        <v>0</v>
      </c>
      <c r="AA414" s="102">
        <f>+OAX!AB452</f>
        <v>0</v>
      </c>
    </row>
    <row r="415" spans="1:27" ht="24.75" hidden="1">
      <c r="A415" s="1"/>
      <c r="B415" s="147">
        <v>2023</v>
      </c>
      <c r="C415" s="99">
        <v>20</v>
      </c>
      <c r="D415" s="25">
        <v>1</v>
      </c>
      <c r="E415" s="25">
        <v>3</v>
      </c>
      <c r="F415" s="25">
        <v>6</v>
      </c>
      <c r="G415" s="25">
        <v>5000</v>
      </c>
      <c r="H415" s="25">
        <v>5200</v>
      </c>
      <c r="I415" s="25">
        <v>523</v>
      </c>
      <c r="J415" s="122">
        <v>3</v>
      </c>
      <c r="K415" s="122"/>
      <c r="L415" s="101" t="s">
        <v>329</v>
      </c>
      <c r="M415" s="102">
        <f>OAX!N453</f>
        <v>0</v>
      </c>
      <c r="N415" s="124" t="str">
        <f>+OAX!O453</f>
        <v>Pieza</v>
      </c>
      <c r="O415" s="104">
        <f>+OAX!P453</f>
        <v>0</v>
      </c>
      <c r="P415" s="104">
        <f>+OAX!Q453</f>
        <v>0</v>
      </c>
      <c r="Q415" s="102">
        <f>+OAX!R453</f>
        <v>0</v>
      </c>
      <c r="R415" s="102">
        <f>+OAX!S453</f>
        <v>0</v>
      </c>
      <c r="S415" s="102">
        <f>+OAX!T453</f>
        <v>0</v>
      </c>
      <c r="T415" s="102">
        <f>+OAX!U453</f>
        <v>0</v>
      </c>
      <c r="U415" s="102">
        <f>+OAX!V453</f>
        <v>0</v>
      </c>
      <c r="V415" s="102">
        <f>+OAX!W453</f>
        <v>0</v>
      </c>
      <c r="W415" s="102">
        <f>+OAX!X453</f>
        <v>0</v>
      </c>
      <c r="X415" s="102">
        <f>+OAX!Y453</f>
        <v>0</v>
      </c>
      <c r="Y415" s="102">
        <f>+OAX!Z453</f>
        <v>0</v>
      </c>
      <c r="Z415" s="102">
        <f>+OAX!AA453</f>
        <v>0</v>
      </c>
      <c r="AA415" s="102">
        <f>+OAX!AB453</f>
        <v>0</v>
      </c>
    </row>
    <row r="416" spans="1:27" ht="24.75" hidden="1">
      <c r="A416" s="1"/>
      <c r="B416" s="147">
        <v>2023</v>
      </c>
      <c r="C416" s="99">
        <v>20</v>
      </c>
      <c r="D416" s="25">
        <v>1</v>
      </c>
      <c r="E416" s="25">
        <v>3</v>
      </c>
      <c r="F416" s="25">
        <v>6</v>
      </c>
      <c r="G416" s="25">
        <v>5000</v>
      </c>
      <c r="H416" s="25">
        <v>5200</v>
      </c>
      <c r="I416" s="25">
        <v>523</v>
      </c>
      <c r="J416" s="122">
        <v>4</v>
      </c>
      <c r="K416" s="122"/>
      <c r="L416" s="101" t="s">
        <v>330</v>
      </c>
      <c r="M416" s="102">
        <f>OAX!N454</f>
        <v>0</v>
      </c>
      <c r="N416" s="124" t="str">
        <f>+OAX!O454</f>
        <v>Pieza</v>
      </c>
      <c r="O416" s="104">
        <f>+OAX!P454</f>
        <v>0</v>
      </c>
      <c r="P416" s="104">
        <f>+OAX!Q454</f>
        <v>0</v>
      </c>
      <c r="Q416" s="102">
        <f>+OAX!R454</f>
        <v>0</v>
      </c>
      <c r="R416" s="102">
        <f>+OAX!S454</f>
        <v>0</v>
      </c>
      <c r="S416" s="102">
        <f>+OAX!T454</f>
        <v>0</v>
      </c>
      <c r="T416" s="102">
        <f>+OAX!U454</f>
        <v>0</v>
      </c>
      <c r="U416" s="102">
        <f>+OAX!V454</f>
        <v>0</v>
      </c>
      <c r="V416" s="102">
        <f>+OAX!W454</f>
        <v>0</v>
      </c>
      <c r="W416" s="102">
        <f>+OAX!X454</f>
        <v>0</v>
      </c>
      <c r="X416" s="102">
        <f>+OAX!Y454</f>
        <v>0</v>
      </c>
      <c r="Y416" s="102">
        <f>+OAX!Z454</f>
        <v>0</v>
      </c>
      <c r="Z416" s="102">
        <f>+OAX!AA454</f>
        <v>0</v>
      </c>
      <c r="AA416" s="102">
        <f>+OAX!AB454</f>
        <v>0</v>
      </c>
    </row>
    <row r="417" spans="1:27" ht="24.75" hidden="1">
      <c r="A417" s="1"/>
      <c r="B417" s="116">
        <v>2023</v>
      </c>
      <c r="C417" s="116">
        <v>20</v>
      </c>
      <c r="D417" s="116">
        <v>1</v>
      </c>
      <c r="E417" s="116">
        <v>3</v>
      </c>
      <c r="F417" s="116">
        <v>6</v>
      </c>
      <c r="G417" s="116">
        <v>5000</v>
      </c>
      <c r="H417" s="116">
        <v>5300</v>
      </c>
      <c r="I417" s="116"/>
      <c r="J417" s="151"/>
      <c r="K417" s="151"/>
      <c r="L417" s="89" t="s">
        <v>331</v>
      </c>
      <c r="M417" s="90">
        <f>OAX!N455</f>
        <v>0</v>
      </c>
      <c r="N417" s="151"/>
      <c r="O417" s="151"/>
      <c r="P417" s="151"/>
      <c r="Q417" s="90">
        <f>+OAX!R455</f>
        <v>0</v>
      </c>
      <c r="R417" s="90">
        <f>+OAX!S455</f>
        <v>0</v>
      </c>
      <c r="S417" s="90">
        <f>+OAX!T455</f>
        <v>0</v>
      </c>
      <c r="T417" s="90">
        <f>+OAX!U455</f>
        <v>0</v>
      </c>
      <c r="U417" s="90">
        <f>+OAX!V455</f>
        <v>0</v>
      </c>
      <c r="V417" s="90"/>
      <c r="W417" s="90"/>
      <c r="X417" s="90"/>
      <c r="Y417" s="90"/>
      <c r="Z417" s="90"/>
      <c r="AA417" s="90"/>
    </row>
    <row r="418" spans="1:27" ht="24.75" hidden="1">
      <c r="A418" s="1"/>
      <c r="B418" s="119">
        <v>2023</v>
      </c>
      <c r="C418" s="119">
        <v>20</v>
      </c>
      <c r="D418" s="119">
        <v>1</v>
      </c>
      <c r="E418" s="119">
        <v>3</v>
      </c>
      <c r="F418" s="119">
        <v>6</v>
      </c>
      <c r="G418" s="119">
        <v>5000</v>
      </c>
      <c r="H418" s="119">
        <v>5300</v>
      </c>
      <c r="I418" s="119">
        <v>531</v>
      </c>
      <c r="J418" s="119"/>
      <c r="K418" s="119"/>
      <c r="L418" s="95" t="s">
        <v>332</v>
      </c>
      <c r="M418" s="96">
        <f>OAX!N456</f>
        <v>0</v>
      </c>
      <c r="N418" s="97"/>
      <c r="O418" s="97"/>
      <c r="P418" s="97"/>
      <c r="Q418" s="96">
        <f>+OAX!R456</f>
        <v>0</v>
      </c>
      <c r="R418" s="96">
        <f>+OAX!S456</f>
        <v>0</v>
      </c>
      <c r="S418" s="96">
        <f>+OAX!T456</f>
        <v>0</v>
      </c>
      <c r="T418" s="96">
        <f>+OAX!U456</f>
        <v>0</v>
      </c>
      <c r="U418" s="96">
        <f>+OAX!V456</f>
        <v>0</v>
      </c>
      <c r="V418" s="96"/>
      <c r="W418" s="96"/>
      <c r="X418" s="96"/>
      <c r="Y418" s="96"/>
      <c r="Z418" s="96"/>
      <c r="AA418" s="96"/>
    </row>
    <row r="419" spans="1:27" ht="24.75" hidden="1">
      <c r="A419" s="1"/>
      <c r="B419" s="147">
        <v>2023</v>
      </c>
      <c r="C419" s="99">
        <v>20</v>
      </c>
      <c r="D419" s="25">
        <v>1</v>
      </c>
      <c r="E419" s="25">
        <v>3</v>
      </c>
      <c r="F419" s="25">
        <v>6</v>
      </c>
      <c r="G419" s="25">
        <v>5000</v>
      </c>
      <c r="H419" s="25">
        <v>5300</v>
      </c>
      <c r="I419" s="25">
        <v>531</v>
      </c>
      <c r="J419" s="122">
        <v>1</v>
      </c>
      <c r="K419" s="122"/>
      <c r="L419" s="101" t="s">
        <v>333</v>
      </c>
      <c r="M419" s="102">
        <f>OAX!N457</f>
        <v>0</v>
      </c>
      <c r="N419" s="103" t="str">
        <f>+OAX!O457</f>
        <v>Pieza</v>
      </c>
      <c r="O419" s="104">
        <f>+OAX!P457</f>
        <v>0</v>
      </c>
      <c r="P419" s="104">
        <f>+OAX!Q457</f>
        <v>0</v>
      </c>
      <c r="Q419" s="102">
        <f>+OAX!R457</f>
        <v>0</v>
      </c>
      <c r="R419" s="102">
        <f>+OAX!S457</f>
        <v>0</v>
      </c>
      <c r="S419" s="102">
        <f>+OAX!T457</f>
        <v>0</v>
      </c>
      <c r="T419" s="102">
        <f>+OAX!U457</f>
        <v>0</v>
      </c>
      <c r="U419" s="102">
        <f>+OAX!V457</f>
        <v>0</v>
      </c>
      <c r="V419" s="102">
        <f>+OAX!W457</f>
        <v>0</v>
      </c>
      <c r="W419" s="102">
        <f>+OAX!X457</f>
        <v>0</v>
      </c>
      <c r="X419" s="102">
        <f>+OAX!Y457</f>
        <v>0</v>
      </c>
      <c r="Y419" s="102">
        <f>+OAX!Z457</f>
        <v>0</v>
      </c>
      <c r="Z419" s="102">
        <f>+OAX!AA457</f>
        <v>0</v>
      </c>
      <c r="AA419" s="102">
        <f>+OAX!AB457</f>
        <v>0</v>
      </c>
    </row>
    <row r="420" spans="1:27" ht="24.75" hidden="1">
      <c r="A420" s="1"/>
      <c r="B420" s="147">
        <v>2023</v>
      </c>
      <c r="C420" s="99">
        <v>20</v>
      </c>
      <c r="D420" s="25">
        <v>1</v>
      </c>
      <c r="E420" s="25">
        <v>3</v>
      </c>
      <c r="F420" s="25">
        <v>6</v>
      </c>
      <c r="G420" s="25">
        <v>5000</v>
      </c>
      <c r="H420" s="25">
        <v>5300</v>
      </c>
      <c r="I420" s="25">
        <v>531</v>
      </c>
      <c r="J420" s="122">
        <v>2</v>
      </c>
      <c r="K420" s="122"/>
      <c r="L420" s="101" t="s">
        <v>334</v>
      </c>
      <c r="M420" s="102">
        <f>OAX!N458</f>
        <v>0</v>
      </c>
      <c r="N420" s="103" t="str">
        <f>+OAX!O458</f>
        <v>Pieza</v>
      </c>
      <c r="O420" s="104">
        <f>+OAX!P458</f>
        <v>0</v>
      </c>
      <c r="P420" s="104">
        <f>+OAX!Q458</f>
        <v>0</v>
      </c>
      <c r="Q420" s="102">
        <f>+OAX!R458</f>
        <v>0</v>
      </c>
      <c r="R420" s="102">
        <f>+OAX!S458</f>
        <v>0</v>
      </c>
      <c r="S420" s="102">
        <f>+OAX!T458</f>
        <v>0</v>
      </c>
      <c r="T420" s="102">
        <f>+OAX!U458</f>
        <v>0</v>
      </c>
      <c r="U420" s="102">
        <f>+OAX!V458</f>
        <v>0</v>
      </c>
      <c r="V420" s="102">
        <f>+OAX!W458</f>
        <v>0</v>
      </c>
      <c r="W420" s="102">
        <f>+OAX!X458</f>
        <v>0</v>
      </c>
      <c r="X420" s="102">
        <f>+OAX!Y458</f>
        <v>0</v>
      </c>
      <c r="Y420" s="102">
        <f>+OAX!Z458</f>
        <v>0</v>
      </c>
      <c r="Z420" s="102">
        <f>+OAX!AA458</f>
        <v>0</v>
      </c>
      <c r="AA420" s="102">
        <f>+OAX!AB458</f>
        <v>0</v>
      </c>
    </row>
    <row r="421" spans="1:27" ht="24.75" hidden="1">
      <c r="A421" s="1"/>
      <c r="B421" s="147">
        <v>2023</v>
      </c>
      <c r="C421" s="99">
        <v>20</v>
      </c>
      <c r="D421" s="25">
        <v>1</v>
      </c>
      <c r="E421" s="25">
        <v>3</v>
      </c>
      <c r="F421" s="25">
        <v>6</v>
      </c>
      <c r="G421" s="25">
        <v>5000</v>
      </c>
      <c r="H421" s="25">
        <v>5300</v>
      </c>
      <c r="I421" s="25">
        <v>531</v>
      </c>
      <c r="J421" s="122">
        <v>3</v>
      </c>
      <c r="K421" s="122"/>
      <c r="L421" s="101" t="s">
        <v>335</v>
      </c>
      <c r="M421" s="102">
        <f>OAX!N459</f>
        <v>0</v>
      </c>
      <c r="N421" s="103" t="str">
        <f>+OAX!O459</f>
        <v>Pieza</v>
      </c>
      <c r="O421" s="104">
        <f>+OAX!P459</f>
        <v>0</v>
      </c>
      <c r="P421" s="104">
        <f>+OAX!Q459</f>
        <v>0</v>
      </c>
      <c r="Q421" s="102">
        <f>+OAX!R459</f>
        <v>0</v>
      </c>
      <c r="R421" s="102">
        <f>+OAX!S459</f>
        <v>0</v>
      </c>
      <c r="S421" s="102">
        <f>+OAX!T459</f>
        <v>0</v>
      </c>
      <c r="T421" s="102">
        <f>+OAX!U459</f>
        <v>0</v>
      </c>
      <c r="U421" s="102">
        <f>+OAX!V459</f>
        <v>0</v>
      </c>
      <c r="V421" s="102">
        <f>+OAX!W459</f>
        <v>0</v>
      </c>
      <c r="W421" s="102">
        <f>+OAX!X459</f>
        <v>0</v>
      </c>
      <c r="X421" s="102">
        <f>+OAX!Y459</f>
        <v>0</v>
      </c>
      <c r="Y421" s="102">
        <f>+OAX!Z459</f>
        <v>0</v>
      </c>
      <c r="Z421" s="102">
        <f>+OAX!AA459</f>
        <v>0</v>
      </c>
      <c r="AA421" s="102">
        <f>+OAX!AB459</f>
        <v>0</v>
      </c>
    </row>
    <row r="422" spans="1:27" ht="24.75" hidden="1">
      <c r="A422" s="1"/>
      <c r="B422" s="147">
        <v>2023</v>
      </c>
      <c r="C422" s="99">
        <v>20</v>
      </c>
      <c r="D422" s="25">
        <v>1</v>
      </c>
      <c r="E422" s="25">
        <v>3</v>
      </c>
      <c r="F422" s="25">
        <v>6</v>
      </c>
      <c r="G422" s="25">
        <v>5000</v>
      </c>
      <c r="H422" s="25">
        <v>5300</v>
      </c>
      <c r="I422" s="25">
        <v>531</v>
      </c>
      <c r="J422" s="122">
        <v>4</v>
      </c>
      <c r="K422" s="122"/>
      <c r="L422" s="101" t="s">
        <v>336</v>
      </c>
      <c r="M422" s="102">
        <f>OAX!N460</f>
        <v>0</v>
      </c>
      <c r="N422" s="103" t="str">
        <f>+OAX!O460</f>
        <v>Pieza</v>
      </c>
      <c r="O422" s="104">
        <f>+OAX!P460</f>
        <v>0</v>
      </c>
      <c r="P422" s="104">
        <f>+OAX!Q460</f>
        <v>0</v>
      </c>
      <c r="Q422" s="102">
        <f>+OAX!R460</f>
        <v>0</v>
      </c>
      <c r="R422" s="102">
        <f>+OAX!S460</f>
        <v>0</v>
      </c>
      <c r="S422" s="102">
        <f>+OAX!T460</f>
        <v>0</v>
      </c>
      <c r="T422" s="102">
        <f>+OAX!U460</f>
        <v>0</v>
      </c>
      <c r="U422" s="102">
        <f>+OAX!V460</f>
        <v>0</v>
      </c>
      <c r="V422" s="102">
        <f>+OAX!W460</f>
        <v>0</v>
      </c>
      <c r="W422" s="102">
        <f>+OAX!X460</f>
        <v>0</v>
      </c>
      <c r="X422" s="102">
        <f>+OAX!Y460</f>
        <v>0</v>
      </c>
      <c r="Y422" s="102">
        <f>+OAX!Z460</f>
        <v>0</v>
      </c>
      <c r="Z422" s="102">
        <f>+OAX!AA460</f>
        <v>0</v>
      </c>
      <c r="AA422" s="102">
        <f>+OAX!AB460</f>
        <v>0</v>
      </c>
    </row>
    <row r="423" spans="1:27" ht="24.75" hidden="1">
      <c r="A423" s="1"/>
      <c r="B423" s="147">
        <v>2023</v>
      </c>
      <c r="C423" s="99">
        <v>20</v>
      </c>
      <c r="D423" s="25">
        <v>1</v>
      </c>
      <c r="E423" s="25">
        <v>3</v>
      </c>
      <c r="F423" s="25">
        <v>6</v>
      </c>
      <c r="G423" s="25">
        <v>5000</v>
      </c>
      <c r="H423" s="25">
        <v>5300</v>
      </c>
      <c r="I423" s="25">
        <v>531</v>
      </c>
      <c r="J423" s="122">
        <v>5</v>
      </c>
      <c r="K423" s="122"/>
      <c r="L423" s="101" t="s">
        <v>337</v>
      </c>
      <c r="M423" s="102">
        <f>OAX!N461</f>
        <v>0</v>
      </c>
      <c r="N423" s="103" t="str">
        <f>+OAX!O461</f>
        <v>Pieza</v>
      </c>
      <c r="O423" s="104">
        <f>+OAX!P461</f>
        <v>0</v>
      </c>
      <c r="P423" s="104">
        <f>+OAX!Q461</f>
        <v>0</v>
      </c>
      <c r="Q423" s="102">
        <f>+OAX!R461</f>
        <v>0</v>
      </c>
      <c r="R423" s="102">
        <f>+OAX!S461</f>
        <v>0</v>
      </c>
      <c r="S423" s="102">
        <f>+OAX!T461</f>
        <v>0</v>
      </c>
      <c r="T423" s="102">
        <f>+OAX!U461</f>
        <v>0</v>
      </c>
      <c r="U423" s="102">
        <f>+OAX!V461</f>
        <v>0</v>
      </c>
      <c r="V423" s="102">
        <f>+OAX!W461</f>
        <v>0</v>
      </c>
      <c r="W423" s="102">
        <f>+OAX!X461</f>
        <v>0</v>
      </c>
      <c r="X423" s="102">
        <f>+OAX!Y461</f>
        <v>0</v>
      </c>
      <c r="Y423" s="102">
        <f>+OAX!Z461</f>
        <v>0</v>
      </c>
      <c r="Z423" s="102">
        <f>+OAX!AA461</f>
        <v>0</v>
      </c>
      <c r="AA423" s="102">
        <f>+OAX!AB461</f>
        <v>0</v>
      </c>
    </row>
    <row r="424" spans="1:27" ht="46.5" hidden="1">
      <c r="A424" s="1"/>
      <c r="B424" s="147">
        <v>2023</v>
      </c>
      <c r="C424" s="99">
        <v>20</v>
      </c>
      <c r="D424" s="25">
        <v>1</v>
      </c>
      <c r="E424" s="25">
        <v>3</v>
      </c>
      <c r="F424" s="25">
        <v>6</v>
      </c>
      <c r="G424" s="25">
        <v>5000</v>
      </c>
      <c r="H424" s="25">
        <v>5300</v>
      </c>
      <c r="I424" s="25">
        <v>531</v>
      </c>
      <c r="J424" s="122">
        <v>6</v>
      </c>
      <c r="K424" s="122"/>
      <c r="L424" s="101" t="s">
        <v>338</v>
      </c>
      <c r="M424" s="102">
        <f>OAX!N462</f>
        <v>0</v>
      </c>
      <c r="N424" s="103" t="str">
        <f>+OAX!O462</f>
        <v>Pieza</v>
      </c>
      <c r="O424" s="104">
        <f>+OAX!P462</f>
        <v>0</v>
      </c>
      <c r="P424" s="104">
        <f>+OAX!Q462</f>
        <v>0</v>
      </c>
      <c r="Q424" s="102">
        <f>+OAX!R462</f>
        <v>0</v>
      </c>
      <c r="R424" s="102">
        <f>+OAX!S462</f>
        <v>0</v>
      </c>
      <c r="S424" s="102">
        <f>+OAX!T462</f>
        <v>0</v>
      </c>
      <c r="T424" s="102">
        <f>+OAX!U462</f>
        <v>0</v>
      </c>
      <c r="U424" s="102">
        <f>+OAX!V462</f>
        <v>0</v>
      </c>
      <c r="V424" s="102">
        <f>+OAX!W462</f>
        <v>0</v>
      </c>
      <c r="W424" s="102">
        <f>+OAX!X462</f>
        <v>0</v>
      </c>
      <c r="X424" s="102">
        <f>+OAX!Y462</f>
        <v>0</v>
      </c>
      <c r="Y424" s="102">
        <f>+OAX!Z462</f>
        <v>0</v>
      </c>
      <c r="Z424" s="102">
        <f>+OAX!AA462</f>
        <v>0</v>
      </c>
      <c r="AA424" s="102">
        <f>+OAX!AB462</f>
        <v>0</v>
      </c>
    </row>
    <row r="425" spans="1:27" ht="24.75" hidden="1">
      <c r="A425" s="1"/>
      <c r="B425" s="147">
        <v>2023</v>
      </c>
      <c r="C425" s="99">
        <v>20</v>
      </c>
      <c r="D425" s="25">
        <v>1</v>
      </c>
      <c r="E425" s="25">
        <v>3</v>
      </c>
      <c r="F425" s="25">
        <v>6</v>
      </c>
      <c r="G425" s="25">
        <v>5000</v>
      </c>
      <c r="H425" s="25">
        <v>5300</v>
      </c>
      <c r="I425" s="25">
        <v>531</v>
      </c>
      <c r="J425" s="122">
        <v>7</v>
      </c>
      <c r="K425" s="122"/>
      <c r="L425" s="101" t="s">
        <v>339</v>
      </c>
      <c r="M425" s="102">
        <f>OAX!N463</f>
        <v>0</v>
      </c>
      <c r="N425" s="103" t="str">
        <f>+OAX!O463</f>
        <v>Pieza</v>
      </c>
      <c r="O425" s="104">
        <f>+OAX!P463</f>
        <v>0</v>
      </c>
      <c r="P425" s="104">
        <f>+OAX!Q463</f>
        <v>0</v>
      </c>
      <c r="Q425" s="102">
        <f>+OAX!R463</f>
        <v>0</v>
      </c>
      <c r="R425" s="102">
        <f>+OAX!S463</f>
        <v>0</v>
      </c>
      <c r="S425" s="102">
        <f>+OAX!T463</f>
        <v>0</v>
      </c>
      <c r="T425" s="102">
        <f>+OAX!U463</f>
        <v>0</v>
      </c>
      <c r="U425" s="102">
        <f>+OAX!V463</f>
        <v>0</v>
      </c>
      <c r="V425" s="102">
        <f>+OAX!W463</f>
        <v>0</v>
      </c>
      <c r="W425" s="102">
        <f>+OAX!X463</f>
        <v>0</v>
      </c>
      <c r="X425" s="102">
        <f>+OAX!Y463</f>
        <v>0</v>
      </c>
      <c r="Y425" s="102">
        <f>+OAX!Z463</f>
        <v>0</v>
      </c>
      <c r="Z425" s="102">
        <f>+OAX!AA463</f>
        <v>0</v>
      </c>
      <c r="AA425" s="102">
        <f>+OAX!AB463</f>
        <v>0</v>
      </c>
    </row>
    <row r="426" spans="1:27" ht="24.75" hidden="1">
      <c r="A426" s="1"/>
      <c r="B426" s="147">
        <v>2023</v>
      </c>
      <c r="C426" s="99">
        <v>20</v>
      </c>
      <c r="D426" s="25">
        <v>1</v>
      </c>
      <c r="E426" s="25">
        <v>3</v>
      </c>
      <c r="F426" s="25">
        <v>6</v>
      </c>
      <c r="G426" s="25">
        <v>5000</v>
      </c>
      <c r="H426" s="25">
        <v>5300</v>
      </c>
      <c r="I426" s="25">
        <v>531</v>
      </c>
      <c r="J426" s="122">
        <v>8</v>
      </c>
      <c r="K426" s="122"/>
      <c r="L426" s="101" t="s">
        <v>340</v>
      </c>
      <c r="M426" s="102">
        <f>OAX!N464</f>
        <v>0</v>
      </c>
      <c r="N426" s="103" t="str">
        <f>+OAX!O464</f>
        <v>Pieza</v>
      </c>
      <c r="O426" s="104">
        <f>+OAX!P464</f>
        <v>0</v>
      </c>
      <c r="P426" s="104">
        <f>+OAX!Q464</f>
        <v>0</v>
      </c>
      <c r="Q426" s="102">
        <f>+OAX!R464</f>
        <v>0</v>
      </c>
      <c r="R426" s="102">
        <f>+OAX!S464</f>
        <v>0</v>
      </c>
      <c r="S426" s="102">
        <f>+OAX!T464</f>
        <v>0</v>
      </c>
      <c r="T426" s="102">
        <f>+OAX!U464</f>
        <v>0</v>
      </c>
      <c r="U426" s="102">
        <f>+OAX!V464</f>
        <v>0</v>
      </c>
      <c r="V426" s="102">
        <f>+OAX!W464</f>
        <v>0</v>
      </c>
      <c r="W426" s="102">
        <f>+OAX!X464</f>
        <v>0</v>
      </c>
      <c r="X426" s="102">
        <f>+OAX!Y464</f>
        <v>0</v>
      </c>
      <c r="Y426" s="102">
        <f>+OAX!Z464</f>
        <v>0</v>
      </c>
      <c r="Z426" s="102">
        <f>+OAX!AA464</f>
        <v>0</v>
      </c>
      <c r="AA426" s="102">
        <f>+OAX!AB464</f>
        <v>0</v>
      </c>
    </row>
    <row r="427" spans="1:27" ht="24.75" hidden="1">
      <c r="A427" s="1"/>
      <c r="B427" s="147">
        <v>2023</v>
      </c>
      <c r="C427" s="99">
        <v>20</v>
      </c>
      <c r="D427" s="25">
        <v>1</v>
      </c>
      <c r="E427" s="25">
        <v>3</v>
      </c>
      <c r="F427" s="25">
        <v>6</v>
      </c>
      <c r="G427" s="25">
        <v>5000</v>
      </c>
      <c r="H427" s="25">
        <v>5300</v>
      </c>
      <c r="I427" s="25">
        <v>531</v>
      </c>
      <c r="J427" s="122">
        <v>9</v>
      </c>
      <c r="K427" s="122"/>
      <c r="L427" s="101" t="s">
        <v>341</v>
      </c>
      <c r="M427" s="102">
        <f>OAX!N465</f>
        <v>0</v>
      </c>
      <c r="N427" s="103" t="str">
        <f>+OAX!O465</f>
        <v>Pieza</v>
      </c>
      <c r="O427" s="104">
        <f>+OAX!P465</f>
        <v>0</v>
      </c>
      <c r="P427" s="104">
        <f>+OAX!Q465</f>
        <v>0</v>
      </c>
      <c r="Q427" s="102">
        <f>+OAX!R465</f>
        <v>0</v>
      </c>
      <c r="R427" s="102">
        <f>+OAX!S465</f>
        <v>0</v>
      </c>
      <c r="S427" s="102">
        <f>+OAX!T465</f>
        <v>0</v>
      </c>
      <c r="T427" s="102">
        <f>+OAX!U465</f>
        <v>0</v>
      </c>
      <c r="U427" s="102">
        <f>+OAX!V465</f>
        <v>0</v>
      </c>
      <c r="V427" s="102">
        <f>+OAX!W465</f>
        <v>0</v>
      </c>
      <c r="W427" s="102">
        <f>+OAX!X465</f>
        <v>0</v>
      </c>
      <c r="X427" s="102">
        <f>+OAX!Y465</f>
        <v>0</v>
      </c>
      <c r="Y427" s="102">
        <f>+OAX!Z465</f>
        <v>0</v>
      </c>
      <c r="Z427" s="102">
        <f>+OAX!AA465</f>
        <v>0</v>
      </c>
      <c r="AA427" s="102">
        <f>+OAX!AB465</f>
        <v>0</v>
      </c>
    </row>
    <row r="428" spans="1:27" ht="69.75" hidden="1">
      <c r="A428" s="1"/>
      <c r="B428" s="147">
        <v>2023</v>
      </c>
      <c r="C428" s="99">
        <v>20</v>
      </c>
      <c r="D428" s="25">
        <v>1</v>
      </c>
      <c r="E428" s="25">
        <v>3</v>
      </c>
      <c r="F428" s="25">
        <v>6</v>
      </c>
      <c r="G428" s="25">
        <v>5000</v>
      </c>
      <c r="H428" s="25">
        <v>5300</v>
      </c>
      <c r="I428" s="25">
        <v>531</v>
      </c>
      <c r="J428" s="122">
        <v>10</v>
      </c>
      <c r="K428" s="122"/>
      <c r="L428" s="101" t="s">
        <v>342</v>
      </c>
      <c r="M428" s="102">
        <f>OAX!N466</f>
        <v>0</v>
      </c>
      <c r="N428" s="103" t="str">
        <f>+OAX!O466</f>
        <v>Pieza</v>
      </c>
      <c r="O428" s="104">
        <f>+OAX!P466</f>
        <v>0</v>
      </c>
      <c r="P428" s="104">
        <f>+OAX!Q466</f>
        <v>0</v>
      </c>
      <c r="Q428" s="102">
        <f>+OAX!R466</f>
        <v>0</v>
      </c>
      <c r="R428" s="102">
        <f>+OAX!S466</f>
        <v>0</v>
      </c>
      <c r="S428" s="102">
        <f>+OAX!T466</f>
        <v>0</v>
      </c>
      <c r="T428" s="102">
        <f>+OAX!U466</f>
        <v>0</v>
      </c>
      <c r="U428" s="102">
        <f>+OAX!V466</f>
        <v>0</v>
      </c>
      <c r="V428" s="102">
        <f>+OAX!W466</f>
        <v>0</v>
      </c>
      <c r="W428" s="102">
        <f>+OAX!X466</f>
        <v>0</v>
      </c>
      <c r="X428" s="102">
        <f>+OAX!Y466</f>
        <v>0</v>
      </c>
      <c r="Y428" s="102">
        <f>+OAX!Z466</f>
        <v>0</v>
      </c>
      <c r="Z428" s="102">
        <f>+OAX!AA466</f>
        <v>0</v>
      </c>
      <c r="AA428" s="102">
        <f>+OAX!AB466</f>
        <v>0</v>
      </c>
    </row>
    <row r="429" spans="1:27" ht="24.75" hidden="1">
      <c r="A429" s="1"/>
      <c r="B429" s="147">
        <v>2023</v>
      </c>
      <c r="C429" s="99">
        <v>20</v>
      </c>
      <c r="D429" s="25">
        <v>1</v>
      </c>
      <c r="E429" s="25">
        <v>3</v>
      </c>
      <c r="F429" s="25">
        <v>6</v>
      </c>
      <c r="G429" s="25">
        <v>5000</v>
      </c>
      <c r="H429" s="25">
        <v>5300</v>
      </c>
      <c r="I429" s="25">
        <v>531</v>
      </c>
      <c r="J429" s="122">
        <v>11</v>
      </c>
      <c r="K429" s="122"/>
      <c r="L429" s="101" t="s">
        <v>343</v>
      </c>
      <c r="M429" s="102">
        <f>OAX!N467</f>
        <v>0</v>
      </c>
      <c r="N429" s="103" t="str">
        <f>+OAX!O467</f>
        <v>Pieza</v>
      </c>
      <c r="O429" s="104">
        <f>+OAX!P467</f>
        <v>0</v>
      </c>
      <c r="P429" s="104">
        <f>+OAX!Q467</f>
        <v>0</v>
      </c>
      <c r="Q429" s="102">
        <f>+OAX!R467</f>
        <v>0</v>
      </c>
      <c r="R429" s="102">
        <f>+OAX!S467</f>
        <v>0</v>
      </c>
      <c r="S429" s="102">
        <f>+OAX!T467</f>
        <v>0</v>
      </c>
      <c r="T429" s="102">
        <f>+OAX!U467</f>
        <v>0</v>
      </c>
      <c r="U429" s="102">
        <f>+OAX!V467</f>
        <v>0</v>
      </c>
      <c r="V429" s="102">
        <f>+OAX!W467</f>
        <v>0</v>
      </c>
      <c r="W429" s="102">
        <f>+OAX!X467</f>
        <v>0</v>
      </c>
      <c r="X429" s="102">
        <f>+OAX!Y467</f>
        <v>0</v>
      </c>
      <c r="Y429" s="102">
        <f>+OAX!Z467</f>
        <v>0</v>
      </c>
      <c r="Z429" s="102">
        <f>+OAX!AA467</f>
        <v>0</v>
      </c>
      <c r="AA429" s="102">
        <f>+OAX!AB467</f>
        <v>0</v>
      </c>
    </row>
    <row r="430" spans="1:27" ht="24.75" hidden="1">
      <c r="A430" s="1"/>
      <c r="B430" s="147">
        <v>2023</v>
      </c>
      <c r="C430" s="99">
        <v>20</v>
      </c>
      <c r="D430" s="25">
        <v>1</v>
      </c>
      <c r="E430" s="25">
        <v>3</v>
      </c>
      <c r="F430" s="25">
        <v>6</v>
      </c>
      <c r="G430" s="25">
        <v>5000</v>
      </c>
      <c r="H430" s="25">
        <v>5300</v>
      </c>
      <c r="I430" s="25">
        <v>531</v>
      </c>
      <c r="J430" s="122">
        <v>12</v>
      </c>
      <c r="K430" s="122"/>
      <c r="L430" s="101" t="s">
        <v>344</v>
      </c>
      <c r="M430" s="102">
        <f>OAX!N468</f>
        <v>0</v>
      </c>
      <c r="N430" s="103" t="str">
        <f>+OAX!O468</f>
        <v>Pieza</v>
      </c>
      <c r="O430" s="104">
        <f>+OAX!P468</f>
        <v>0</v>
      </c>
      <c r="P430" s="104">
        <f>+OAX!Q468</f>
        <v>0</v>
      </c>
      <c r="Q430" s="102">
        <f>+OAX!R468</f>
        <v>0</v>
      </c>
      <c r="R430" s="102">
        <f>+OAX!S468</f>
        <v>0</v>
      </c>
      <c r="S430" s="102">
        <f>+OAX!T468</f>
        <v>0</v>
      </c>
      <c r="T430" s="102">
        <f>+OAX!U468</f>
        <v>0</v>
      </c>
      <c r="U430" s="102">
        <f>+OAX!V468</f>
        <v>0</v>
      </c>
      <c r="V430" s="102">
        <f>+OAX!W468</f>
        <v>0</v>
      </c>
      <c r="W430" s="102">
        <f>+OAX!X468</f>
        <v>0</v>
      </c>
      <c r="X430" s="102">
        <f>+OAX!Y468</f>
        <v>0</v>
      </c>
      <c r="Y430" s="102">
        <f>+OAX!Z468</f>
        <v>0</v>
      </c>
      <c r="Z430" s="102">
        <f>+OAX!AA468</f>
        <v>0</v>
      </c>
      <c r="AA430" s="102">
        <f>+OAX!AB468</f>
        <v>0</v>
      </c>
    </row>
    <row r="431" spans="1:27" ht="24.75" hidden="1">
      <c r="A431" s="1"/>
      <c r="B431" s="147">
        <v>2023</v>
      </c>
      <c r="C431" s="99">
        <v>20</v>
      </c>
      <c r="D431" s="25">
        <v>1</v>
      </c>
      <c r="E431" s="25">
        <v>3</v>
      </c>
      <c r="F431" s="25">
        <v>6</v>
      </c>
      <c r="G431" s="25">
        <v>5000</v>
      </c>
      <c r="H431" s="25">
        <v>5300</v>
      </c>
      <c r="I431" s="25">
        <v>531</v>
      </c>
      <c r="J431" s="122">
        <v>13</v>
      </c>
      <c r="K431" s="122"/>
      <c r="L431" s="101" t="s">
        <v>345</v>
      </c>
      <c r="M431" s="102">
        <f>OAX!N469</f>
        <v>0</v>
      </c>
      <c r="N431" s="103" t="str">
        <f>+OAX!O469</f>
        <v>Pieza</v>
      </c>
      <c r="O431" s="104">
        <f>+OAX!P469</f>
        <v>0</v>
      </c>
      <c r="P431" s="104">
        <f>+OAX!Q469</f>
        <v>0</v>
      </c>
      <c r="Q431" s="102">
        <f>+OAX!R469</f>
        <v>0</v>
      </c>
      <c r="R431" s="102">
        <f>+OAX!S469</f>
        <v>0</v>
      </c>
      <c r="S431" s="102">
        <f>+OAX!T469</f>
        <v>0</v>
      </c>
      <c r="T431" s="102">
        <f>+OAX!U469</f>
        <v>0</v>
      </c>
      <c r="U431" s="102">
        <f>+OAX!V469</f>
        <v>0</v>
      </c>
      <c r="V431" s="102">
        <f>+OAX!W469</f>
        <v>0</v>
      </c>
      <c r="W431" s="102">
        <f>+OAX!X469</f>
        <v>0</v>
      </c>
      <c r="X431" s="102">
        <f>+OAX!Y469</f>
        <v>0</v>
      </c>
      <c r="Y431" s="102">
        <f>+OAX!Z469</f>
        <v>0</v>
      </c>
      <c r="Z431" s="102">
        <f>+OAX!AA469</f>
        <v>0</v>
      </c>
      <c r="AA431" s="102">
        <f>+OAX!AB469</f>
        <v>0</v>
      </c>
    </row>
    <row r="432" spans="1:27" ht="24.75" hidden="1">
      <c r="A432" s="1"/>
      <c r="B432" s="147">
        <v>2023</v>
      </c>
      <c r="C432" s="99">
        <v>20</v>
      </c>
      <c r="D432" s="25">
        <v>1</v>
      </c>
      <c r="E432" s="25">
        <v>3</v>
      </c>
      <c r="F432" s="25">
        <v>6</v>
      </c>
      <c r="G432" s="25">
        <v>5000</v>
      </c>
      <c r="H432" s="25">
        <v>5300</v>
      </c>
      <c r="I432" s="25">
        <v>531</v>
      </c>
      <c r="J432" s="122">
        <v>14</v>
      </c>
      <c r="K432" s="122"/>
      <c r="L432" s="101" t="s">
        <v>346</v>
      </c>
      <c r="M432" s="102">
        <f>OAX!N470</f>
        <v>0</v>
      </c>
      <c r="N432" s="103" t="str">
        <f>+OAX!O470</f>
        <v>Pieza</v>
      </c>
      <c r="O432" s="104">
        <f>+OAX!P470</f>
        <v>0</v>
      </c>
      <c r="P432" s="104">
        <f>+OAX!Q470</f>
        <v>0</v>
      </c>
      <c r="Q432" s="102">
        <f>+OAX!R470</f>
        <v>0</v>
      </c>
      <c r="R432" s="102">
        <f>+OAX!S470</f>
        <v>0</v>
      </c>
      <c r="S432" s="102">
        <f>+OAX!T470</f>
        <v>0</v>
      </c>
      <c r="T432" s="102">
        <f>+OAX!U470</f>
        <v>0</v>
      </c>
      <c r="U432" s="102">
        <f>+OAX!V470</f>
        <v>0</v>
      </c>
      <c r="V432" s="102">
        <f>+OAX!W470</f>
        <v>0</v>
      </c>
      <c r="W432" s="102">
        <f>+OAX!X470</f>
        <v>0</v>
      </c>
      <c r="X432" s="102">
        <f>+OAX!Y470</f>
        <v>0</v>
      </c>
      <c r="Y432" s="102">
        <f>+OAX!Z470</f>
        <v>0</v>
      </c>
      <c r="Z432" s="102">
        <f>+OAX!AA470</f>
        <v>0</v>
      </c>
      <c r="AA432" s="102">
        <f>+OAX!AB470</f>
        <v>0</v>
      </c>
    </row>
    <row r="433" spans="1:27" ht="24.75" hidden="1">
      <c r="A433" s="1"/>
      <c r="B433" s="147">
        <v>2023</v>
      </c>
      <c r="C433" s="99">
        <v>20</v>
      </c>
      <c r="D433" s="25">
        <v>1</v>
      </c>
      <c r="E433" s="25">
        <v>3</v>
      </c>
      <c r="F433" s="25">
        <v>6</v>
      </c>
      <c r="G433" s="25">
        <v>5000</v>
      </c>
      <c r="H433" s="25">
        <v>5300</v>
      </c>
      <c r="I433" s="25">
        <v>531</v>
      </c>
      <c r="J433" s="122">
        <v>15</v>
      </c>
      <c r="K433" s="122"/>
      <c r="L433" s="101" t="s">
        <v>347</v>
      </c>
      <c r="M433" s="102">
        <f>OAX!N471</f>
        <v>0</v>
      </c>
      <c r="N433" s="103" t="str">
        <f>+OAX!O471</f>
        <v>Pieza</v>
      </c>
      <c r="O433" s="104">
        <f>+OAX!P471</f>
        <v>0</v>
      </c>
      <c r="P433" s="104">
        <f>+OAX!Q471</f>
        <v>0</v>
      </c>
      <c r="Q433" s="102">
        <f>+OAX!R471</f>
        <v>0</v>
      </c>
      <c r="R433" s="102">
        <f>+OAX!S471</f>
        <v>0</v>
      </c>
      <c r="S433" s="102">
        <f>+OAX!T471</f>
        <v>0</v>
      </c>
      <c r="T433" s="102">
        <f>+OAX!U471</f>
        <v>0</v>
      </c>
      <c r="U433" s="102">
        <f>+OAX!V471</f>
        <v>0</v>
      </c>
      <c r="V433" s="102">
        <f>+OAX!W471</f>
        <v>0</v>
      </c>
      <c r="W433" s="102">
        <f>+OAX!X471</f>
        <v>0</v>
      </c>
      <c r="X433" s="102">
        <f>+OAX!Y471</f>
        <v>0</v>
      </c>
      <c r="Y433" s="102">
        <f>+OAX!Z471</f>
        <v>0</v>
      </c>
      <c r="Z433" s="102">
        <f>+OAX!AA471</f>
        <v>0</v>
      </c>
      <c r="AA433" s="102">
        <f>+OAX!AB471</f>
        <v>0</v>
      </c>
    </row>
    <row r="434" spans="1:27" ht="24.75" hidden="1">
      <c r="A434" s="1"/>
      <c r="B434" s="147">
        <v>2023</v>
      </c>
      <c r="C434" s="99">
        <v>20</v>
      </c>
      <c r="D434" s="25">
        <v>1</v>
      </c>
      <c r="E434" s="25">
        <v>3</v>
      </c>
      <c r="F434" s="25">
        <v>6</v>
      </c>
      <c r="G434" s="25">
        <v>5000</v>
      </c>
      <c r="H434" s="25">
        <v>5300</v>
      </c>
      <c r="I434" s="25">
        <v>531</v>
      </c>
      <c r="J434" s="122">
        <v>16</v>
      </c>
      <c r="K434" s="122"/>
      <c r="L434" s="101" t="s">
        <v>348</v>
      </c>
      <c r="M434" s="102">
        <f>OAX!N472</f>
        <v>0</v>
      </c>
      <c r="N434" s="103" t="str">
        <f>+OAX!O472</f>
        <v>Pieza</v>
      </c>
      <c r="O434" s="104">
        <f>+OAX!P472</f>
        <v>0</v>
      </c>
      <c r="P434" s="104">
        <f>+OAX!Q472</f>
        <v>0</v>
      </c>
      <c r="Q434" s="102">
        <f>+OAX!R472</f>
        <v>0</v>
      </c>
      <c r="R434" s="102">
        <f>+OAX!S472</f>
        <v>0</v>
      </c>
      <c r="S434" s="102">
        <f>+OAX!T472</f>
        <v>0</v>
      </c>
      <c r="T434" s="102">
        <f>+OAX!U472</f>
        <v>0</v>
      </c>
      <c r="U434" s="102">
        <f>+OAX!V472</f>
        <v>0</v>
      </c>
      <c r="V434" s="102">
        <f>+OAX!W472</f>
        <v>0</v>
      </c>
      <c r="W434" s="102">
        <f>+OAX!X472</f>
        <v>0</v>
      </c>
      <c r="X434" s="102">
        <f>+OAX!Y472</f>
        <v>0</v>
      </c>
      <c r="Y434" s="102">
        <f>+OAX!Z472</f>
        <v>0</v>
      </c>
      <c r="Z434" s="102">
        <f>+OAX!AA472</f>
        <v>0</v>
      </c>
      <c r="AA434" s="102">
        <f>+OAX!AB472</f>
        <v>0</v>
      </c>
    </row>
    <row r="435" spans="1:27" ht="24.75" hidden="1">
      <c r="A435" s="1"/>
      <c r="B435" s="147">
        <v>2023</v>
      </c>
      <c r="C435" s="99">
        <v>20</v>
      </c>
      <c r="D435" s="25">
        <v>1</v>
      </c>
      <c r="E435" s="25">
        <v>3</v>
      </c>
      <c r="F435" s="25">
        <v>6</v>
      </c>
      <c r="G435" s="25">
        <v>5000</v>
      </c>
      <c r="H435" s="25">
        <v>5300</v>
      </c>
      <c r="I435" s="25">
        <v>531</v>
      </c>
      <c r="J435" s="122">
        <v>17</v>
      </c>
      <c r="K435" s="122"/>
      <c r="L435" s="101" t="s">
        <v>191</v>
      </c>
      <c r="M435" s="102">
        <f>OAX!N473</f>
        <v>0</v>
      </c>
      <c r="N435" s="103" t="str">
        <f>+OAX!O473</f>
        <v>Pieza</v>
      </c>
      <c r="O435" s="104">
        <f>+OAX!P473</f>
        <v>0</v>
      </c>
      <c r="P435" s="104">
        <f>+OAX!Q473</f>
        <v>0</v>
      </c>
      <c r="Q435" s="102">
        <f>+OAX!R473</f>
        <v>0</v>
      </c>
      <c r="R435" s="102">
        <f>+OAX!S473</f>
        <v>0</v>
      </c>
      <c r="S435" s="102">
        <f>+OAX!T473</f>
        <v>0</v>
      </c>
      <c r="T435" s="102">
        <f>+OAX!U473</f>
        <v>0</v>
      </c>
      <c r="U435" s="102">
        <f>+OAX!V473</f>
        <v>0</v>
      </c>
      <c r="V435" s="102">
        <f>+OAX!W473</f>
        <v>0</v>
      </c>
      <c r="W435" s="102">
        <f>+OAX!X473</f>
        <v>0</v>
      </c>
      <c r="X435" s="102">
        <f>+OAX!Y473</f>
        <v>0</v>
      </c>
      <c r="Y435" s="102">
        <f>+OAX!Z473</f>
        <v>0</v>
      </c>
      <c r="Z435" s="102">
        <f>+OAX!AA473</f>
        <v>0</v>
      </c>
      <c r="AA435" s="102">
        <f>+OAX!AB473</f>
        <v>0</v>
      </c>
    </row>
    <row r="436" spans="1:27" ht="24.75" hidden="1">
      <c r="A436" s="1"/>
      <c r="B436" s="147">
        <v>2023</v>
      </c>
      <c r="C436" s="99">
        <v>20</v>
      </c>
      <c r="D436" s="25">
        <v>1</v>
      </c>
      <c r="E436" s="25">
        <v>3</v>
      </c>
      <c r="F436" s="25">
        <v>6</v>
      </c>
      <c r="G436" s="25">
        <v>5000</v>
      </c>
      <c r="H436" s="25">
        <v>5300</v>
      </c>
      <c r="I436" s="25">
        <v>531</v>
      </c>
      <c r="J436" s="122">
        <v>18</v>
      </c>
      <c r="K436" s="122"/>
      <c r="L436" s="101" t="s">
        <v>349</v>
      </c>
      <c r="M436" s="102">
        <f>OAX!N474</f>
        <v>0</v>
      </c>
      <c r="N436" s="103" t="str">
        <f>+OAX!O474</f>
        <v>Pieza</v>
      </c>
      <c r="O436" s="104">
        <f>+OAX!P474</f>
        <v>0</v>
      </c>
      <c r="P436" s="104">
        <f>+OAX!Q474</f>
        <v>0</v>
      </c>
      <c r="Q436" s="102">
        <f>+OAX!R474</f>
        <v>0</v>
      </c>
      <c r="R436" s="102">
        <f>+OAX!S474</f>
        <v>0</v>
      </c>
      <c r="S436" s="102">
        <f>+OAX!T474</f>
        <v>0</v>
      </c>
      <c r="T436" s="102">
        <f>+OAX!U474</f>
        <v>0</v>
      </c>
      <c r="U436" s="102">
        <f>+OAX!V474</f>
        <v>0</v>
      </c>
      <c r="V436" s="102">
        <f>+OAX!W474</f>
        <v>0</v>
      </c>
      <c r="W436" s="102">
        <f>+OAX!X474</f>
        <v>0</v>
      </c>
      <c r="X436" s="102">
        <f>+OAX!Y474</f>
        <v>0</v>
      </c>
      <c r="Y436" s="102">
        <f>+OAX!Z474</f>
        <v>0</v>
      </c>
      <c r="Z436" s="102">
        <f>+OAX!AA474</f>
        <v>0</v>
      </c>
      <c r="AA436" s="102">
        <f>+OAX!AB474</f>
        <v>0</v>
      </c>
    </row>
    <row r="437" spans="1:27" ht="24.75" hidden="1">
      <c r="A437" s="1"/>
      <c r="B437" s="147">
        <v>2023</v>
      </c>
      <c r="C437" s="99">
        <v>20</v>
      </c>
      <c r="D437" s="25">
        <v>1</v>
      </c>
      <c r="E437" s="25">
        <v>3</v>
      </c>
      <c r="F437" s="25">
        <v>6</v>
      </c>
      <c r="G437" s="25">
        <v>5000</v>
      </c>
      <c r="H437" s="25">
        <v>5300</v>
      </c>
      <c r="I437" s="25">
        <v>531</v>
      </c>
      <c r="J437" s="122">
        <v>19</v>
      </c>
      <c r="K437" s="122"/>
      <c r="L437" s="101" t="s">
        <v>350</v>
      </c>
      <c r="M437" s="102">
        <f>OAX!N475</f>
        <v>0</v>
      </c>
      <c r="N437" s="103" t="str">
        <f>+OAX!O475</f>
        <v>Pieza</v>
      </c>
      <c r="O437" s="104">
        <f>+OAX!P475</f>
        <v>0</v>
      </c>
      <c r="P437" s="104">
        <f>+OAX!Q475</f>
        <v>0</v>
      </c>
      <c r="Q437" s="102">
        <f>+OAX!R475</f>
        <v>0</v>
      </c>
      <c r="R437" s="102">
        <f>+OAX!S475</f>
        <v>0</v>
      </c>
      <c r="S437" s="102">
        <f>+OAX!T475</f>
        <v>0</v>
      </c>
      <c r="T437" s="102">
        <f>+OAX!U475</f>
        <v>0</v>
      </c>
      <c r="U437" s="102">
        <f>+OAX!V475</f>
        <v>0</v>
      </c>
      <c r="V437" s="102">
        <f>+OAX!W475</f>
        <v>0</v>
      </c>
      <c r="W437" s="102">
        <f>+OAX!X475</f>
        <v>0</v>
      </c>
      <c r="X437" s="102">
        <f>+OAX!Y475</f>
        <v>0</v>
      </c>
      <c r="Y437" s="102">
        <f>+OAX!Z475</f>
        <v>0</v>
      </c>
      <c r="Z437" s="102">
        <f>+OAX!AA475</f>
        <v>0</v>
      </c>
      <c r="AA437" s="102">
        <f>+OAX!AB475</f>
        <v>0</v>
      </c>
    </row>
    <row r="438" spans="1:27" ht="24.75" hidden="1">
      <c r="A438" s="1"/>
      <c r="B438" s="147">
        <v>2023</v>
      </c>
      <c r="C438" s="99">
        <v>20</v>
      </c>
      <c r="D438" s="25">
        <v>1</v>
      </c>
      <c r="E438" s="25">
        <v>3</v>
      </c>
      <c r="F438" s="25">
        <v>6</v>
      </c>
      <c r="G438" s="25">
        <v>5000</v>
      </c>
      <c r="H438" s="25">
        <v>5300</v>
      </c>
      <c r="I438" s="25">
        <v>531</v>
      </c>
      <c r="J438" s="122">
        <v>20</v>
      </c>
      <c r="K438" s="122"/>
      <c r="L438" s="101" t="s">
        <v>351</v>
      </c>
      <c r="M438" s="102">
        <f>OAX!N476</f>
        <v>0</v>
      </c>
      <c r="N438" s="103" t="str">
        <f>+OAX!O476</f>
        <v>Pieza</v>
      </c>
      <c r="O438" s="104">
        <f>+OAX!P476</f>
        <v>0</v>
      </c>
      <c r="P438" s="104">
        <f>+OAX!Q476</f>
        <v>0</v>
      </c>
      <c r="Q438" s="102">
        <f>+OAX!R476</f>
        <v>0</v>
      </c>
      <c r="R438" s="102">
        <f>+OAX!S476</f>
        <v>0</v>
      </c>
      <c r="S438" s="102">
        <f>+OAX!T476</f>
        <v>0</v>
      </c>
      <c r="T438" s="102">
        <f>+OAX!U476</f>
        <v>0</v>
      </c>
      <c r="U438" s="102">
        <f>+OAX!V476</f>
        <v>0</v>
      </c>
      <c r="V438" s="102">
        <f>+OAX!W476</f>
        <v>0</v>
      </c>
      <c r="W438" s="102">
        <f>+OAX!X476</f>
        <v>0</v>
      </c>
      <c r="X438" s="102">
        <f>+OAX!Y476</f>
        <v>0</v>
      </c>
      <c r="Y438" s="102">
        <f>+OAX!Z476</f>
        <v>0</v>
      </c>
      <c r="Z438" s="102">
        <f>+OAX!AA476</f>
        <v>0</v>
      </c>
      <c r="AA438" s="102">
        <f>+OAX!AB476</f>
        <v>0</v>
      </c>
    </row>
    <row r="439" spans="1:27" ht="24.75" hidden="1">
      <c r="A439" s="1"/>
      <c r="B439" s="147">
        <v>2023</v>
      </c>
      <c r="C439" s="99">
        <v>20</v>
      </c>
      <c r="D439" s="25">
        <v>1</v>
      </c>
      <c r="E439" s="25">
        <v>3</v>
      </c>
      <c r="F439" s="25">
        <v>6</v>
      </c>
      <c r="G439" s="25">
        <v>5000</v>
      </c>
      <c r="H439" s="25">
        <v>5300</v>
      </c>
      <c r="I439" s="25">
        <v>531</v>
      </c>
      <c r="J439" s="122">
        <v>21</v>
      </c>
      <c r="K439" s="122"/>
      <c r="L439" s="101" t="s">
        <v>352</v>
      </c>
      <c r="M439" s="102">
        <f>OAX!N477</f>
        <v>0</v>
      </c>
      <c r="N439" s="103" t="str">
        <f>+OAX!O477</f>
        <v>Pieza</v>
      </c>
      <c r="O439" s="104">
        <f>+OAX!P477</f>
        <v>0</v>
      </c>
      <c r="P439" s="104">
        <f>+OAX!Q477</f>
        <v>0</v>
      </c>
      <c r="Q439" s="102">
        <f>+OAX!R477</f>
        <v>0</v>
      </c>
      <c r="R439" s="102">
        <f>+OAX!S477</f>
        <v>0</v>
      </c>
      <c r="S439" s="102">
        <f>+OAX!T477</f>
        <v>0</v>
      </c>
      <c r="T439" s="102">
        <f>+OAX!U477</f>
        <v>0</v>
      </c>
      <c r="U439" s="102">
        <f>+OAX!V477</f>
        <v>0</v>
      </c>
      <c r="V439" s="102">
        <f>+OAX!W477</f>
        <v>0</v>
      </c>
      <c r="W439" s="102">
        <f>+OAX!X477</f>
        <v>0</v>
      </c>
      <c r="X439" s="102">
        <f>+OAX!Y477</f>
        <v>0</v>
      </c>
      <c r="Y439" s="102">
        <f>+OAX!Z477</f>
        <v>0</v>
      </c>
      <c r="Z439" s="102">
        <f>+OAX!AA477</f>
        <v>0</v>
      </c>
      <c r="AA439" s="102">
        <f>+OAX!AB477</f>
        <v>0</v>
      </c>
    </row>
    <row r="440" spans="1:27" ht="24.75" hidden="1">
      <c r="A440" s="1"/>
      <c r="B440" s="147">
        <v>2023</v>
      </c>
      <c r="C440" s="99">
        <v>20</v>
      </c>
      <c r="D440" s="25">
        <v>1</v>
      </c>
      <c r="E440" s="25">
        <v>3</v>
      </c>
      <c r="F440" s="25">
        <v>6</v>
      </c>
      <c r="G440" s="25">
        <v>5000</v>
      </c>
      <c r="H440" s="25">
        <v>5300</v>
      </c>
      <c r="I440" s="25">
        <v>531</v>
      </c>
      <c r="J440" s="122">
        <v>22</v>
      </c>
      <c r="K440" s="122"/>
      <c r="L440" s="101" t="s">
        <v>353</v>
      </c>
      <c r="M440" s="102">
        <f>OAX!N478</f>
        <v>0</v>
      </c>
      <c r="N440" s="103" t="str">
        <f>+OAX!O478</f>
        <v>Pieza</v>
      </c>
      <c r="O440" s="104">
        <f>+OAX!P478</f>
        <v>0</v>
      </c>
      <c r="P440" s="104">
        <f>+OAX!Q478</f>
        <v>0</v>
      </c>
      <c r="Q440" s="102">
        <f>+OAX!R478</f>
        <v>0</v>
      </c>
      <c r="R440" s="102">
        <f>+OAX!S478</f>
        <v>0</v>
      </c>
      <c r="S440" s="102">
        <f>+OAX!T478</f>
        <v>0</v>
      </c>
      <c r="T440" s="102">
        <f>+OAX!U478</f>
        <v>0</v>
      </c>
      <c r="U440" s="102">
        <f>+OAX!V478</f>
        <v>0</v>
      </c>
      <c r="V440" s="102">
        <f>+OAX!W478</f>
        <v>0</v>
      </c>
      <c r="W440" s="102">
        <f>+OAX!X478</f>
        <v>0</v>
      </c>
      <c r="X440" s="102">
        <f>+OAX!Y478</f>
        <v>0</v>
      </c>
      <c r="Y440" s="102">
        <f>+OAX!Z478</f>
        <v>0</v>
      </c>
      <c r="Z440" s="102">
        <f>+OAX!AA478</f>
        <v>0</v>
      </c>
      <c r="AA440" s="102">
        <f>+OAX!AB478</f>
        <v>0</v>
      </c>
    </row>
    <row r="441" spans="1:27" ht="46.5" hidden="1">
      <c r="A441" s="1"/>
      <c r="B441" s="147">
        <v>2023</v>
      </c>
      <c r="C441" s="99">
        <v>20</v>
      </c>
      <c r="D441" s="25">
        <v>1</v>
      </c>
      <c r="E441" s="25">
        <v>3</v>
      </c>
      <c r="F441" s="25">
        <v>6</v>
      </c>
      <c r="G441" s="25">
        <v>5000</v>
      </c>
      <c r="H441" s="25">
        <v>5300</v>
      </c>
      <c r="I441" s="25">
        <v>531</v>
      </c>
      <c r="J441" s="122">
        <v>23</v>
      </c>
      <c r="K441" s="122"/>
      <c r="L441" s="101" t="s">
        <v>354</v>
      </c>
      <c r="M441" s="102">
        <f>OAX!N479</f>
        <v>0</v>
      </c>
      <c r="N441" s="103" t="str">
        <f>+OAX!O479</f>
        <v>Pieza</v>
      </c>
      <c r="O441" s="104">
        <f>+OAX!P479</f>
        <v>0</v>
      </c>
      <c r="P441" s="104">
        <f>+OAX!Q479</f>
        <v>0</v>
      </c>
      <c r="Q441" s="102">
        <f>+OAX!R479</f>
        <v>0</v>
      </c>
      <c r="R441" s="102">
        <f>+OAX!S479</f>
        <v>0</v>
      </c>
      <c r="S441" s="102">
        <f>+OAX!T479</f>
        <v>0</v>
      </c>
      <c r="T441" s="102">
        <f>+OAX!U479</f>
        <v>0</v>
      </c>
      <c r="U441" s="102">
        <f>+OAX!V479</f>
        <v>0</v>
      </c>
      <c r="V441" s="102">
        <f>+OAX!W479</f>
        <v>0</v>
      </c>
      <c r="W441" s="102">
        <f>+OAX!X479</f>
        <v>0</v>
      </c>
      <c r="X441" s="102">
        <f>+OAX!Y479</f>
        <v>0</v>
      </c>
      <c r="Y441" s="102">
        <f>+OAX!Z479</f>
        <v>0</v>
      </c>
      <c r="Z441" s="102">
        <f>+OAX!AA479</f>
        <v>0</v>
      </c>
      <c r="AA441" s="102">
        <f>+OAX!AB479</f>
        <v>0</v>
      </c>
    </row>
    <row r="442" spans="1:27" ht="24.75" hidden="1">
      <c r="A442" s="1"/>
      <c r="B442" s="147">
        <v>2023</v>
      </c>
      <c r="C442" s="99">
        <v>20</v>
      </c>
      <c r="D442" s="25">
        <v>1</v>
      </c>
      <c r="E442" s="25">
        <v>3</v>
      </c>
      <c r="F442" s="25">
        <v>6</v>
      </c>
      <c r="G442" s="25">
        <v>5000</v>
      </c>
      <c r="H442" s="25">
        <v>5300</v>
      </c>
      <c r="I442" s="25">
        <v>531</v>
      </c>
      <c r="J442" s="122">
        <v>24</v>
      </c>
      <c r="K442" s="122"/>
      <c r="L442" s="101" t="s">
        <v>355</v>
      </c>
      <c r="M442" s="102">
        <f>OAX!N480</f>
        <v>0</v>
      </c>
      <c r="N442" s="103" t="str">
        <f>+OAX!O480</f>
        <v>Pieza</v>
      </c>
      <c r="O442" s="104">
        <f>+OAX!P480</f>
        <v>0</v>
      </c>
      <c r="P442" s="104">
        <f>+OAX!Q480</f>
        <v>0</v>
      </c>
      <c r="Q442" s="102">
        <f>+OAX!R480</f>
        <v>0</v>
      </c>
      <c r="R442" s="102">
        <f>+OAX!S480</f>
        <v>0</v>
      </c>
      <c r="S442" s="102">
        <f>+OAX!T480</f>
        <v>0</v>
      </c>
      <c r="T442" s="102">
        <f>+OAX!U480</f>
        <v>0</v>
      </c>
      <c r="U442" s="102">
        <f>+OAX!V480</f>
        <v>0</v>
      </c>
      <c r="V442" s="102">
        <f>+OAX!W480</f>
        <v>0</v>
      </c>
      <c r="W442" s="102">
        <f>+OAX!X480</f>
        <v>0</v>
      </c>
      <c r="X442" s="102">
        <f>+OAX!Y480</f>
        <v>0</v>
      </c>
      <c r="Y442" s="102">
        <f>+OAX!Z480</f>
        <v>0</v>
      </c>
      <c r="Z442" s="102">
        <f>+OAX!AA480</f>
        <v>0</v>
      </c>
      <c r="AA442" s="102">
        <f>+OAX!AB480</f>
        <v>0</v>
      </c>
    </row>
    <row r="443" spans="1:27" ht="24.75" hidden="1">
      <c r="A443" s="1"/>
      <c r="B443" s="147">
        <v>2023</v>
      </c>
      <c r="C443" s="99">
        <v>20</v>
      </c>
      <c r="D443" s="25">
        <v>1</v>
      </c>
      <c r="E443" s="25">
        <v>3</v>
      </c>
      <c r="F443" s="25">
        <v>6</v>
      </c>
      <c r="G443" s="25">
        <v>5000</v>
      </c>
      <c r="H443" s="25">
        <v>5300</v>
      </c>
      <c r="I443" s="25">
        <v>531</v>
      </c>
      <c r="J443" s="122">
        <v>25</v>
      </c>
      <c r="K443" s="122"/>
      <c r="L443" s="101" t="s">
        <v>356</v>
      </c>
      <c r="M443" s="102">
        <f>OAX!N481</f>
        <v>0</v>
      </c>
      <c r="N443" s="103" t="str">
        <f>+OAX!O481</f>
        <v>Pieza</v>
      </c>
      <c r="O443" s="104">
        <f>+OAX!P481</f>
        <v>0</v>
      </c>
      <c r="P443" s="104">
        <f>+OAX!Q481</f>
        <v>0</v>
      </c>
      <c r="Q443" s="102">
        <f>+OAX!R481</f>
        <v>0</v>
      </c>
      <c r="R443" s="102">
        <f>+OAX!S481</f>
        <v>0</v>
      </c>
      <c r="S443" s="102">
        <f>+OAX!T481</f>
        <v>0</v>
      </c>
      <c r="T443" s="102">
        <f>+OAX!U481</f>
        <v>0</v>
      </c>
      <c r="U443" s="102">
        <f>+OAX!V481</f>
        <v>0</v>
      </c>
      <c r="V443" s="102">
        <f>+OAX!W481</f>
        <v>0</v>
      </c>
      <c r="W443" s="102">
        <f>+OAX!X481</f>
        <v>0</v>
      </c>
      <c r="X443" s="102">
        <f>+OAX!Y481</f>
        <v>0</v>
      </c>
      <c r="Y443" s="102">
        <f>+OAX!Z481</f>
        <v>0</v>
      </c>
      <c r="Z443" s="102">
        <f>+OAX!AA481</f>
        <v>0</v>
      </c>
      <c r="AA443" s="102">
        <f>+OAX!AB481</f>
        <v>0</v>
      </c>
    </row>
    <row r="444" spans="1:27" ht="24.75" hidden="1">
      <c r="A444" s="1"/>
      <c r="B444" s="147">
        <v>2023</v>
      </c>
      <c r="C444" s="99">
        <v>20</v>
      </c>
      <c r="D444" s="25">
        <v>1</v>
      </c>
      <c r="E444" s="25">
        <v>3</v>
      </c>
      <c r="F444" s="25">
        <v>6</v>
      </c>
      <c r="G444" s="25">
        <v>5000</v>
      </c>
      <c r="H444" s="25">
        <v>5300</v>
      </c>
      <c r="I444" s="25">
        <v>531</v>
      </c>
      <c r="J444" s="122">
        <v>26</v>
      </c>
      <c r="K444" s="122"/>
      <c r="L444" s="101" t="s">
        <v>357</v>
      </c>
      <c r="M444" s="102">
        <f>OAX!N482</f>
        <v>0</v>
      </c>
      <c r="N444" s="103" t="str">
        <f>+OAX!O482</f>
        <v>Pieza</v>
      </c>
      <c r="O444" s="104">
        <f>+OAX!P482</f>
        <v>0</v>
      </c>
      <c r="P444" s="104">
        <f>+OAX!Q482</f>
        <v>0</v>
      </c>
      <c r="Q444" s="102">
        <f>+OAX!R482</f>
        <v>0</v>
      </c>
      <c r="R444" s="102">
        <f>+OAX!S482</f>
        <v>0</v>
      </c>
      <c r="S444" s="102">
        <f>+OAX!T482</f>
        <v>0</v>
      </c>
      <c r="T444" s="102">
        <f>+OAX!U482</f>
        <v>0</v>
      </c>
      <c r="U444" s="102">
        <f>+OAX!V482</f>
        <v>0</v>
      </c>
      <c r="V444" s="102">
        <f>+OAX!W482</f>
        <v>0</v>
      </c>
      <c r="W444" s="102">
        <f>+OAX!X482</f>
        <v>0</v>
      </c>
      <c r="X444" s="102">
        <f>+OAX!Y482</f>
        <v>0</v>
      </c>
      <c r="Y444" s="102">
        <f>+OAX!Z482</f>
        <v>0</v>
      </c>
      <c r="Z444" s="102">
        <f>+OAX!AA482</f>
        <v>0</v>
      </c>
      <c r="AA444" s="102">
        <f>+OAX!AB482</f>
        <v>0</v>
      </c>
    </row>
    <row r="445" spans="1:27" ht="24.75" hidden="1">
      <c r="A445" s="1"/>
      <c r="B445" s="147">
        <v>2023</v>
      </c>
      <c r="C445" s="99">
        <v>20</v>
      </c>
      <c r="D445" s="25">
        <v>1</v>
      </c>
      <c r="E445" s="25">
        <v>3</v>
      </c>
      <c r="F445" s="25">
        <v>6</v>
      </c>
      <c r="G445" s="25">
        <v>5000</v>
      </c>
      <c r="H445" s="25">
        <v>5300</v>
      </c>
      <c r="I445" s="25">
        <v>531</v>
      </c>
      <c r="J445" s="122">
        <v>27</v>
      </c>
      <c r="K445" s="122"/>
      <c r="L445" s="101" t="s">
        <v>358</v>
      </c>
      <c r="M445" s="102">
        <f>OAX!N483</f>
        <v>0</v>
      </c>
      <c r="N445" s="103" t="str">
        <f>+OAX!O483</f>
        <v>Pieza</v>
      </c>
      <c r="O445" s="104">
        <f>+OAX!P483</f>
        <v>0</v>
      </c>
      <c r="P445" s="104">
        <f>+OAX!Q483</f>
        <v>0</v>
      </c>
      <c r="Q445" s="102">
        <f>+OAX!R483</f>
        <v>0</v>
      </c>
      <c r="R445" s="102">
        <f>+OAX!S483</f>
        <v>0</v>
      </c>
      <c r="S445" s="102">
        <f>+OAX!T483</f>
        <v>0</v>
      </c>
      <c r="T445" s="102">
        <f>+OAX!U483</f>
        <v>0</v>
      </c>
      <c r="U445" s="102">
        <f>+OAX!V483</f>
        <v>0</v>
      </c>
      <c r="V445" s="102">
        <f>+OAX!W483</f>
        <v>0</v>
      </c>
      <c r="W445" s="102">
        <f>+OAX!X483</f>
        <v>0</v>
      </c>
      <c r="X445" s="102">
        <f>+OAX!Y483</f>
        <v>0</v>
      </c>
      <c r="Y445" s="102">
        <f>+OAX!Z483</f>
        <v>0</v>
      </c>
      <c r="Z445" s="102">
        <f>+OAX!AA483</f>
        <v>0</v>
      </c>
      <c r="AA445" s="102">
        <f>+OAX!AB483</f>
        <v>0</v>
      </c>
    </row>
    <row r="446" spans="1:27" ht="24.75" hidden="1">
      <c r="A446" s="1"/>
      <c r="B446" s="147">
        <v>2023</v>
      </c>
      <c r="C446" s="99">
        <v>20</v>
      </c>
      <c r="D446" s="25">
        <v>1</v>
      </c>
      <c r="E446" s="25">
        <v>3</v>
      </c>
      <c r="F446" s="25">
        <v>6</v>
      </c>
      <c r="G446" s="25">
        <v>5000</v>
      </c>
      <c r="H446" s="25">
        <v>5300</v>
      </c>
      <c r="I446" s="25">
        <v>531</v>
      </c>
      <c r="J446" s="122">
        <v>28</v>
      </c>
      <c r="K446" s="122"/>
      <c r="L446" s="101" t="s">
        <v>359</v>
      </c>
      <c r="M446" s="102">
        <f>OAX!N484</f>
        <v>0</v>
      </c>
      <c r="N446" s="103" t="str">
        <f>+OAX!O484</f>
        <v>Pieza</v>
      </c>
      <c r="O446" s="104">
        <f>+OAX!P484</f>
        <v>0</v>
      </c>
      <c r="P446" s="104">
        <f>+OAX!Q484</f>
        <v>0</v>
      </c>
      <c r="Q446" s="102">
        <f>+OAX!R484</f>
        <v>0</v>
      </c>
      <c r="R446" s="102">
        <f>+OAX!S484</f>
        <v>0</v>
      </c>
      <c r="S446" s="102">
        <f>+OAX!T484</f>
        <v>0</v>
      </c>
      <c r="T446" s="102">
        <f>+OAX!U484</f>
        <v>0</v>
      </c>
      <c r="U446" s="102">
        <f>+OAX!V484</f>
        <v>0</v>
      </c>
      <c r="V446" s="102">
        <f>+OAX!W484</f>
        <v>0</v>
      </c>
      <c r="W446" s="102">
        <f>+OAX!X484</f>
        <v>0</v>
      </c>
      <c r="X446" s="102">
        <f>+OAX!Y484</f>
        <v>0</v>
      </c>
      <c r="Y446" s="102">
        <f>+OAX!Z484</f>
        <v>0</v>
      </c>
      <c r="Z446" s="102">
        <f>+OAX!AA484</f>
        <v>0</v>
      </c>
      <c r="AA446" s="102">
        <f>+OAX!AB484</f>
        <v>0</v>
      </c>
    </row>
    <row r="447" spans="1:27" ht="24.75" hidden="1">
      <c r="A447" s="1"/>
      <c r="B447" s="147">
        <v>2023</v>
      </c>
      <c r="C447" s="99">
        <v>20</v>
      </c>
      <c r="D447" s="25">
        <v>1</v>
      </c>
      <c r="E447" s="25">
        <v>3</v>
      </c>
      <c r="F447" s="25">
        <v>6</v>
      </c>
      <c r="G447" s="25">
        <v>5000</v>
      </c>
      <c r="H447" s="25">
        <v>5300</v>
      </c>
      <c r="I447" s="25">
        <v>531</v>
      </c>
      <c r="J447" s="122">
        <v>29</v>
      </c>
      <c r="K447" s="122"/>
      <c r="L447" s="101" t="s">
        <v>360</v>
      </c>
      <c r="M447" s="102">
        <f>OAX!N485</f>
        <v>0</v>
      </c>
      <c r="N447" s="103" t="str">
        <f>+OAX!O485</f>
        <v>Pieza</v>
      </c>
      <c r="O447" s="104">
        <f>+OAX!P485</f>
        <v>0</v>
      </c>
      <c r="P447" s="104">
        <f>+OAX!Q485</f>
        <v>0</v>
      </c>
      <c r="Q447" s="102">
        <f>+OAX!R485</f>
        <v>0</v>
      </c>
      <c r="R447" s="102">
        <f>+OAX!S485</f>
        <v>0</v>
      </c>
      <c r="S447" s="102">
        <f>+OAX!T485</f>
        <v>0</v>
      </c>
      <c r="T447" s="102">
        <f>+OAX!U485</f>
        <v>0</v>
      </c>
      <c r="U447" s="102">
        <f>+OAX!V485</f>
        <v>0</v>
      </c>
      <c r="V447" s="102">
        <f>+OAX!W485</f>
        <v>0</v>
      </c>
      <c r="W447" s="102">
        <f>+OAX!X485</f>
        <v>0</v>
      </c>
      <c r="X447" s="102">
        <f>+OAX!Y485</f>
        <v>0</v>
      </c>
      <c r="Y447" s="102">
        <f>+OAX!Z485</f>
        <v>0</v>
      </c>
      <c r="Z447" s="102">
        <f>+OAX!AA485</f>
        <v>0</v>
      </c>
      <c r="AA447" s="102">
        <f>+OAX!AB485</f>
        <v>0</v>
      </c>
    </row>
    <row r="448" spans="1:27" ht="24.75" hidden="1">
      <c r="A448" s="1"/>
      <c r="B448" s="147">
        <v>2023</v>
      </c>
      <c r="C448" s="99">
        <v>20</v>
      </c>
      <c r="D448" s="25">
        <v>1</v>
      </c>
      <c r="E448" s="25">
        <v>3</v>
      </c>
      <c r="F448" s="25">
        <v>6</v>
      </c>
      <c r="G448" s="25">
        <v>5000</v>
      </c>
      <c r="H448" s="25">
        <v>5300</v>
      </c>
      <c r="I448" s="25">
        <v>531</v>
      </c>
      <c r="J448" s="122">
        <v>30</v>
      </c>
      <c r="K448" s="122"/>
      <c r="L448" s="101" t="s">
        <v>361</v>
      </c>
      <c r="M448" s="102">
        <f>OAX!N486</f>
        <v>0</v>
      </c>
      <c r="N448" s="103" t="str">
        <f>+OAX!O486</f>
        <v>Pieza</v>
      </c>
      <c r="O448" s="104">
        <f>+OAX!P486</f>
        <v>0</v>
      </c>
      <c r="P448" s="104">
        <f>+OAX!Q486</f>
        <v>0</v>
      </c>
      <c r="Q448" s="102">
        <f>+OAX!R486</f>
        <v>0</v>
      </c>
      <c r="R448" s="102">
        <f>+OAX!S486</f>
        <v>0</v>
      </c>
      <c r="S448" s="102">
        <f>+OAX!T486</f>
        <v>0</v>
      </c>
      <c r="T448" s="102">
        <f>+OAX!U486</f>
        <v>0</v>
      </c>
      <c r="U448" s="102">
        <f>+OAX!V486</f>
        <v>0</v>
      </c>
      <c r="V448" s="102">
        <f>+OAX!W486</f>
        <v>0</v>
      </c>
      <c r="W448" s="102">
        <f>+OAX!X486</f>
        <v>0</v>
      </c>
      <c r="X448" s="102">
        <f>+OAX!Y486</f>
        <v>0</v>
      </c>
      <c r="Y448" s="102">
        <f>+OAX!Z486</f>
        <v>0</v>
      </c>
      <c r="Z448" s="102">
        <f>+OAX!AA486</f>
        <v>0</v>
      </c>
      <c r="AA448" s="102">
        <f>+OAX!AB486</f>
        <v>0</v>
      </c>
    </row>
    <row r="449" spans="1:27" ht="24.75" hidden="1">
      <c r="A449" s="1"/>
      <c r="B449" s="147">
        <v>2023</v>
      </c>
      <c r="C449" s="99">
        <v>20</v>
      </c>
      <c r="D449" s="25">
        <v>1</v>
      </c>
      <c r="E449" s="25">
        <v>3</v>
      </c>
      <c r="F449" s="25">
        <v>6</v>
      </c>
      <c r="G449" s="25">
        <v>5000</v>
      </c>
      <c r="H449" s="25">
        <v>5300</v>
      </c>
      <c r="I449" s="25">
        <v>531</v>
      </c>
      <c r="J449" s="122">
        <v>31</v>
      </c>
      <c r="K449" s="122"/>
      <c r="L449" s="101" t="s">
        <v>362</v>
      </c>
      <c r="M449" s="102">
        <f>OAX!N487</f>
        <v>0</v>
      </c>
      <c r="N449" s="103" t="str">
        <f>+OAX!O487</f>
        <v>Pieza</v>
      </c>
      <c r="O449" s="104">
        <f>+OAX!P487</f>
        <v>0</v>
      </c>
      <c r="P449" s="104">
        <f>+OAX!Q487</f>
        <v>0</v>
      </c>
      <c r="Q449" s="102">
        <f>+OAX!R487</f>
        <v>0</v>
      </c>
      <c r="R449" s="102">
        <f>+OAX!S487</f>
        <v>0</v>
      </c>
      <c r="S449" s="102">
        <f>+OAX!T487</f>
        <v>0</v>
      </c>
      <c r="T449" s="102">
        <f>+OAX!U487</f>
        <v>0</v>
      </c>
      <c r="U449" s="102">
        <f>+OAX!V487</f>
        <v>0</v>
      </c>
      <c r="V449" s="102">
        <f>+OAX!W487</f>
        <v>0</v>
      </c>
      <c r="W449" s="102">
        <f>+OAX!X487</f>
        <v>0</v>
      </c>
      <c r="X449" s="102">
        <f>+OAX!Y487</f>
        <v>0</v>
      </c>
      <c r="Y449" s="102">
        <f>+OAX!Z487</f>
        <v>0</v>
      </c>
      <c r="Z449" s="102">
        <f>+OAX!AA487</f>
        <v>0</v>
      </c>
      <c r="AA449" s="102">
        <f>+OAX!AB487</f>
        <v>0</v>
      </c>
    </row>
    <row r="450" spans="1:27" ht="24.75" hidden="1">
      <c r="A450" s="1"/>
      <c r="B450" s="147">
        <v>2023</v>
      </c>
      <c r="C450" s="99">
        <v>20</v>
      </c>
      <c r="D450" s="25">
        <v>1</v>
      </c>
      <c r="E450" s="25">
        <v>3</v>
      </c>
      <c r="F450" s="25">
        <v>6</v>
      </c>
      <c r="G450" s="25">
        <v>5000</v>
      </c>
      <c r="H450" s="25">
        <v>5300</v>
      </c>
      <c r="I450" s="25">
        <v>531</v>
      </c>
      <c r="J450" s="122">
        <v>32</v>
      </c>
      <c r="K450" s="122"/>
      <c r="L450" s="101" t="s">
        <v>363</v>
      </c>
      <c r="M450" s="102">
        <f>OAX!N488</f>
        <v>0</v>
      </c>
      <c r="N450" s="103" t="str">
        <f>+OAX!O488</f>
        <v>Pieza</v>
      </c>
      <c r="O450" s="104">
        <f>+OAX!P488</f>
        <v>0</v>
      </c>
      <c r="P450" s="104">
        <f>+OAX!Q488</f>
        <v>0</v>
      </c>
      <c r="Q450" s="102">
        <f>+OAX!R488</f>
        <v>0</v>
      </c>
      <c r="R450" s="102">
        <f>+OAX!S488</f>
        <v>0</v>
      </c>
      <c r="S450" s="102">
        <f>+OAX!T488</f>
        <v>0</v>
      </c>
      <c r="T450" s="102">
        <f>+OAX!U488</f>
        <v>0</v>
      </c>
      <c r="U450" s="102">
        <f>+OAX!V488</f>
        <v>0</v>
      </c>
      <c r="V450" s="102">
        <f>+OAX!W488</f>
        <v>0</v>
      </c>
      <c r="W450" s="102">
        <f>+OAX!X488</f>
        <v>0</v>
      </c>
      <c r="X450" s="102">
        <f>+OAX!Y488</f>
        <v>0</v>
      </c>
      <c r="Y450" s="102">
        <f>+OAX!Z488</f>
        <v>0</v>
      </c>
      <c r="Z450" s="102">
        <f>+OAX!AA488</f>
        <v>0</v>
      </c>
      <c r="AA450" s="102">
        <f>+OAX!AB488</f>
        <v>0</v>
      </c>
    </row>
    <row r="451" spans="1:27" ht="24.75" hidden="1">
      <c r="A451" s="1"/>
      <c r="B451" s="147">
        <v>2023</v>
      </c>
      <c r="C451" s="99">
        <v>20</v>
      </c>
      <c r="D451" s="25">
        <v>1</v>
      </c>
      <c r="E451" s="25">
        <v>3</v>
      </c>
      <c r="F451" s="25">
        <v>6</v>
      </c>
      <c r="G451" s="25">
        <v>5000</v>
      </c>
      <c r="H451" s="25">
        <v>5300</v>
      </c>
      <c r="I451" s="25">
        <v>531</v>
      </c>
      <c r="J451" s="122">
        <v>33</v>
      </c>
      <c r="K451" s="122"/>
      <c r="L451" s="101" t="s">
        <v>364</v>
      </c>
      <c r="M451" s="102">
        <f>OAX!N489</f>
        <v>0</v>
      </c>
      <c r="N451" s="103" t="str">
        <f>+OAX!O489</f>
        <v>Pieza</v>
      </c>
      <c r="O451" s="104">
        <f>+OAX!P489</f>
        <v>0</v>
      </c>
      <c r="P451" s="104">
        <f>+OAX!Q489</f>
        <v>0</v>
      </c>
      <c r="Q451" s="102">
        <f>+OAX!R489</f>
        <v>0</v>
      </c>
      <c r="R451" s="102">
        <f>+OAX!S489</f>
        <v>0</v>
      </c>
      <c r="S451" s="102">
        <f>+OAX!T489</f>
        <v>0</v>
      </c>
      <c r="T451" s="102">
        <f>+OAX!U489</f>
        <v>0</v>
      </c>
      <c r="U451" s="102">
        <f>+OAX!V489</f>
        <v>0</v>
      </c>
      <c r="V451" s="102">
        <f>+OAX!W489</f>
        <v>0</v>
      </c>
      <c r="W451" s="102">
        <f>+OAX!X489</f>
        <v>0</v>
      </c>
      <c r="X451" s="102">
        <f>+OAX!Y489</f>
        <v>0</v>
      </c>
      <c r="Y451" s="102">
        <f>+OAX!Z489</f>
        <v>0</v>
      </c>
      <c r="Z451" s="102">
        <f>+OAX!AA489</f>
        <v>0</v>
      </c>
      <c r="AA451" s="102">
        <f>+OAX!AB489</f>
        <v>0</v>
      </c>
    </row>
    <row r="452" spans="1:27" ht="24.75" hidden="1">
      <c r="A452" s="1"/>
      <c r="B452" s="147">
        <v>2023</v>
      </c>
      <c r="C452" s="99">
        <v>20</v>
      </c>
      <c r="D452" s="25">
        <v>1</v>
      </c>
      <c r="E452" s="25">
        <v>3</v>
      </c>
      <c r="F452" s="25">
        <v>6</v>
      </c>
      <c r="G452" s="25">
        <v>5000</v>
      </c>
      <c r="H452" s="25">
        <v>5300</v>
      </c>
      <c r="I452" s="25">
        <v>531</v>
      </c>
      <c r="J452" s="122">
        <v>34</v>
      </c>
      <c r="K452" s="122"/>
      <c r="L452" s="101" t="s">
        <v>365</v>
      </c>
      <c r="M452" s="102">
        <f>OAX!N490</f>
        <v>0</v>
      </c>
      <c r="N452" s="103" t="str">
        <f>+OAX!O490</f>
        <v>Pieza</v>
      </c>
      <c r="O452" s="104">
        <f>+OAX!P490</f>
        <v>0</v>
      </c>
      <c r="P452" s="104">
        <f>+OAX!Q490</f>
        <v>0</v>
      </c>
      <c r="Q452" s="102">
        <f>+OAX!R490</f>
        <v>0</v>
      </c>
      <c r="R452" s="102">
        <f>+OAX!S490</f>
        <v>0</v>
      </c>
      <c r="S452" s="102">
        <f>+OAX!T490</f>
        <v>0</v>
      </c>
      <c r="T452" s="102">
        <f>+OAX!U490</f>
        <v>0</v>
      </c>
      <c r="U452" s="102">
        <f>+OAX!V490</f>
        <v>0</v>
      </c>
      <c r="V452" s="102">
        <f>+OAX!W490</f>
        <v>0</v>
      </c>
      <c r="W452" s="102">
        <f>+OAX!X490</f>
        <v>0</v>
      </c>
      <c r="X452" s="102">
        <f>+OAX!Y490</f>
        <v>0</v>
      </c>
      <c r="Y452" s="102">
        <f>+OAX!Z490</f>
        <v>0</v>
      </c>
      <c r="Z452" s="102">
        <f>+OAX!AA490</f>
        <v>0</v>
      </c>
      <c r="AA452" s="102">
        <f>+OAX!AB490</f>
        <v>0</v>
      </c>
    </row>
    <row r="453" spans="1:27" ht="24.75" hidden="1">
      <c r="A453" s="1"/>
      <c r="B453" s="147">
        <v>2023</v>
      </c>
      <c r="C453" s="99">
        <v>20</v>
      </c>
      <c r="D453" s="25">
        <v>1</v>
      </c>
      <c r="E453" s="25">
        <v>3</v>
      </c>
      <c r="F453" s="25">
        <v>6</v>
      </c>
      <c r="G453" s="25">
        <v>5000</v>
      </c>
      <c r="H453" s="25">
        <v>5300</v>
      </c>
      <c r="I453" s="25">
        <v>531</v>
      </c>
      <c r="J453" s="122">
        <v>35</v>
      </c>
      <c r="K453" s="122"/>
      <c r="L453" s="101" t="s">
        <v>366</v>
      </c>
      <c r="M453" s="102">
        <f>OAX!N491</f>
        <v>0</v>
      </c>
      <c r="N453" s="103" t="str">
        <f>+OAX!O491</f>
        <v>Pieza</v>
      </c>
      <c r="O453" s="104">
        <f>+OAX!P491</f>
        <v>0</v>
      </c>
      <c r="P453" s="104">
        <f>+OAX!Q491</f>
        <v>0</v>
      </c>
      <c r="Q453" s="102">
        <f>+OAX!R491</f>
        <v>0</v>
      </c>
      <c r="R453" s="102">
        <f>+OAX!S491</f>
        <v>0</v>
      </c>
      <c r="S453" s="102">
        <f>+OAX!T491</f>
        <v>0</v>
      </c>
      <c r="T453" s="102">
        <f>+OAX!U491</f>
        <v>0</v>
      </c>
      <c r="U453" s="102">
        <f>+OAX!V491</f>
        <v>0</v>
      </c>
      <c r="V453" s="102">
        <f>+OAX!W491</f>
        <v>0</v>
      </c>
      <c r="W453" s="102">
        <f>+OAX!X491</f>
        <v>0</v>
      </c>
      <c r="X453" s="102">
        <f>+OAX!Y491</f>
        <v>0</v>
      </c>
      <c r="Y453" s="102">
        <f>+OAX!Z491</f>
        <v>0</v>
      </c>
      <c r="Z453" s="102">
        <f>+OAX!AA491</f>
        <v>0</v>
      </c>
      <c r="AA453" s="102">
        <f>+OAX!AB491</f>
        <v>0</v>
      </c>
    </row>
    <row r="454" spans="1:27" ht="24.75" hidden="1">
      <c r="A454" s="1"/>
      <c r="B454" s="147">
        <v>2023</v>
      </c>
      <c r="C454" s="99">
        <v>20</v>
      </c>
      <c r="D454" s="25">
        <v>1</v>
      </c>
      <c r="E454" s="25">
        <v>3</v>
      </c>
      <c r="F454" s="25">
        <v>6</v>
      </c>
      <c r="G454" s="25">
        <v>5000</v>
      </c>
      <c r="H454" s="25">
        <v>5300</v>
      </c>
      <c r="I454" s="25">
        <v>531</v>
      </c>
      <c r="J454" s="122">
        <v>36</v>
      </c>
      <c r="K454" s="122"/>
      <c r="L454" s="101" t="s">
        <v>367</v>
      </c>
      <c r="M454" s="102">
        <f>OAX!N492</f>
        <v>0</v>
      </c>
      <c r="N454" s="103" t="str">
        <f>+OAX!O492</f>
        <v>Pieza</v>
      </c>
      <c r="O454" s="104">
        <f>+OAX!P492</f>
        <v>0</v>
      </c>
      <c r="P454" s="104">
        <f>+OAX!Q492</f>
        <v>0</v>
      </c>
      <c r="Q454" s="102">
        <f>+OAX!R492</f>
        <v>0</v>
      </c>
      <c r="R454" s="102">
        <f>+OAX!S492</f>
        <v>0</v>
      </c>
      <c r="S454" s="102">
        <f>+OAX!T492</f>
        <v>0</v>
      </c>
      <c r="T454" s="102">
        <f>+OAX!U492</f>
        <v>0</v>
      </c>
      <c r="U454" s="102">
        <f>+OAX!V492</f>
        <v>0</v>
      </c>
      <c r="V454" s="102">
        <f>+OAX!W492</f>
        <v>0</v>
      </c>
      <c r="W454" s="102">
        <f>+OAX!X492</f>
        <v>0</v>
      </c>
      <c r="X454" s="102">
        <f>+OAX!Y492</f>
        <v>0</v>
      </c>
      <c r="Y454" s="102">
        <f>+OAX!Z492</f>
        <v>0</v>
      </c>
      <c r="Z454" s="102">
        <f>+OAX!AA492</f>
        <v>0</v>
      </c>
      <c r="AA454" s="102">
        <f>+OAX!AB492</f>
        <v>0</v>
      </c>
    </row>
    <row r="455" spans="1:27" ht="24.75" hidden="1">
      <c r="A455" s="1"/>
      <c r="B455" s="147">
        <v>2023</v>
      </c>
      <c r="C455" s="99">
        <v>20</v>
      </c>
      <c r="D455" s="25">
        <v>1</v>
      </c>
      <c r="E455" s="25">
        <v>3</v>
      </c>
      <c r="F455" s="25">
        <v>6</v>
      </c>
      <c r="G455" s="25">
        <v>5000</v>
      </c>
      <c r="H455" s="25">
        <v>5300</v>
      </c>
      <c r="I455" s="25">
        <v>531</v>
      </c>
      <c r="J455" s="122">
        <v>37</v>
      </c>
      <c r="K455" s="122"/>
      <c r="L455" s="101" t="s">
        <v>368</v>
      </c>
      <c r="M455" s="102">
        <f>OAX!N493</f>
        <v>0</v>
      </c>
      <c r="N455" s="103" t="str">
        <f>+OAX!O493</f>
        <v>Pieza</v>
      </c>
      <c r="O455" s="104">
        <f>+OAX!P493</f>
        <v>0</v>
      </c>
      <c r="P455" s="104">
        <f>+OAX!Q493</f>
        <v>0</v>
      </c>
      <c r="Q455" s="102">
        <f>+OAX!R493</f>
        <v>0</v>
      </c>
      <c r="R455" s="102">
        <f>+OAX!S493</f>
        <v>0</v>
      </c>
      <c r="S455" s="102">
        <f>+OAX!T493</f>
        <v>0</v>
      </c>
      <c r="T455" s="102">
        <f>+OAX!U493</f>
        <v>0</v>
      </c>
      <c r="U455" s="102">
        <f>+OAX!V493</f>
        <v>0</v>
      </c>
      <c r="V455" s="102">
        <f>+OAX!W493</f>
        <v>0</v>
      </c>
      <c r="W455" s="102">
        <f>+OAX!X493</f>
        <v>0</v>
      </c>
      <c r="X455" s="102">
        <f>+OAX!Y493</f>
        <v>0</v>
      </c>
      <c r="Y455" s="102">
        <f>+OAX!Z493</f>
        <v>0</v>
      </c>
      <c r="Z455" s="102">
        <f>+OAX!AA493</f>
        <v>0</v>
      </c>
      <c r="AA455" s="102">
        <f>+OAX!AB493</f>
        <v>0</v>
      </c>
    </row>
    <row r="456" spans="1:27" ht="24.75" hidden="1">
      <c r="A456" s="1"/>
      <c r="B456" s="147">
        <v>2023</v>
      </c>
      <c r="C456" s="99">
        <v>20</v>
      </c>
      <c r="D456" s="25">
        <v>1</v>
      </c>
      <c r="E456" s="25">
        <v>3</v>
      </c>
      <c r="F456" s="25">
        <v>6</v>
      </c>
      <c r="G456" s="25">
        <v>5000</v>
      </c>
      <c r="H456" s="25">
        <v>5300</v>
      </c>
      <c r="I456" s="25">
        <v>531</v>
      </c>
      <c r="J456" s="122">
        <v>38</v>
      </c>
      <c r="K456" s="122"/>
      <c r="L456" s="101" t="s">
        <v>369</v>
      </c>
      <c r="M456" s="102">
        <f>OAX!N494</f>
        <v>0</v>
      </c>
      <c r="N456" s="103" t="str">
        <f>+OAX!O494</f>
        <v>Pieza</v>
      </c>
      <c r="O456" s="104">
        <f>+OAX!P494</f>
        <v>0</v>
      </c>
      <c r="P456" s="104">
        <f>+OAX!Q494</f>
        <v>0</v>
      </c>
      <c r="Q456" s="102">
        <f>+OAX!R494</f>
        <v>0</v>
      </c>
      <c r="R456" s="102">
        <f>+OAX!S494</f>
        <v>0</v>
      </c>
      <c r="S456" s="102">
        <f>+OAX!T494</f>
        <v>0</v>
      </c>
      <c r="T456" s="102">
        <f>+OAX!U494</f>
        <v>0</v>
      </c>
      <c r="U456" s="102">
        <f>+OAX!V494</f>
        <v>0</v>
      </c>
      <c r="V456" s="102">
        <f>+OAX!W494</f>
        <v>0</v>
      </c>
      <c r="W456" s="102">
        <f>+OAX!X494</f>
        <v>0</v>
      </c>
      <c r="X456" s="102">
        <f>+OAX!Y494</f>
        <v>0</v>
      </c>
      <c r="Y456" s="102">
        <f>+OAX!Z494</f>
        <v>0</v>
      </c>
      <c r="Z456" s="102">
        <f>+OAX!AA494</f>
        <v>0</v>
      </c>
      <c r="AA456" s="102">
        <f>+OAX!AB494</f>
        <v>0</v>
      </c>
    </row>
    <row r="457" spans="1:27" ht="24.75" hidden="1">
      <c r="A457" s="1"/>
      <c r="B457" s="147">
        <v>2023</v>
      </c>
      <c r="C457" s="99">
        <v>20</v>
      </c>
      <c r="D457" s="25">
        <v>1</v>
      </c>
      <c r="E457" s="25">
        <v>3</v>
      </c>
      <c r="F457" s="25">
        <v>6</v>
      </c>
      <c r="G457" s="25">
        <v>5000</v>
      </c>
      <c r="H457" s="25">
        <v>5300</v>
      </c>
      <c r="I457" s="25">
        <v>531</v>
      </c>
      <c r="J457" s="122">
        <v>39</v>
      </c>
      <c r="K457" s="122"/>
      <c r="L457" s="101" t="s">
        <v>370</v>
      </c>
      <c r="M457" s="102">
        <f>OAX!N495</f>
        <v>0</v>
      </c>
      <c r="N457" s="103" t="str">
        <f>+OAX!O495</f>
        <v>Pieza</v>
      </c>
      <c r="O457" s="104">
        <f>+OAX!P495</f>
        <v>0</v>
      </c>
      <c r="P457" s="104">
        <f>+OAX!Q495</f>
        <v>0</v>
      </c>
      <c r="Q457" s="102">
        <f>+OAX!R495</f>
        <v>0</v>
      </c>
      <c r="R457" s="102">
        <f>+OAX!S495</f>
        <v>0</v>
      </c>
      <c r="S457" s="102">
        <f>+OAX!T495</f>
        <v>0</v>
      </c>
      <c r="T457" s="102">
        <f>+OAX!U495</f>
        <v>0</v>
      </c>
      <c r="U457" s="102">
        <f>+OAX!V495</f>
        <v>0</v>
      </c>
      <c r="V457" s="102">
        <f>+OAX!W495</f>
        <v>0</v>
      </c>
      <c r="W457" s="102">
        <f>+OAX!X495</f>
        <v>0</v>
      </c>
      <c r="X457" s="102">
        <f>+OAX!Y495</f>
        <v>0</v>
      </c>
      <c r="Y457" s="102">
        <f>+OAX!Z495</f>
        <v>0</v>
      </c>
      <c r="Z457" s="102">
        <f>+OAX!AA495</f>
        <v>0</v>
      </c>
      <c r="AA457" s="102">
        <f>+OAX!AB495</f>
        <v>0</v>
      </c>
    </row>
    <row r="458" spans="1:27" ht="24.75" hidden="1">
      <c r="A458" s="1"/>
      <c r="B458" s="147">
        <v>2023</v>
      </c>
      <c r="C458" s="99">
        <v>20</v>
      </c>
      <c r="D458" s="25">
        <v>1</v>
      </c>
      <c r="E458" s="25">
        <v>3</v>
      </c>
      <c r="F458" s="25">
        <v>6</v>
      </c>
      <c r="G458" s="25">
        <v>5000</v>
      </c>
      <c r="H458" s="25">
        <v>5300</v>
      </c>
      <c r="I458" s="25">
        <v>531</v>
      </c>
      <c r="J458" s="122">
        <v>40</v>
      </c>
      <c r="K458" s="122"/>
      <c r="L458" s="101" t="s">
        <v>371</v>
      </c>
      <c r="M458" s="102">
        <f>OAX!N496</f>
        <v>0</v>
      </c>
      <c r="N458" s="103" t="str">
        <f>+OAX!O496</f>
        <v>Pieza</v>
      </c>
      <c r="O458" s="104">
        <f>+OAX!P496</f>
        <v>0</v>
      </c>
      <c r="P458" s="104">
        <f>+OAX!Q496</f>
        <v>0</v>
      </c>
      <c r="Q458" s="102">
        <f>+OAX!R496</f>
        <v>0</v>
      </c>
      <c r="R458" s="102">
        <f>+OAX!S496</f>
        <v>0</v>
      </c>
      <c r="S458" s="102">
        <f>+OAX!T496</f>
        <v>0</v>
      </c>
      <c r="T458" s="102">
        <f>+OAX!U496</f>
        <v>0</v>
      </c>
      <c r="U458" s="102">
        <f>+OAX!V496</f>
        <v>0</v>
      </c>
      <c r="V458" s="102">
        <f>+OAX!W496</f>
        <v>0</v>
      </c>
      <c r="W458" s="102">
        <f>+OAX!X496</f>
        <v>0</v>
      </c>
      <c r="X458" s="102">
        <f>+OAX!Y496</f>
        <v>0</v>
      </c>
      <c r="Y458" s="102">
        <f>+OAX!Z496</f>
        <v>0</v>
      </c>
      <c r="Z458" s="102">
        <f>+OAX!AA496</f>
        <v>0</v>
      </c>
      <c r="AA458" s="102">
        <f>+OAX!AB496</f>
        <v>0</v>
      </c>
    </row>
    <row r="459" spans="1:27" ht="46.5" hidden="1">
      <c r="A459" s="1"/>
      <c r="B459" s="147">
        <v>2023</v>
      </c>
      <c r="C459" s="99">
        <v>20</v>
      </c>
      <c r="D459" s="25">
        <v>1</v>
      </c>
      <c r="E459" s="25">
        <v>3</v>
      </c>
      <c r="F459" s="25">
        <v>6</v>
      </c>
      <c r="G459" s="25">
        <v>5000</v>
      </c>
      <c r="H459" s="25">
        <v>5300</v>
      </c>
      <c r="I459" s="25">
        <v>531</v>
      </c>
      <c r="J459" s="122">
        <v>41</v>
      </c>
      <c r="K459" s="122"/>
      <c r="L459" s="101" t="s">
        <v>372</v>
      </c>
      <c r="M459" s="102">
        <f>OAX!N497</f>
        <v>0</v>
      </c>
      <c r="N459" s="103" t="str">
        <f>+OAX!O497</f>
        <v>Pieza</v>
      </c>
      <c r="O459" s="104">
        <f>+OAX!P497</f>
        <v>0</v>
      </c>
      <c r="P459" s="104">
        <f>+OAX!Q497</f>
        <v>0</v>
      </c>
      <c r="Q459" s="102">
        <f>+OAX!R497</f>
        <v>0</v>
      </c>
      <c r="R459" s="102">
        <f>+OAX!S497</f>
        <v>0</v>
      </c>
      <c r="S459" s="102">
        <f>+OAX!T497</f>
        <v>0</v>
      </c>
      <c r="T459" s="102">
        <f>+OAX!U497</f>
        <v>0</v>
      </c>
      <c r="U459" s="102">
        <f>+OAX!V497</f>
        <v>0</v>
      </c>
      <c r="V459" s="102">
        <f>+OAX!W497</f>
        <v>0</v>
      </c>
      <c r="W459" s="102">
        <f>+OAX!X497</f>
        <v>0</v>
      </c>
      <c r="X459" s="102">
        <f>+OAX!Y497</f>
        <v>0</v>
      </c>
      <c r="Y459" s="102">
        <f>+OAX!Z497</f>
        <v>0</v>
      </c>
      <c r="Z459" s="102">
        <f>+OAX!AA497</f>
        <v>0</v>
      </c>
      <c r="AA459" s="102">
        <f>+OAX!AB497</f>
        <v>0</v>
      </c>
    </row>
    <row r="460" spans="1:27" ht="24.75" hidden="1">
      <c r="A460" s="1"/>
      <c r="B460" s="147">
        <v>2023</v>
      </c>
      <c r="C460" s="99">
        <v>20</v>
      </c>
      <c r="D460" s="25">
        <v>1</v>
      </c>
      <c r="E460" s="25">
        <v>3</v>
      </c>
      <c r="F460" s="25">
        <v>6</v>
      </c>
      <c r="G460" s="25">
        <v>5000</v>
      </c>
      <c r="H460" s="25">
        <v>5300</v>
      </c>
      <c r="I460" s="25">
        <v>531</v>
      </c>
      <c r="J460" s="122">
        <v>42</v>
      </c>
      <c r="K460" s="122"/>
      <c r="L460" s="101" t="s">
        <v>373</v>
      </c>
      <c r="M460" s="102">
        <f>OAX!N498</f>
        <v>0</v>
      </c>
      <c r="N460" s="103" t="str">
        <f>+OAX!O498</f>
        <v>Pieza</v>
      </c>
      <c r="O460" s="104">
        <f>+OAX!P498</f>
        <v>0</v>
      </c>
      <c r="P460" s="104">
        <f>+OAX!Q498</f>
        <v>0</v>
      </c>
      <c r="Q460" s="102">
        <f>+OAX!R498</f>
        <v>0</v>
      </c>
      <c r="R460" s="102">
        <f>+OAX!S498</f>
        <v>0</v>
      </c>
      <c r="S460" s="102">
        <f>+OAX!T498</f>
        <v>0</v>
      </c>
      <c r="T460" s="102">
        <f>+OAX!U498</f>
        <v>0</v>
      </c>
      <c r="U460" s="102">
        <f>+OAX!V498</f>
        <v>0</v>
      </c>
      <c r="V460" s="102">
        <f>+OAX!W498</f>
        <v>0</v>
      </c>
      <c r="W460" s="102">
        <f>+OAX!X498</f>
        <v>0</v>
      </c>
      <c r="X460" s="102">
        <f>+OAX!Y498</f>
        <v>0</v>
      </c>
      <c r="Y460" s="102">
        <f>+OAX!Z498</f>
        <v>0</v>
      </c>
      <c r="Z460" s="102">
        <f>+OAX!AA498</f>
        <v>0</v>
      </c>
      <c r="AA460" s="102">
        <f>+OAX!AB498</f>
        <v>0</v>
      </c>
    </row>
    <row r="461" spans="1:27" ht="24.75" hidden="1">
      <c r="A461" s="1"/>
      <c r="B461" s="147">
        <v>2023</v>
      </c>
      <c r="C461" s="99">
        <v>20</v>
      </c>
      <c r="D461" s="25">
        <v>1</v>
      </c>
      <c r="E461" s="25">
        <v>3</v>
      </c>
      <c r="F461" s="25">
        <v>6</v>
      </c>
      <c r="G461" s="25">
        <v>5000</v>
      </c>
      <c r="H461" s="25">
        <v>5300</v>
      </c>
      <c r="I461" s="25">
        <v>531</v>
      </c>
      <c r="J461" s="122">
        <v>43</v>
      </c>
      <c r="K461" s="122"/>
      <c r="L461" s="101" t="s">
        <v>374</v>
      </c>
      <c r="M461" s="102">
        <f>OAX!N499</f>
        <v>0</v>
      </c>
      <c r="N461" s="103" t="str">
        <f>+OAX!O499</f>
        <v>Pieza</v>
      </c>
      <c r="O461" s="104">
        <f>+OAX!P499</f>
        <v>0</v>
      </c>
      <c r="P461" s="104">
        <f>+OAX!Q499</f>
        <v>0</v>
      </c>
      <c r="Q461" s="102">
        <f>+OAX!R499</f>
        <v>0</v>
      </c>
      <c r="R461" s="102">
        <f>+OAX!S499</f>
        <v>0</v>
      </c>
      <c r="S461" s="102">
        <f>+OAX!T499</f>
        <v>0</v>
      </c>
      <c r="T461" s="102">
        <f>+OAX!U499</f>
        <v>0</v>
      </c>
      <c r="U461" s="102">
        <f>+OAX!V499</f>
        <v>0</v>
      </c>
      <c r="V461" s="102">
        <f>+OAX!W499</f>
        <v>0</v>
      </c>
      <c r="W461" s="102">
        <f>+OAX!X499</f>
        <v>0</v>
      </c>
      <c r="X461" s="102">
        <f>+OAX!Y499</f>
        <v>0</v>
      </c>
      <c r="Y461" s="102">
        <f>+OAX!Z499</f>
        <v>0</v>
      </c>
      <c r="Z461" s="102">
        <f>+OAX!AA499</f>
        <v>0</v>
      </c>
      <c r="AA461" s="102">
        <f>+OAX!AB499</f>
        <v>0</v>
      </c>
    </row>
    <row r="462" spans="1:27" ht="46.5" hidden="1">
      <c r="A462" s="1"/>
      <c r="B462" s="147">
        <v>2023</v>
      </c>
      <c r="C462" s="99">
        <v>20</v>
      </c>
      <c r="D462" s="25">
        <v>1</v>
      </c>
      <c r="E462" s="25">
        <v>3</v>
      </c>
      <c r="F462" s="25">
        <v>6</v>
      </c>
      <c r="G462" s="25">
        <v>5000</v>
      </c>
      <c r="H462" s="25">
        <v>5300</v>
      </c>
      <c r="I462" s="25">
        <v>531</v>
      </c>
      <c r="J462" s="122">
        <v>44</v>
      </c>
      <c r="K462" s="122"/>
      <c r="L462" s="101" t="s">
        <v>375</v>
      </c>
      <c r="M462" s="102">
        <f>OAX!N500</f>
        <v>0</v>
      </c>
      <c r="N462" s="103" t="str">
        <f>+OAX!O500</f>
        <v>Pieza</v>
      </c>
      <c r="O462" s="104">
        <f>+OAX!P500</f>
        <v>0</v>
      </c>
      <c r="P462" s="104">
        <f>+OAX!Q500</f>
        <v>0</v>
      </c>
      <c r="Q462" s="102">
        <f>+OAX!R500</f>
        <v>0</v>
      </c>
      <c r="R462" s="102">
        <f>+OAX!S500</f>
        <v>0</v>
      </c>
      <c r="S462" s="102">
        <f>+OAX!T500</f>
        <v>0</v>
      </c>
      <c r="T462" s="102">
        <f>+OAX!U500</f>
        <v>0</v>
      </c>
      <c r="U462" s="102">
        <f>+OAX!V500</f>
        <v>0</v>
      </c>
      <c r="V462" s="102">
        <f>+OAX!W500</f>
        <v>0</v>
      </c>
      <c r="W462" s="102">
        <f>+OAX!X500</f>
        <v>0</v>
      </c>
      <c r="X462" s="102">
        <f>+OAX!Y500</f>
        <v>0</v>
      </c>
      <c r="Y462" s="102">
        <f>+OAX!Z500</f>
        <v>0</v>
      </c>
      <c r="Z462" s="102">
        <f>+OAX!AA500</f>
        <v>0</v>
      </c>
      <c r="AA462" s="102">
        <f>+OAX!AB500</f>
        <v>0</v>
      </c>
    </row>
    <row r="463" spans="1:27" ht="46.5" hidden="1">
      <c r="A463" s="1"/>
      <c r="B463" s="147">
        <v>2023</v>
      </c>
      <c r="C463" s="99">
        <v>20</v>
      </c>
      <c r="D463" s="25">
        <v>1</v>
      </c>
      <c r="E463" s="25">
        <v>3</v>
      </c>
      <c r="F463" s="25">
        <v>6</v>
      </c>
      <c r="G463" s="25">
        <v>5000</v>
      </c>
      <c r="H463" s="25">
        <v>5300</v>
      </c>
      <c r="I463" s="25">
        <v>531</v>
      </c>
      <c r="J463" s="122">
        <v>45</v>
      </c>
      <c r="K463" s="122"/>
      <c r="L463" s="101" t="s">
        <v>376</v>
      </c>
      <c r="M463" s="102">
        <f>OAX!N501</f>
        <v>0</v>
      </c>
      <c r="N463" s="103" t="str">
        <f>+OAX!O501</f>
        <v>Pieza</v>
      </c>
      <c r="O463" s="104">
        <f>+OAX!P501</f>
        <v>0</v>
      </c>
      <c r="P463" s="104">
        <f>+OAX!Q501</f>
        <v>0</v>
      </c>
      <c r="Q463" s="102">
        <f>+OAX!R501</f>
        <v>0</v>
      </c>
      <c r="R463" s="102">
        <f>+OAX!S501</f>
        <v>0</v>
      </c>
      <c r="S463" s="102">
        <f>+OAX!T501</f>
        <v>0</v>
      </c>
      <c r="T463" s="102">
        <f>+OAX!U501</f>
        <v>0</v>
      </c>
      <c r="U463" s="102">
        <f>+OAX!V501</f>
        <v>0</v>
      </c>
      <c r="V463" s="102">
        <f>+OAX!W501</f>
        <v>0</v>
      </c>
      <c r="W463" s="102">
        <f>+OAX!X501</f>
        <v>0</v>
      </c>
      <c r="X463" s="102">
        <f>+OAX!Y501</f>
        <v>0</v>
      </c>
      <c r="Y463" s="102">
        <f>+OAX!Z501</f>
        <v>0</v>
      </c>
      <c r="Z463" s="102">
        <f>+OAX!AA501</f>
        <v>0</v>
      </c>
      <c r="AA463" s="102">
        <f>+OAX!AB501</f>
        <v>0</v>
      </c>
    </row>
    <row r="464" spans="1:27" ht="24.75" hidden="1">
      <c r="A464" s="1"/>
      <c r="B464" s="147">
        <v>2023</v>
      </c>
      <c r="C464" s="99">
        <v>20</v>
      </c>
      <c r="D464" s="25">
        <v>1</v>
      </c>
      <c r="E464" s="25">
        <v>3</v>
      </c>
      <c r="F464" s="25">
        <v>6</v>
      </c>
      <c r="G464" s="25">
        <v>5000</v>
      </c>
      <c r="H464" s="25">
        <v>5300</v>
      </c>
      <c r="I464" s="25">
        <v>531</v>
      </c>
      <c r="J464" s="122">
        <v>46</v>
      </c>
      <c r="K464" s="122"/>
      <c r="L464" s="101" t="s">
        <v>377</v>
      </c>
      <c r="M464" s="102">
        <f>OAX!N502</f>
        <v>0</v>
      </c>
      <c r="N464" s="103" t="str">
        <f>+OAX!O502</f>
        <v>Pieza</v>
      </c>
      <c r="O464" s="104">
        <f>+OAX!P502</f>
        <v>0</v>
      </c>
      <c r="P464" s="104">
        <f>+OAX!Q502</f>
        <v>0</v>
      </c>
      <c r="Q464" s="102">
        <f>+OAX!R502</f>
        <v>0</v>
      </c>
      <c r="R464" s="102">
        <f>+OAX!S502</f>
        <v>0</v>
      </c>
      <c r="S464" s="102">
        <f>+OAX!T502</f>
        <v>0</v>
      </c>
      <c r="T464" s="102">
        <f>+OAX!U502</f>
        <v>0</v>
      </c>
      <c r="U464" s="102">
        <f>+OAX!V502</f>
        <v>0</v>
      </c>
      <c r="V464" s="102">
        <f>+OAX!W502</f>
        <v>0</v>
      </c>
      <c r="W464" s="102">
        <f>+OAX!X502</f>
        <v>0</v>
      </c>
      <c r="X464" s="102">
        <f>+OAX!Y502</f>
        <v>0</v>
      </c>
      <c r="Y464" s="102">
        <f>+OAX!Z502</f>
        <v>0</v>
      </c>
      <c r="Z464" s="102">
        <f>+OAX!AA502</f>
        <v>0</v>
      </c>
      <c r="AA464" s="102">
        <f>+OAX!AB502</f>
        <v>0</v>
      </c>
    </row>
    <row r="465" spans="1:27" ht="24.75" hidden="1">
      <c r="A465" s="1"/>
      <c r="B465" s="147">
        <v>2023</v>
      </c>
      <c r="C465" s="99">
        <v>20</v>
      </c>
      <c r="D465" s="25">
        <v>1</v>
      </c>
      <c r="E465" s="25">
        <v>3</v>
      </c>
      <c r="F465" s="25">
        <v>6</v>
      </c>
      <c r="G465" s="25">
        <v>5000</v>
      </c>
      <c r="H465" s="25">
        <v>5300</v>
      </c>
      <c r="I465" s="25">
        <v>531</v>
      </c>
      <c r="J465" s="122">
        <v>47</v>
      </c>
      <c r="K465" s="122"/>
      <c r="L465" s="101" t="s">
        <v>378</v>
      </c>
      <c r="M465" s="102">
        <f>OAX!N503</f>
        <v>0</v>
      </c>
      <c r="N465" s="103" t="str">
        <f>+OAX!O503</f>
        <v>Pieza</v>
      </c>
      <c r="O465" s="104">
        <f>+OAX!P503</f>
        <v>0</v>
      </c>
      <c r="P465" s="104">
        <f>+OAX!Q503</f>
        <v>0</v>
      </c>
      <c r="Q465" s="102">
        <f>+OAX!R503</f>
        <v>0</v>
      </c>
      <c r="R465" s="102">
        <f>+OAX!S503</f>
        <v>0</v>
      </c>
      <c r="S465" s="102">
        <f>+OAX!T503</f>
        <v>0</v>
      </c>
      <c r="T465" s="102">
        <f>+OAX!U503</f>
        <v>0</v>
      </c>
      <c r="U465" s="102">
        <f>+OAX!V503</f>
        <v>0</v>
      </c>
      <c r="V465" s="102">
        <f>+OAX!W503</f>
        <v>0</v>
      </c>
      <c r="W465" s="102">
        <f>+OAX!X503</f>
        <v>0</v>
      </c>
      <c r="X465" s="102">
        <f>+OAX!Y503</f>
        <v>0</v>
      </c>
      <c r="Y465" s="102">
        <f>+OAX!Z503</f>
        <v>0</v>
      </c>
      <c r="Z465" s="102">
        <f>+OAX!AA503</f>
        <v>0</v>
      </c>
      <c r="AA465" s="102">
        <f>+OAX!AB503</f>
        <v>0</v>
      </c>
    </row>
    <row r="466" spans="1:27" ht="24.75" hidden="1">
      <c r="A466" s="1"/>
      <c r="B466" s="147">
        <v>2023</v>
      </c>
      <c r="C466" s="99">
        <v>20</v>
      </c>
      <c r="D466" s="25">
        <v>1</v>
      </c>
      <c r="E466" s="25">
        <v>3</v>
      </c>
      <c r="F466" s="25">
        <v>6</v>
      </c>
      <c r="G466" s="25">
        <v>5000</v>
      </c>
      <c r="H466" s="25">
        <v>5300</v>
      </c>
      <c r="I466" s="25">
        <v>531</v>
      </c>
      <c r="J466" s="122">
        <v>48</v>
      </c>
      <c r="K466" s="122"/>
      <c r="L466" s="101" t="s">
        <v>379</v>
      </c>
      <c r="M466" s="102">
        <f>OAX!N504</f>
        <v>0</v>
      </c>
      <c r="N466" s="103" t="str">
        <f>+OAX!O504</f>
        <v>Pieza</v>
      </c>
      <c r="O466" s="104">
        <f>+OAX!P504</f>
        <v>0</v>
      </c>
      <c r="P466" s="104">
        <f>+OAX!Q504</f>
        <v>0</v>
      </c>
      <c r="Q466" s="102">
        <f>+OAX!R504</f>
        <v>0</v>
      </c>
      <c r="R466" s="102">
        <f>+OAX!S504</f>
        <v>0</v>
      </c>
      <c r="S466" s="102">
        <f>+OAX!T504</f>
        <v>0</v>
      </c>
      <c r="T466" s="102">
        <f>+OAX!U504</f>
        <v>0</v>
      </c>
      <c r="U466" s="102">
        <f>+OAX!V504</f>
        <v>0</v>
      </c>
      <c r="V466" s="102">
        <f>+OAX!W504</f>
        <v>0</v>
      </c>
      <c r="W466" s="102">
        <f>+OAX!X504</f>
        <v>0</v>
      </c>
      <c r="X466" s="102">
        <f>+OAX!Y504</f>
        <v>0</v>
      </c>
      <c r="Y466" s="102">
        <f>+OAX!Z504</f>
        <v>0</v>
      </c>
      <c r="Z466" s="102">
        <f>+OAX!AA504</f>
        <v>0</v>
      </c>
      <c r="AA466" s="102">
        <f>+OAX!AB504</f>
        <v>0</v>
      </c>
    </row>
    <row r="467" spans="1:27" ht="46.5" hidden="1">
      <c r="A467" s="1"/>
      <c r="B467" s="147">
        <v>2023</v>
      </c>
      <c r="C467" s="99">
        <v>20</v>
      </c>
      <c r="D467" s="25">
        <v>1</v>
      </c>
      <c r="E467" s="25">
        <v>3</v>
      </c>
      <c r="F467" s="25">
        <v>6</v>
      </c>
      <c r="G467" s="25">
        <v>5000</v>
      </c>
      <c r="H467" s="25">
        <v>5300</v>
      </c>
      <c r="I467" s="25">
        <v>531</v>
      </c>
      <c r="J467" s="122">
        <v>49</v>
      </c>
      <c r="K467" s="122"/>
      <c r="L467" s="101" t="s">
        <v>380</v>
      </c>
      <c r="M467" s="102">
        <f>OAX!N505</f>
        <v>0</v>
      </c>
      <c r="N467" s="103" t="str">
        <f>+OAX!O505</f>
        <v>Pieza</v>
      </c>
      <c r="O467" s="104">
        <f>+OAX!P505</f>
        <v>0</v>
      </c>
      <c r="P467" s="104">
        <f>+OAX!Q505</f>
        <v>0</v>
      </c>
      <c r="Q467" s="102">
        <f>+OAX!R505</f>
        <v>0</v>
      </c>
      <c r="R467" s="102">
        <f>+OAX!S505</f>
        <v>0</v>
      </c>
      <c r="S467" s="102">
        <f>+OAX!T505</f>
        <v>0</v>
      </c>
      <c r="T467" s="102">
        <f>+OAX!U505</f>
        <v>0</v>
      </c>
      <c r="U467" s="102">
        <f>+OAX!V505</f>
        <v>0</v>
      </c>
      <c r="V467" s="102">
        <f>+OAX!W505</f>
        <v>0</v>
      </c>
      <c r="W467" s="102">
        <f>+OAX!X505</f>
        <v>0</v>
      </c>
      <c r="X467" s="102">
        <f>+OAX!Y505</f>
        <v>0</v>
      </c>
      <c r="Y467" s="102">
        <f>+OAX!Z505</f>
        <v>0</v>
      </c>
      <c r="Z467" s="102">
        <f>+OAX!AA505</f>
        <v>0</v>
      </c>
      <c r="AA467" s="102">
        <f>+OAX!AB505</f>
        <v>0</v>
      </c>
    </row>
    <row r="468" spans="1:27" ht="24.75" hidden="1">
      <c r="A468" s="1"/>
      <c r="B468" s="147">
        <v>2023</v>
      </c>
      <c r="C468" s="99">
        <v>20</v>
      </c>
      <c r="D468" s="25">
        <v>1</v>
      </c>
      <c r="E468" s="25">
        <v>3</v>
      </c>
      <c r="F468" s="25">
        <v>6</v>
      </c>
      <c r="G468" s="25">
        <v>5000</v>
      </c>
      <c r="H468" s="25">
        <v>5300</v>
      </c>
      <c r="I468" s="25">
        <v>531</v>
      </c>
      <c r="J468" s="122">
        <v>50</v>
      </c>
      <c r="K468" s="122"/>
      <c r="L468" s="101" t="s">
        <v>381</v>
      </c>
      <c r="M468" s="102">
        <f>OAX!N506</f>
        <v>0</v>
      </c>
      <c r="N468" s="103" t="str">
        <f>+OAX!O506</f>
        <v>Pieza</v>
      </c>
      <c r="O468" s="104">
        <f>+OAX!P506</f>
        <v>0</v>
      </c>
      <c r="P468" s="104">
        <f>+OAX!Q506</f>
        <v>0</v>
      </c>
      <c r="Q468" s="102">
        <f>+OAX!R506</f>
        <v>0</v>
      </c>
      <c r="R468" s="102">
        <f>+OAX!S506</f>
        <v>0</v>
      </c>
      <c r="S468" s="102">
        <f>+OAX!T506</f>
        <v>0</v>
      </c>
      <c r="T468" s="102">
        <f>+OAX!U506</f>
        <v>0</v>
      </c>
      <c r="U468" s="102">
        <f>+OAX!V506</f>
        <v>0</v>
      </c>
      <c r="V468" s="102">
        <f>+OAX!W506</f>
        <v>0</v>
      </c>
      <c r="W468" s="102">
        <f>+OAX!X506</f>
        <v>0</v>
      </c>
      <c r="X468" s="102">
        <f>+OAX!Y506</f>
        <v>0</v>
      </c>
      <c r="Y468" s="102">
        <f>+OAX!Z506</f>
        <v>0</v>
      </c>
      <c r="Z468" s="102">
        <f>+OAX!AA506</f>
        <v>0</v>
      </c>
      <c r="AA468" s="102">
        <f>+OAX!AB506</f>
        <v>0</v>
      </c>
    </row>
    <row r="469" spans="1:27" ht="24.75" hidden="1">
      <c r="A469" s="1"/>
      <c r="B469" s="147">
        <v>2023</v>
      </c>
      <c r="C469" s="99">
        <v>20</v>
      </c>
      <c r="D469" s="25">
        <v>1</v>
      </c>
      <c r="E469" s="25">
        <v>3</v>
      </c>
      <c r="F469" s="25">
        <v>6</v>
      </c>
      <c r="G469" s="25">
        <v>5000</v>
      </c>
      <c r="H469" s="25">
        <v>5300</v>
      </c>
      <c r="I469" s="25">
        <v>531</v>
      </c>
      <c r="J469" s="122">
        <v>51</v>
      </c>
      <c r="K469" s="122"/>
      <c r="L469" s="101" t="s">
        <v>382</v>
      </c>
      <c r="M469" s="102">
        <f>OAX!N507</f>
        <v>0</v>
      </c>
      <c r="N469" s="103" t="str">
        <f>+OAX!O507</f>
        <v>Pieza</v>
      </c>
      <c r="O469" s="104">
        <f>+OAX!P507</f>
        <v>0</v>
      </c>
      <c r="P469" s="104">
        <f>+OAX!Q507</f>
        <v>0</v>
      </c>
      <c r="Q469" s="102">
        <f>+OAX!R507</f>
        <v>0</v>
      </c>
      <c r="R469" s="102">
        <f>+OAX!S507</f>
        <v>0</v>
      </c>
      <c r="S469" s="102">
        <f>+OAX!T507</f>
        <v>0</v>
      </c>
      <c r="T469" s="102">
        <f>+OAX!U507</f>
        <v>0</v>
      </c>
      <c r="U469" s="102">
        <f>+OAX!V507</f>
        <v>0</v>
      </c>
      <c r="V469" s="102">
        <f>+OAX!W507</f>
        <v>0</v>
      </c>
      <c r="W469" s="102">
        <f>+OAX!X507</f>
        <v>0</v>
      </c>
      <c r="X469" s="102">
        <f>+OAX!Y507</f>
        <v>0</v>
      </c>
      <c r="Y469" s="102">
        <f>+OAX!Z507</f>
        <v>0</v>
      </c>
      <c r="Z469" s="102">
        <f>+OAX!AA507</f>
        <v>0</v>
      </c>
      <c r="AA469" s="102">
        <f>+OAX!AB507</f>
        <v>0</v>
      </c>
    </row>
    <row r="470" spans="1:27" ht="24.75" hidden="1">
      <c r="A470" s="1"/>
      <c r="B470" s="147">
        <v>2023</v>
      </c>
      <c r="C470" s="99">
        <v>20</v>
      </c>
      <c r="D470" s="25">
        <v>1</v>
      </c>
      <c r="E470" s="25">
        <v>3</v>
      </c>
      <c r="F470" s="25">
        <v>6</v>
      </c>
      <c r="G470" s="25">
        <v>5000</v>
      </c>
      <c r="H470" s="25">
        <v>5300</v>
      </c>
      <c r="I470" s="25">
        <v>531</v>
      </c>
      <c r="J470" s="122">
        <v>52</v>
      </c>
      <c r="K470" s="122"/>
      <c r="L470" s="101" t="s">
        <v>383</v>
      </c>
      <c r="M470" s="102">
        <f>OAX!N508</f>
        <v>0</v>
      </c>
      <c r="N470" s="103" t="str">
        <f>+OAX!O508</f>
        <v>Pieza</v>
      </c>
      <c r="O470" s="104">
        <f>+OAX!P508</f>
        <v>0</v>
      </c>
      <c r="P470" s="104">
        <f>+OAX!Q508</f>
        <v>0</v>
      </c>
      <c r="Q470" s="102">
        <f>+OAX!R508</f>
        <v>0</v>
      </c>
      <c r="R470" s="102">
        <f>+OAX!S508</f>
        <v>0</v>
      </c>
      <c r="S470" s="102">
        <f>+OAX!T508</f>
        <v>0</v>
      </c>
      <c r="T470" s="102">
        <f>+OAX!U508</f>
        <v>0</v>
      </c>
      <c r="U470" s="102">
        <f>+OAX!V508</f>
        <v>0</v>
      </c>
      <c r="V470" s="102">
        <f>+OAX!W508</f>
        <v>0</v>
      </c>
      <c r="W470" s="102">
        <f>+OAX!X508</f>
        <v>0</v>
      </c>
      <c r="X470" s="102">
        <f>+OAX!Y508</f>
        <v>0</v>
      </c>
      <c r="Y470" s="102">
        <f>+OAX!Z508</f>
        <v>0</v>
      </c>
      <c r="Z470" s="102">
        <f>+OAX!AA508</f>
        <v>0</v>
      </c>
      <c r="AA470" s="102">
        <f>+OAX!AB508</f>
        <v>0</v>
      </c>
    </row>
    <row r="471" spans="1:27" ht="24.75" hidden="1">
      <c r="A471" s="1"/>
      <c r="B471" s="147">
        <v>2023</v>
      </c>
      <c r="C471" s="99">
        <v>20</v>
      </c>
      <c r="D471" s="25">
        <v>1</v>
      </c>
      <c r="E471" s="25">
        <v>3</v>
      </c>
      <c r="F471" s="25">
        <v>6</v>
      </c>
      <c r="G471" s="25">
        <v>5000</v>
      </c>
      <c r="H471" s="25">
        <v>5300</v>
      </c>
      <c r="I471" s="25">
        <v>531</v>
      </c>
      <c r="J471" s="122">
        <v>53</v>
      </c>
      <c r="K471" s="122"/>
      <c r="L471" s="101" t="s">
        <v>384</v>
      </c>
      <c r="M471" s="102">
        <f>OAX!N509</f>
        <v>0</v>
      </c>
      <c r="N471" s="103" t="str">
        <f>+OAX!O509</f>
        <v>Pieza</v>
      </c>
      <c r="O471" s="104">
        <f>+OAX!P509</f>
        <v>0</v>
      </c>
      <c r="P471" s="104">
        <f>+OAX!Q509</f>
        <v>0</v>
      </c>
      <c r="Q471" s="102">
        <f>+OAX!R509</f>
        <v>0</v>
      </c>
      <c r="R471" s="102">
        <f>+OAX!S509</f>
        <v>0</v>
      </c>
      <c r="S471" s="102">
        <f>+OAX!T509</f>
        <v>0</v>
      </c>
      <c r="T471" s="102">
        <f>+OAX!U509</f>
        <v>0</v>
      </c>
      <c r="U471" s="102">
        <f>+OAX!V509</f>
        <v>0</v>
      </c>
      <c r="V471" s="102">
        <f>+OAX!W509</f>
        <v>0</v>
      </c>
      <c r="W471" s="102">
        <f>+OAX!X509</f>
        <v>0</v>
      </c>
      <c r="X471" s="102">
        <f>+OAX!Y509</f>
        <v>0</v>
      </c>
      <c r="Y471" s="102">
        <f>+OAX!Z509</f>
        <v>0</v>
      </c>
      <c r="Z471" s="102">
        <f>+OAX!AA509</f>
        <v>0</v>
      </c>
      <c r="AA471" s="102">
        <f>+OAX!AB509</f>
        <v>0</v>
      </c>
    </row>
    <row r="472" spans="1:27" ht="24.75" hidden="1">
      <c r="A472" s="1"/>
      <c r="B472" s="147">
        <v>2023</v>
      </c>
      <c r="C472" s="99">
        <v>20</v>
      </c>
      <c r="D472" s="25">
        <v>1</v>
      </c>
      <c r="E472" s="25">
        <v>3</v>
      </c>
      <c r="F472" s="25">
        <v>6</v>
      </c>
      <c r="G472" s="25">
        <v>5000</v>
      </c>
      <c r="H472" s="25">
        <v>5300</v>
      </c>
      <c r="I472" s="25">
        <v>531</v>
      </c>
      <c r="J472" s="122">
        <v>54</v>
      </c>
      <c r="K472" s="122"/>
      <c r="L472" s="101" t="s">
        <v>385</v>
      </c>
      <c r="M472" s="102">
        <f>OAX!N510</f>
        <v>0</v>
      </c>
      <c r="N472" s="103" t="str">
        <f>+OAX!O510</f>
        <v>Pieza</v>
      </c>
      <c r="O472" s="104">
        <f>+OAX!P510</f>
        <v>0</v>
      </c>
      <c r="P472" s="104">
        <f>+OAX!Q510</f>
        <v>0</v>
      </c>
      <c r="Q472" s="102">
        <f>+OAX!R510</f>
        <v>0</v>
      </c>
      <c r="R472" s="102">
        <f>+OAX!S510</f>
        <v>0</v>
      </c>
      <c r="S472" s="102">
        <f>+OAX!T510</f>
        <v>0</v>
      </c>
      <c r="T472" s="102">
        <f>+OAX!U510</f>
        <v>0</v>
      </c>
      <c r="U472" s="102">
        <f>+OAX!V510</f>
        <v>0</v>
      </c>
      <c r="V472" s="102">
        <f>+OAX!W510</f>
        <v>0</v>
      </c>
      <c r="W472" s="102">
        <f>+OAX!X510</f>
        <v>0</v>
      </c>
      <c r="X472" s="102">
        <f>+OAX!Y510</f>
        <v>0</v>
      </c>
      <c r="Y472" s="102">
        <f>+OAX!Z510</f>
        <v>0</v>
      </c>
      <c r="Z472" s="102">
        <f>+OAX!AA510</f>
        <v>0</v>
      </c>
      <c r="AA472" s="102">
        <f>+OAX!AB510</f>
        <v>0</v>
      </c>
    </row>
    <row r="473" spans="1:27" ht="24.75" hidden="1">
      <c r="A473" s="1"/>
      <c r="B473" s="147">
        <v>2023</v>
      </c>
      <c r="C473" s="99">
        <v>20</v>
      </c>
      <c r="D473" s="25">
        <v>1</v>
      </c>
      <c r="E473" s="25">
        <v>3</v>
      </c>
      <c r="F473" s="25">
        <v>6</v>
      </c>
      <c r="G473" s="25">
        <v>5000</v>
      </c>
      <c r="H473" s="25">
        <v>5300</v>
      </c>
      <c r="I473" s="25">
        <v>531</v>
      </c>
      <c r="J473" s="122">
        <v>55</v>
      </c>
      <c r="K473" s="122"/>
      <c r="L473" s="101" t="s">
        <v>386</v>
      </c>
      <c r="M473" s="102">
        <f>OAX!N511</f>
        <v>0</v>
      </c>
      <c r="N473" s="103" t="str">
        <f>+OAX!O511</f>
        <v>Pieza</v>
      </c>
      <c r="O473" s="104">
        <f>+OAX!P511</f>
        <v>0</v>
      </c>
      <c r="P473" s="104">
        <f>+OAX!Q511</f>
        <v>0</v>
      </c>
      <c r="Q473" s="102">
        <f>+OAX!R511</f>
        <v>0</v>
      </c>
      <c r="R473" s="102">
        <f>+OAX!S511</f>
        <v>0</v>
      </c>
      <c r="S473" s="102">
        <f>+OAX!T511</f>
        <v>0</v>
      </c>
      <c r="T473" s="102">
        <f>+OAX!U511</f>
        <v>0</v>
      </c>
      <c r="U473" s="102">
        <f>+OAX!V511</f>
        <v>0</v>
      </c>
      <c r="V473" s="102">
        <f>+OAX!W511</f>
        <v>0</v>
      </c>
      <c r="W473" s="102">
        <f>+OAX!X511</f>
        <v>0</v>
      </c>
      <c r="X473" s="102">
        <f>+OAX!Y511</f>
        <v>0</v>
      </c>
      <c r="Y473" s="102">
        <f>+OAX!Z511</f>
        <v>0</v>
      </c>
      <c r="Z473" s="102">
        <f>+OAX!AA511</f>
        <v>0</v>
      </c>
      <c r="AA473" s="102">
        <f>+OAX!AB511</f>
        <v>0</v>
      </c>
    </row>
    <row r="474" spans="1:27" ht="24.75" hidden="1">
      <c r="A474" s="1"/>
      <c r="B474" s="147">
        <v>2023</v>
      </c>
      <c r="C474" s="99">
        <v>20</v>
      </c>
      <c r="D474" s="25">
        <v>1</v>
      </c>
      <c r="E474" s="25">
        <v>3</v>
      </c>
      <c r="F474" s="25">
        <v>6</v>
      </c>
      <c r="G474" s="25">
        <v>5000</v>
      </c>
      <c r="H474" s="25">
        <v>5300</v>
      </c>
      <c r="I474" s="25">
        <v>531</v>
      </c>
      <c r="J474" s="122">
        <v>56</v>
      </c>
      <c r="K474" s="122"/>
      <c r="L474" s="101" t="s">
        <v>387</v>
      </c>
      <c r="M474" s="102">
        <f>OAX!N512</f>
        <v>0</v>
      </c>
      <c r="N474" s="103" t="str">
        <f>+OAX!O512</f>
        <v>Pieza</v>
      </c>
      <c r="O474" s="104">
        <f>+OAX!P512</f>
        <v>0</v>
      </c>
      <c r="P474" s="104">
        <f>+OAX!Q512</f>
        <v>0</v>
      </c>
      <c r="Q474" s="102">
        <f>+OAX!R512</f>
        <v>0</v>
      </c>
      <c r="R474" s="102">
        <f>+OAX!S512</f>
        <v>0</v>
      </c>
      <c r="S474" s="102">
        <f>+OAX!T512</f>
        <v>0</v>
      </c>
      <c r="T474" s="102">
        <f>+OAX!U512</f>
        <v>0</v>
      </c>
      <c r="U474" s="102">
        <f>+OAX!V512</f>
        <v>0</v>
      </c>
      <c r="V474" s="102">
        <f>+OAX!W512</f>
        <v>0</v>
      </c>
      <c r="W474" s="102">
        <f>+OAX!X512</f>
        <v>0</v>
      </c>
      <c r="X474" s="102">
        <f>+OAX!Y512</f>
        <v>0</v>
      </c>
      <c r="Y474" s="102">
        <f>+OAX!Z512</f>
        <v>0</v>
      </c>
      <c r="Z474" s="102">
        <f>+OAX!AA512</f>
        <v>0</v>
      </c>
      <c r="AA474" s="102">
        <f>+OAX!AB512</f>
        <v>0</v>
      </c>
    </row>
    <row r="475" spans="1:27" ht="46.5" hidden="1">
      <c r="A475" s="1"/>
      <c r="B475" s="147">
        <v>2023</v>
      </c>
      <c r="C475" s="99">
        <v>20</v>
      </c>
      <c r="D475" s="25">
        <v>1</v>
      </c>
      <c r="E475" s="25">
        <v>3</v>
      </c>
      <c r="F475" s="25">
        <v>6</v>
      </c>
      <c r="G475" s="25">
        <v>5000</v>
      </c>
      <c r="H475" s="25">
        <v>5300</v>
      </c>
      <c r="I475" s="25">
        <v>531</v>
      </c>
      <c r="J475" s="122">
        <v>57</v>
      </c>
      <c r="K475" s="122"/>
      <c r="L475" s="101" t="s">
        <v>388</v>
      </c>
      <c r="M475" s="102">
        <f>OAX!N513</f>
        <v>0</v>
      </c>
      <c r="N475" s="103" t="str">
        <f>+OAX!O513</f>
        <v>Pieza</v>
      </c>
      <c r="O475" s="104">
        <f>+OAX!P513</f>
        <v>0</v>
      </c>
      <c r="P475" s="104">
        <f>+OAX!Q513</f>
        <v>0</v>
      </c>
      <c r="Q475" s="102">
        <f>+OAX!R513</f>
        <v>0</v>
      </c>
      <c r="R475" s="102">
        <f>+OAX!S513</f>
        <v>0</v>
      </c>
      <c r="S475" s="102">
        <f>+OAX!T513</f>
        <v>0</v>
      </c>
      <c r="T475" s="102">
        <f>+OAX!U513</f>
        <v>0</v>
      </c>
      <c r="U475" s="102">
        <f>+OAX!V513</f>
        <v>0</v>
      </c>
      <c r="V475" s="102">
        <f>+OAX!W513</f>
        <v>0</v>
      </c>
      <c r="W475" s="102">
        <f>+OAX!X513</f>
        <v>0</v>
      </c>
      <c r="X475" s="102">
        <f>+OAX!Y513</f>
        <v>0</v>
      </c>
      <c r="Y475" s="102">
        <f>+OAX!Z513</f>
        <v>0</v>
      </c>
      <c r="Z475" s="102">
        <f>+OAX!AA513</f>
        <v>0</v>
      </c>
      <c r="AA475" s="102">
        <f>+OAX!AB513</f>
        <v>0</v>
      </c>
    </row>
    <row r="476" spans="1:27" ht="46.5" hidden="1">
      <c r="A476" s="1"/>
      <c r="B476" s="147">
        <v>2023</v>
      </c>
      <c r="C476" s="99">
        <v>20</v>
      </c>
      <c r="D476" s="25">
        <v>1</v>
      </c>
      <c r="E476" s="25">
        <v>3</v>
      </c>
      <c r="F476" s="25">
        <v>6</v>
      </c>
      <c r="G476" s="25">
        <v>5000</v>
      </c>
      <c r="H476" s="25">
        <v>5300</v>
      </c>
      <c r="I476" s="25">
        <v>531</v>
      </c>
      <c r="J476" s="122">
        <v>58</v>
      </c>
      <c r="K476" s="122"/>
      <c r="L476" s="101" t="s">
        <v>389</v>
      </c>
      <c r="M476" s="102">
        <f>OAX!N514</f>
        <v>0</v>
      </c>
      <c r="N476" s="103" t="str">
        <f>+OAX!O514</f>
        <v>Pieza</v>
      </c>
      <c r="O476" s="104">
        <f>+OAX!P514</f>
        <v>0</v>
      </c>
      <c r="P476" s="104">
        <f>+OAX!Q514</f>
        <v>0</v>
      </c>
      <c r="Q476" s="102">
        <f>+OAX!R514</f>
        <v>0</v>
      </c>
      <c r="R476" s="102">
        <f>+OAX!S514</f>
        <v>0</v>
      </c>
      <c r="S476" s="102">
        <f>+OAX!T514</f>
        <v>0</v>
      </c>
      <c r="T476" s="102">
        <f>+OAX!U514</f>
        <v>0</v>
      </c>
      <c r="U476" s="102">
        <f>+OAX!V514</f>
        <v>0</v>
      </c>
      <c r="V476" s="102">
        <f>+OAX!W514</f>
        <v>0</v>
      </c>
      <c r="W476" s="102">
        <f>+OAX!X514</f>
        <v>0</v>
      </c>
      <c r="X476" s="102">
        <f>+OAX!Y514</f>
        <v>0</v>
      </c>
      <c r="Y476" s="102">
        <f>+OAX!Z514</f>
        <v>0</v>
      </c>
      <c r="Z476" s="102">
        <f>+OAX!AA514</f>
        <v>0</v>
      </c>
      <c r="AA476" s="102">
        <f>+OAX!AB514</f>
        <v>0</v>
      </c>
    </row>
    <row r="477" spans="1:27" ht="46.5" hidden="1">
      <c r="A477" s="1"/>
      <c r="B477" s="147">
        <v>2023</v>
      </c>
      <c r="C477" s="99">
        <v>20</v>
      </c>
      <c r="D477" s="25">
        <v>1</v>
      </c>
      <c r="E477" s="25">
        <v>3</v>
      </c>
      <c r="F477" s="25">
        <v>6</v>
      </c>
      <c r="G477" s="25">
        <v>5000</v>
      </c>
      <c r="H477" s="25">
        <v>5300</v>
      </c>
      <c r="I477" s="25">
        <v>531</v>
      </c>
      <c r="J477" s="122">
        <v>59</v>
      </c>
      <c r="K477" s="122"/>
      <c r="L477" s="101" t="s">
        <v>390</v>
      </c>
      <c r="M477" s="102">
        <f>OAX!N515</f>
        <v>0</v>
      </c>
      <c r="N477" s="103" t="str">
        <f>+OAX!O515</f>
        <v>Pieza</v>
      </c>
      <c r="O477" s="104">
        <f>+OAX!P515</f>
        <v>0</v>
      </c>
      <c r="P477" s="104">
        <f>+OAX!Q515</f>
        <v>0</v>
      </c>
      <c r="Q477" s="102">
        <f>+OAX!R515</f>
        <v>0</v>
      </c>
      <c r="R477" s="102">
        <f>+OAX!S515</f>
        <v>0</v>
      </c>
      <c r="S477" s="102">
        <f>+OAX!T515</f>
        <v>0</v>
      </c>
      <c r="T477" s="102">
        <f>+OAX!U515</f>
        <v>0</v>
      </c>
      <c r="U477" s="102">
        <f>+OAX!V515</f>
        <v>0</v>
      </c>
      <c r="V477" s="102">
        <f>+OAX!W515</f>
        <v>0</v>
      </c>
      <c r="W477" s="102">
        <f>+OAX!X515</f>
        <v>0</v>
      </c>
      <c r="X477" s="102">
        <f>+OAX!Y515</f>
        <v>0</v>
      </c>
      <c r="Y477" s="102">
        <f>+OAX!Z515</f>
        <v>0</v>
      </c>
      <c r="Z477" s="102">
        <f>+OAX!AA515</f>
        <v>0</v>
      </c>
      <c r="AA477" s="102">
        <f>+OAX!AB515</f>
        <v>0</v>
      </c>
    </row>
    <row r="478" spans="1:27" ht="24.75" hidden="1">
      <c r="A478" s="1"/>
      <c r="B478" s="147">
        <v>2023</v>
      </c>
      <c r="C478" s="99">
        <v>20</v>
      </c>
      <c r="D478" s="25">
        <v>1</v>
      </c>
      <c r="E478" s="25">
        <v>3</v>
      </c>
      <c r="F478" s="25">
        <v>6</v>
      </c>
      <c r="G478" s="25">
        <v>5000</v>
      </c>
      <c r="H478" s="25">
        <v>5300</v>
      </c>
      <c r="I478" s="25">
        <v>531</v>
      </c>
      <c r="J478" s="122">
        <v>60</v>
      </c>
      <c r="K478" s="122"/>
      <c r="L478" s="101" t="s">
        <v>391</v>
      </c>
      <c r="M478" s="102">
        <f>OAX!N516</f>
        <v>0</v>
      </c>
      <c r="N478" s="103" t="str">
        <f>+OAX!O516</f>
        <v>Pieza</v>
      </c>
      <c r="O478" s="104">
        <f>+OAX!P516</f>
        <v>0</v>
      </c>
      <c r="P478" s="104">
        <f>+OAX!Q516</f>
        <v>0</v>
      </c>
      <c r="Q478" s="102">
        <f>+OAX!R516</f>
        <v>0</v>
      </c>
      <c r="R478" s="102">
        <f>+OAX!S516</f>
        <v>0</v>
      </c>
      <c r="S478" s="102">
        <f>+OAX!T516</f>
        <v>0</v>
      </c>
      <c r="T478" s="102">
        <f>+OAX!U516</f>
        <v>0</v>
      </c>
      <c r="U478" s="102">
        <f>+OAX!V516</f>
        <v>0</v>
      </c>
      <c r="V478" s="102">
        <f>+OAX!W516</f>
        <v>0</v>
      </c>
      <c r="W478" s="102">
        <f>+OAX!X516</f>
        <v>0</v>
      </c>
      <c r="X478" s="102">
        <f>+OAX!Y516</f>
        <v>0</v>
      </c>
      <c r="Y478" s="102">
        <f>+OAX!Z516</f>
        <v>0</v>
      </c>
      <c r="Z478" s="102">
        <f>+OAX!AA516</f>
        <v>0</v>
      </c>
      <c r="AA478" s="102">
        <f>+OAX!AB516</f>
        <v>0</v>
      </c>
    </row>
    <row r="479" spans="1:27" ht="46.5" hidden="1">
      <c r="A479" s="1"/>
      <c r="B479" s="147">
        <v>2023</v>
      </c>
      <c r="C479" s="99">
        <v>20</v>
      </c>
      <c r="D479" s="25">
        <v>1</v>
      </c>
      <c r="E479" s="25">
        <v>3</v>
      </c>
      <c r="F479" s="25">
        <v>6</v>
      </c>
      <c r="G479" s="25">
        <v>5000</v>
      </c>
      <c r="H479" s="25">
        <v>5300</v>
      </c>
      <c r="I479" s="25">
        <v>531</v>
      </c>
      <c r="J479" s="122">
        <v>61</v>
      </c>
      <c r="K479" s="122"/>
      <c r="L479" s="101" t="s">
        <v>392</v>
      </c>
      <c r="M479" s="102">
        <f>OAX!N517</f>
        <v>0</v>
      </c>
      <c r="N479" s="103" t="str">
        <f>+OAX!O517</f>
        <v>Pieza</v>
      </c>
      <c r="O479" s="104">
        <f>+OAX!P517</f>
        <v>0</v>
      </c>
      <c r="P479" s="104">
        <f>+OAX!Q517</f>
        <v>0</v>
      </c>
      <c r="Q479" s="102">
        <f>+OAX!R517</f>
        <v>0</v>
      </c>
      <c r="R479" s="102">
        <f>+OAX!S517</f>
        <v>0</v>
      </c>
      <c r="S479" s="102">
        <f>+OAX!T517</f>
        <v>0</v>
      </c>
      <c r="T479" s="102">
        <f>+OAX!U517</f>
        <v>0</v>
      </c>
      <c r="U479" s="102">
        <f>+OAX!V517</f>
        <v>0</v>
      </c>
      <c r="V479" s="102">
        <f>+OAX!W517</f>
        <v>0</v>
      </c>
      <c r="W479" s="102">
        <f>+OAX!X517</f>
        <v>0</v>
      </c>
      <c r="X479" s="102">
        <f>+OAX!Y517</f>
        <v>0</v>
      </c>
      <c r="Y479" s="102">
        <f>+OAX!Z517</f>
        <v>0</v>
      </c>
      <c r="Z479" s="102">
        <f>+OAX!AA517</f>
        <v>0</v>
      </c>
      <c r="AA479" s="102">
        <f>+OAX!AB517</f>
        <v>0</v>
      </c>
    </row>
    <row r="480" spans="1:27" ht="24.75" hidden="1">
      <c r="A480" s="1"/>
      <c r="B480" s="147">
        <v>2023</v>
      </c>
      <c r="C480" s="99">
        <v>20</v>
      </c>
      <c r="D480" s="25">
        <v>1</v>
      </c>
      <c r="E480" s="25">
        <v>3</v>
      </c>
      <c r="F480" s="25">
        <v>6</v>
      </c>
      <c r="G480" s="25">
        <v>5000</v>
      </c>
      <c r="H480" s="25">
        <v>5300</v>
      </c>
      <c r="I480" s="25">
        <v>531</v>
      </c>
      <c r="J480" s="122">
        <v>62</v>
      </c>
      <c r="K480" s="122"/>
      <c r="L480" s="101" t="s">
        <v>393</v>
      </c>
      <c r="M480" s="102">
        <f>OAX!N518</f>
        <v>0</v>
      </c>
      <c r="N480" s="103" t="str">
        <f>+OAX!O518</f>
        <v>Pieza</v>
      </c>
      <c r="O480" s="104">
        <f>+OAX!P518</f>
        <v>0</v>
      </c>
      <c r="P480" s="104">
        <f>+OAX!Q518</f>
        <v>0</v>
      </c>
      <c r="Q480" s="102">
        <f>+OAX!R518</f>
        <v>0</v>
      </c>
      <c r="R480" s="102">
        <f>+OAX!S518</f>
        <v>0</v>
      </c>
      <c r="S480" s="102">
        <f>+OAX!T518</f>
        <v>0</v>
      </c>
      <c r="T480" s="102">
        <f>+OAX!U518</f>
        <v>0</v>
      </c>
      <c r="U480" s="102">
        <f>+OAX!V518</f>
        <v>0</v>
      </c>
      <c r="V480" s="102">
        <f>+OAX!W518</f>
        <v>0</v>
      </c>
      <c r="W480" s="102">
        <f>+OAX!X518</f>
        <v>0</v>
      </c>
      <c r="X480" s="102">
        <f>+OAX!Y518</f>
        <v>0</v>
      </c>
      <c r="Y480" s="102">
        <f>+OAX!Z518</f>
        <v>0</v>
      </c>
      <c r="Z480" s="102">
        <f>+OAX!AA518</f>
        <v>0</v>
      </c>
      <c r="AA480" s="102">
        <f>+OAX!AB518</f>
        <v>0</v>
      </c>
    </row>
    <row r="481" spans="1:27" ht="46.5" hidden="1">
      <c r="A481" s="1"/>
      <c r="B481" s="147">
        <v>2023</v>
      </c>
      <c r="C481" s="99">
        <v>20</v>
      </c>
      <c r="D481" s="25">
        <v>1</v>
      </c>
      <c r="E481" s="25">
        <v>3</v>
      </c>
      <c r="F481" s="25">
        <v>6</v>
      </c>
      <c r="G481" s="25">
        <v>5000</v>
      </c>
      <c r="H481" s="25">
        <v>5300</v>
      </c>
      <c r="I481" s="25">
        <v>531</v>
      </c>
      <c r="J481" s="122">
        <v>63</v>
      </c>
      <c r="K481" s="122"/>
      <c r="L481" s="101" t="s">
        <v>394</v>
      </c>
      <c r="M481" s="102">
        <f>OAX!N519</f>
        <v>0</v>
      </c>
      <c r="N481" s="103" t="str">
        <f>+OAX!O519</f>
        <v>Pieza</v>
      </c>
      <c r="O481" s="104">
        <f>+OAX!P519</f>
        <v>0</v>
      </c>
      <c r="P481" s="104">
        <f>+OAX!Q519</f>
        <v>0</v>
      </c>
      <c r="Q481" s="102">
        <f>+OAX!R519</f>
        <v>0</v>
      </c>
      <c r="R481" s="102">
        <f>+OAX!S519</f>
        <v>0</v>
      </c>
      <c r="S481" s="102">
        <f>+OAX!T519</f>
        <v>0</v>
      </c>
      <c r="T481" s="102">
        <f>+OAX!U519</f>
        <v>0</v>
      </c>
      <c r="U481" s="102">
        <f>+OAX!V519</f>
        <v>0</v>
      </c>
      <c r="V481" s="102">
        <f>+OAX!W519</f>
        <v>0</v>
      </c>
      <c r="W481" s="102">
        <f>+OAX!X519</f>
        <v>0</v>
      </c>
      <c r="X481" s="102">
        <f>+OAX!Y519</f>
        <v>0</v>
      </c>
      <c r="Y481" s="102">
        <f>+OAX!Z519</f>
        <v>0</v>
      </c>
      <c r="Z481" s="102">
        <f>+OAX!AA519</f>
        <v>0</v>
      </c>
      <c r="AA481" s="102">
        <f>+OAX!AB519</f>
        <v>0</v>
      </c>
    </row>
    <row r="482" spans="1:27" ht="24.75" hidden="1">
      <c r="A482" s="1"/>
      <c r="B482" s="147">
        <v>2023</v>
      </c>
      <c r="C482" s="99">
        <v>20</v>
      </c>
      <c r="D482" s="25">
        <v>1</v>
      </c>
      <c r="E482" s="25">
        <v>3</v>
      </c>
      <c r="F482" s="25">
        <v>6</v>
      </c>
      <c r="G482" s="25">
        <v>5000</v>
      </c>
      <c r="H482" s="25">
        <v>5300</v>
      </c>
      <c r="I482" s="25">
        <v>531</v>
      </c>
      <c r="J482" s="122">
        <v>64</v>
      </c>
      <c r="K482" s="122"/>
      <c r="L482" s="101" t="s">
        <v>395</v>
      </c>
      <c r="M482" s="102">
        <f>OAX!N520</f>
        <v>0</v>
      </c>
      <c r="N482" s="103" t="str">
        <f>+OAX!O520</f>
        <v>Pieza</v>
      </c>
      <c r="O482" s="104">
        <f>+OAX!P520</f>
        <v>0</v>
      </c>
      <c r="P482" s="104">
        <f>+OAX!Q520</f>
        <v>0</v>
      </c>
      <c r="Q482" s="102">
        <f>+OAX!R520</f>
        <v>0</v>
      </c>
      <c r="R482" s="102">
        <f>+OAX!S520</f>
        <v>0</v>
      </c>
      <c r="S482" s="102">
        <f>+OAX!T520</f>
        <v>0</v>
      </c>
      <c r="T482" s="102">
        <f>+OAX!U520</f>
        <v>0</v>
      </c>
      <c r="U482" s="102">
        <f>+OAX!V520</f>
        <v>0</v>
      </c>
      <c r="V482" s="102">
        <f>+OAX!W520</f>
        <v>0</v>
      </c>
      <c r="W482" s="102">
        <f>+OAX!X520</f>
        <v>0</v>
      </c>
      <c r="X482" s="102">
        <f>+OAX!Y520</f>
        <v>0</v>
      </c>
      <c r="Y482" s="102">
        <f>+OAX!Z520</f>
        <v>0</v>
      </c>
      <c r="Z482" s="102">
        <f>+OAX!AA520</f>
        <v>0</v>
      </c>
      <c r="AA482" s="102">
        <f>+OAX!AB520</f>
        <v>0</v>
      </c>
    </row>
    <row r="483" spans="1:27" ht="46.5" hidden="1">
      <c r="A483" s="1"/>
      <c r="B483" s="147">
        <v>2023</v>
      </c>
      <c r="C483" s="99">
        <v>20</v>
      </c>
      <c r="D483" s="25">
        <v>1</v>
      </c>
      <c r="E483" s="25">
        <v>3</v>
      </c>
      <c r="F483" s="25">
        <v>6</v>
      </c>
      <c r="G483" s="25">
        <v>5000</v>
      </c>
      <c r="H483" s="25">
        <v>5300</v>
      </c>
      <c r="I483" s="25">
        <v>531</v>
      </c>
      <c r="J483" s="122">
        <v>65</v>
      </c>
      <c r="K483" s="122"/>
      <c r="L483" s="101" t="s">
        <v>396</v>
      </c>
      <c r="M483" s="102">
        <f>OAX!N521</f>
        <v>0</v>
      </c>
      <c r="N483" s="103" t="str">
        <f>+OAX!O521</f>
        <v>Pieza</v>
      </c>
      <c r="O483" s="104">
        <f>+OAX!P521</f>
        <v>0</v>
      </c>
      <c r="P483" s="104">
        <f>+OAX!Q521</f>
        <v>0</v>
      </c>
      <c r="Q483" s="102">
        <f>+OAX!R521</f>
        <v>0</v>
      </c>
      <c r="R483" s="102">
        <f>+OAX!S521</f>
        <v>0</v>
      </c>
      <c r="S483" s="102">
        <f>+OAX!T521</f>
        <v>0</v>
      </c>
      <c r="T483" s="102">
        <f>+OAX!U521</f>
        <v>0</v>
      </c>
      <c r="U483" s="102">
        <f>+OAX!V521</f>
        <v>0</v>
      </c>
      <c r="V483" s="102">
        <f>+OAX!W521</f>
        <v>0</v>
      </c>
      <c r="W483" s="102">
        <f>+OAX!X521</f>
        <v>0</v>
      </c>
      <c r="X483" s="102">
        <f>+OAX!Y521</f>
        <v>0</v>
      </c>
      <c r="Y483" s="102">
        <f>+OAX!Z521</f>
        <v>0</v>
      </c>
      <c r="Z483" s="102">
        <f>+OAX!AA521</f>
        <v>0</v>
      </c>
      <c r="AA483" s="102">
        <f>+OAX!AB521</f>
        <v>0</v>
      </c>
    </row>
    <row r="484" spans="1:27" ht="46.5" hidden="1">
      <c r="A484" s="1"/>
      <c r="B484" s="147">
        <v>2023</v>
      </c>
      <c r="C484" s="99">
        <v>20</v>
      </c>
      <c r="D484" s="25">
        <v>1</v>
      </c>
      <c r="E484" s="25">
        <v>3</v>
      </c>
      <c r="F484" s="25">
        <v>6</v>
      </c>
      <c r="G484" s="25">
        <v>5000</v>
      </c>
      <c r="H484" s="25">
        <v>5300</v>
      </c>
      <c r="I484" s="25">
        <v>531</v>
      </c>
      <c r="J484" s="122">
        <v>66</v>
      </c>
      <c r="K484" s="122"/>
      <c r="L484" s="101" t="s">
        <v>397</v>
      </c>
      <c r="M484" s="102">
        <f>OAX!N522</f>
        <v>0</v>
      </c>
      <c r="N484" s="103" t="str">
        <f>+OAX!O522</f>
        <v>Pieza</v>
      </c>
      <c r="O484" s="104">
        <f>+OAX!P522</f>
        <v>0</v>
      </c>
      <c r="P484" s="104">
        <f>+OAX!Q522</f>
        <v>0</v>
      </c>
      <c r="Q484" s="102">
        <f>+OAX!R522</f>
        <v>0</v>
      </c>
      <c r="R484" s="102">
        <f>+OAX!S522</f>
        <v>0</v>
      </c>
      <c r="S484" s="102">
        <f>+OAX!T522</f>
        <v>0</v>
      </c>
      <c r="T484" s="102">
        <f>+OAX!U522</f>
        <v>0</v>
      </c>
      <c r="U484" s="102">
        <f>+OAX!V522</f>
        <v>0</v>
      </c>
      <c r="V484" s="102">
        <f>+OAX!W522</f>
        <v>0</v>
      </c>
      <c r="W484" s="102">
        <f>+OAX!X522</f>
        <v>0</v>
      </c>
      <c r="X484" s="102">
        <f>+OAX!Y522</f>
        <v>0</v>
      </c>
      <c r="Y484" s="102">
        <f>+OAX!Z522</f>
        <v>0</v>
      </c>
      <c r="Z484" s="102">
        <f>+OAX!AA522</f>
        <v>0</v>
      </c>
      <c r="AA484" s="102">
        <f>+OAX!AB522</f>
        <v>0</v>
      </c>
    </row>
    <row r="485" spans="1:27" ht="46.5" hidden="1">
      <c r="A485" s="1"/>
      <c r="B485" s="147">
        <v>2023</v>
      </c>
      <c r="C485" s="99">
        <v>20</v>
      </c>
      <c r="D485" s="25">
        <v>1</v>
      </c>
      <c r="E485" s="25">
        <v>3</v>
      </c>
      <c r="F485" s="25">
        <v>6</v>
      </c>
      <c r="G485" s="25">
        <v>5000</v>
      </c>
      <c r="H485" s="25">
        <v>5300</v>
      </c>
      <c r="I485" s="25">
        <v>531</v>
      </c>
      <c r="J485" s="122">
        <v>67</v>
      </c>
      <c r="K485" s="122"/>
      <c r="L485" s="101" t="s">
        <v>398</v>
      </c>
      <c r="M485" s="102">
        <f>OAX!N523</f>
        <v>0</v>
      </c>
      <c r="N485" s="103" t="str">
        <f>+OAX!O523</f>
        <v>Pieza</v>
      </c>
      <c r="O485" s="104">
        <f>+OAX!P523</f>
        <v>0</v>
      </c>
      <c r="P485" s="104">
        <f>+OAX!Q523</f>
        <v>0</v>
      </c>
      <c r="Q485" s="102">
        <f>+OAX!R523</f>
        <v>0</v>
      </c>
      <c r="R485" s="102">
        <f>+OAX!S523</f>
        <v>0</v>
      </c>
      <c r="S485" s="102">
        <f>+OAX!T523</f>
        <v>0</v>
      </c>
      <c r="T485" s="102">
        <f>+OAX!U523</f>
        <v>0</v>
      </c>
      <c r="U485" s="102">
        <f>+OAX!V523</f>
        <v>0</v>
      </c>
      <c r="V485" s="102">
        <f>+OAX!W523</f>
        <v>0</v>
      </c>
      <c r="W485" s="102">
        <f>+OAX!X523</f>
        <v>0</v>
      </c>
      <c r="X485" s="102">
        <f>+OAX!Y523</f>
        <v>0</v>
      </c>
      <c r="Y485" s="102">
        <f>+OAX!Z523</f>
        <v>0</v>
      </c>
      <c r="Z485" s="102">
        <f>+OAX!AA523</f>
        <v>0</v>
      </c>
      <c r="AA485" s="102">
        <f>+OAX!AB523</f>
        <v>0</v>
      </c>
    </row>
    <row r="486" spans="1:27" ht="46.5" hidden="1">
      <c r="A486" s="1"/>
      <c r="B486" s="147">
        <v>2023</v>
      </c>
      <c r="C486" s="99">
        <v>20</v>
      </c>
      <c r="D486" s="25">
        <v>1</v>
      </c>
      <c r="E486" s="25">
        <v>3</v>
      </c>
      <c r="F486" s="25">
        <v>6</v>
      </c>
      <c r="G486" s="25">
        <v>5000</v>
      </c>
      <c r="H486" s="25">
        <v>5300</v>
      </c>
      <c r="I486" s="25">
        <v>531</v>
      </c>
      <c r="J486" s="122">
        <v>68</v>
      </c>
      <c r="K486" s="122"/>
      <c r="L486" s="101" t="s">
        <v>399</v>
      </c>
      <c r="M486" s="102">
        <f>OAX!N524</f>
        <v>0</v>
      </c>
      <c r="N486" s="103" t="str">
        <f>+OAX!O524</f>
        <v>Pieza</v>
      </c>
      <c r="O486" s="104">
        <f>+OAX!P524</f>
        <v>0</v>
      </c>
      <c r="P486" s="104">
        <f>+OAX!Q524</f>
        <v>0</v>
      </c>
      <c r="Q486" s="102">
        <f>+OAX!R524</f>
        <v>0</v>
      </c>
      <c r="R486" s="102">
        <f>+OAX!S524</f>
        <v>0</v>
      </c>
      <c r="S486" s="102">
        <f>+OAX!T524</f>
        <v>0</v>
      </c>
      <c r="T486" s="102">
        <f>+OAX!U524</f>
        <v>0</v>
      </c>
      <c r="U486" s="102">
        <f>+OAX!V524</f>
        <v>0</v>
      </c>
      <c r="V486" s="102">
        <f>+OAX!W524</f>
        <v>0</v>
      </c>
      <c r="W486" s="102">
        <f>+OAX!X524</f>
        <v>0</v>
      </c>
      <c r="X486" s="102">
        <f>+OAX!Y524</f>
        <v>0</v>
      </c>
      <c r="Y486" s="102">
        <f>+OAX!Z524</f>
        <v>0</v>
      </c>
      <c r="Z486" s="102">
        <f>+OAX!AA524</f>
        <v>0</v>
      </c>
      <c r="AA486" s="102">
        <f>+OAX!AB524</f>
        <v>0</v>
      </c>
    </row>
    <row r="487" spans="1:27" ht="69.75" hidden="1">
      <c r="A487" s="1"/>
      <c r="B487" s="147">
        <v>2023</v>
      </c>
      <c r="C487" s="99">
        <v>20</v>
      </c>
      <c r="D487" s="25">
        <v>1</v>
      </c>
      <c r="E487" s="25">
        <v>3</v>
      </c>
      <c r="F487" s="25">
        <v>6</v>
      </c>
      <c r="G487" s="25">
        <v>5000</v>
      </c>
      <c r="H487" s="25">
        <v>5300</v>
      </c>
      <c r="I487" s="25">
        <v>531</v>
      </c>
      <c r="J487" s="122">
        <v>69</v>
      </c>
      <c r="K487" s="122"/>
      <c r="L487" s="101" t="s">
        <v>400</v>
      </c>
      <c r="M487" s="102">
        <f>OAX!N525</f>
        <v>0</v>
      </c>
      <c r="N487" s="103" t="str">
        <f>+OAX!O525</f>
        <v>Pieza</v>
      </c>
      <c r="O487" s="104">
        <f>+OAX!P525</f>
        <v>0</v>
      </c>
      <c r="P487" s="104">
        <f>+OAX!Q525</f>
        <v>0</v>
      </c>
      <c r="Q487" s="102">
        <f>+OAX!R525</f>
        <v>0</v>
      </c>
      <c r="R487" s="102">
        <f>+OAX!S525</f>
        <v>0</v>
      </c>
      <c r="S487" s="102">
        <f>+OAX!T525</f>
        <v>0</v>
      </c>
      <c r="T487" s="102">
        <f>+OAX!U525</f>
        <v>0</v>
      </c>
      <c r="U487" s="102">
        <f>+OAX!V525</f>
        <v>0</v>
      </c>
      <c r="V487" s="102">
        <f>+OAX!W525</f>
        <v>0</v>
      </c>
      <c r="W487" s="102">
        <f>+OAX!X525</f>
        <v>0</v>
      </c>
      <c r="X487" s="102">
        <f>+OAX!Y525</f>
        <v>0</v>
      </c>
      <c r="Y487" s="102">
        <f>+OAX!Z525</f>
        <v>0</v>
      </c>
      <c r="Z487" s="102">
        <f>+OAX!AA525</f>
        <v>0</v>
      </c>
      <c r="AA487" s="102">
        <f>+OAX!AB525</f>
        <v>0</v>
      </c>
    </row>
    <row r="488" spans="1:27" ht="24.75" hidden="1">
      <c r="A488" s="1"/>
      <c r="B488" s="147">
        <v>2023</v>
      </c>
      <c r="C488" s="99">
        <v>20</v>
      </c>
      <c r="D488" s="25">
        <v>1</v>
      </c>
      <c r="E488" s="25">
        <v>3</v>
      </c>
      <c r="F488" s="25">
        <v>6</v>
      </c>
      <c r="G488" s="25">
        <v>5000</v>
      </c>
      <c r="H488" s="25">
        <v>5300</v>
      </c>
      <c r="I488" s="25">
        <v>531</v>
      </c>
      <c r="J488" s="122">
        <v>70</v>
      </c>
      <c r="K488" s="122"/>
      <c r="L488" s="101" t="s">
        <v>401</v>
      </c>
      <c r="M488" s="102">
        <f>OAX!N526</f>
        <v>0</v>
      </c>
      <c r="N488" s="103" t="str">
        <f>+OAX!O526</f>
        <v>Pieza</v>
      </c>
      <c r="O488" s="104">
        <f>+OAX!P526</f>
        <v>0</v>
      </c>
      <c r="P488" s="104">
        <f>+OAX!Q526</f>
        <v>0</v>
      </c>
      <c r="Q488" s="102">
        <f>+OAX!R526</f>
        <v>0</v>
      </c>
      <c r="R488" s="102">
        <f>+OAX!S526</f>
        <v>0</v>
      </c>
      <c r="S488" s="102">
        <f>+OAX!T526</f>
        <v>0</v>
      </c>
      <c r="T488" s="102">
        <f>+OAX!U526</f>
        <v>0</v>
      </c>
      <c r="U488" s="102">
        <f>+OAX!V526</f>
        <v>0</v>
      </c>
      <c r="V488" s="102">
        <f>+OAX!W526</f>
        <v>0</v>
      </c>
      <c r="W488" s="102">
        <f>+OAX!X526</f>
        <v>0</v>
      </c>
      <c r="X488" s="102">
        <f>+OAX!Y526</f>
        <v>0</v>
      </c>
      <c r="Y488" s="102">
        <f>+OAX!Z526</f>
        <v>0</v>
      </c>
      <c r="Z488" s="102">
        <f>+OAX!AA526</f>
        <v>0</v>
      </c>
      <c r="AA488" s="102">
        <f>+OAX!AB526</f>
        <v>0</v>
      </c>
    </row>
    <row r="489" spans="1:27" ht="24.75" hidden="1">
      <c r="A489" s="1"/>
      <c r="B489" s="147">
        <v>2023</v>
      </c>
      <c r="C489" s="99">
        <v>20</v>
      </c>
      <c r="D489" s="25">
        <v>1</v>
      </c>
      <c r="E489" s="25">
        <v>3</v>
      </c>
      <c r="F489" s="25">
        <v>6</v>
      </c>
      <c r="G489" s="25">
        <v>5000</v>
      </c>
      <c r="H489" s="25">
        <v>5300</v>
      </c>
      <c r="I489" s="25">
        <v>531</v>
      </c>
      <c r="J489" s="122">
        <v>71</v>
      </c>
      <c r="K489" s="122"/>
      <c r="L489" s="101" t="s">
        <v>402</v>
      </c>
      <c r="M489" s="102">
        <f>OAX!N527</f>
        <v>0</v>
      </c>
      <c r="N489" s="103" t="str">
        <f>+OAX!O527</f>
        <v>Pieza</v>
      </c>
      <c r="O489" s="104">
        <f>+OAX!P527</f>
        <v>0</v>
      </c>
      <c r="P489" s="104">
        <f>+OAX!Q527</f>
        <v>0</v>
      </c>
      <c r="Q489" s="102">
        <f>+OAX!R527</f>
        <v>0</v>
      </c>
      <c r="R489" s="102">
        <f>+OAX!S527</f>
        <v>0</v>
      </c>
      <c r="S489" s="102">
        <f>+OAX!T527</f>
        <v>0</v>
      </c>
      <c r="T489" s="102">
        <f>+OAX!U527</f>
        <v>0</v>
      </c>
      <c r="U489" s="102">
        <f>+OAX!V527</f>
        <v>0</v>
      </c>
      <c r="V489" s="102">
        <f>+OAX!W527</f>
        <v>0</v>
      </c>
      <c r="W489" s="102">
        <f>+OAX!X527</f>
        <v>0</v>
      </c>
      <c r="X489" s="102">
        <f>+OAX!Y527</f>
        <v>0</v>
      </c>
      <c r="Y489" s="102">
        <f>+OAX!Z527</f>
        <v>0</v>
      </c>
      <c r="Z489" s="102">
        <f>+OAX!AA527</f>
        <v>0</v>
      </c>
      <c r="AA489" s="102">
        <f>+OAX!AB527</f>
        <v>0</v>
      </c>
    </row>
    <row r="490" spans="1:27" ht="24.75" hidden="1">
      <c r="A490" s="1"/>
      <c r="B490" s="147">
        <v>2023</v>
      </c>
      <c r="C490" s="99">
        <v>20</v>
      </c>
      <c r="D490" s="25">
        <v>1</v>
      </c>
      <c r="E490" s="25">
        <v>3</v>
      </c>
      <c r="F490" s="25">
        <v>6</v>
      </c>
      <c r="G490" s="25">
        <v>5000</v>
      </c>
      <c r="H490" s="25">
        <v>5300</v>
      </c>
      <c r="I490" s="25">
        <v>531</v>
      </c>
      <c r="J490" s="122">
        <v>72</v>
      </c>
      <c r="K490" s="122"/>
      <c r="L490" s="101" t="s">
        <v>403</v>
      </c>
      <c r="M490" s="102">
        <f>OAX!N528</f>
        <v>0</v>
      </c>
      <c r="N490" s="103" t="str">
        <f>+OAX!O528</f>
        <v>Pieza</v>
      </c>
      <c r="O490" s="104">
        <f>+OAX!P528</f>
        <v>0</v>
      </c>
      <c r="P490" s="104">
        <f>+OAX!Q528</f>
        <v>0</v>
      </c>
      <c r="Q490" s="102">
        <f>+OAX!R528</f>
        <v>0</v>
      </c>
      <c r="R490" s="102">
        <f>+OAX!S528</f>
        <v>0</v>
      </c>
      <c r="S490" s="102">
        <f>+OAX!T528</f>
        <v>0</v>
      </c>
      <c r="T490" s="102">
        <f>+OAX!U528</f>
        <v>0</v>
      </c>
      <c r="U490" s="102">
        <f>+OAX!V528</f>
        <v>0</v>
      </c>
      <c r="V490" s="102">
        <f>+OAX!W528</f>
        <v>0</v>
      </c>
      <c r="W490" s="102">
        <f>+OAX!X528</f>
        <v>0</v>
      </c>
      <c r="X490" s="102">
        <f>+OAX!Y528</f>
        <v>0</v>
      </c>
      <c r="Y490" s="102">
        <f>+OAX!Z528</f>
        <v>0</v>
      </c>
      <c r="Z490" s="102">
        <f>+OAX!AA528</f>
        <v>0</v>
      </c>
      <c r="AA490" s="102">
        <f>+OAX!AB528</f>
        <v>0</v>
      </c>
    </row>
    <row r="491" spans="1:27" ht="24.75" hidden="1">
      <c r="A491" s="1"/>
      <c r="B491" s="147">
        <v>2023</v>
      </c>
      <c r="C491" s="99">
        <v>20</v>
      </c>
      <c r="D491" s="25">
        <v>1</v>
      </c>
      <c r="E491" s="25">
        <v>3</v>
      </c>
      <c r="F491" s="25">
        <v>6</v>
      </c>
      <c r="G491" s="25">
        <v>5000</v>
      </c>
      <c r="H491" s="25">
        <v>5300</v>
      </c>
      <c r="I491" s="25">
        <v>531</v>
      </c>
      <c r="J491" s="122">
        <v>73</v>
      </c>
      <c r="K491" s="122"/>
      <c r="L491" s="101" t="s">
        <v>404</v>
      </c>
      <c r="M491" s="102">
        <f>OAX!N529</f>
        <v>0</v>
      </c>
      <c r="N491" s="103" t="str">
        <f>+OAX!O529</f>
        <v>Pieza</v>
      </c>
      <c r="O491" s="104">
        <f>+OAX!P529</f>
        <v>0</v>
      </c>
      <c r="P491" s="104">
        <f>+OAX!Q529</f>
        <v>0</v>
      </c>
      <c r="Q491" s="102">
        <f>+OAX!R529</f>
        <v>0</v>
      </c>
      <c r="R491" s="102">
        <f>+OAX!S529</f>
        <v>0</v>
      </c>
      <c r="S491" s="102">
        <f>+OAX!T529</f>
        <v>0</v>
      </c>
      <c r="T491" s="102">
        <f>+OAX!U529</f>
        <v>0</v>
      </c>
      <c r="U491" s="102">
        <f>+OAX!V529</f>
        <v>0</v>
      </c>
      <c r="V491" s="102">
        <f>+OAX!W529</f>
        <v>0</v>
      </c>
      <c r="W491" s="102">
        <f>+OAX!X529</f>
        <v>0</v>
      </c>
      <c r="X491" s="102">
        <f>+OAX!Y529</f>
        <v>0</v>
      </c>
      <c r="Y491" s="102">
        <f>+OAX!Z529</f>
        <v>0</v>
      </c>
      <c r="Z491" s="102">
        <f>+OAX!AA529</f>
        <v>0</v>
      </c>
      <c r="AA491" s="102">
        <f>+OAX!AB529</f>
        <v>0</v>
      </c>
    </row>
    <row r="492" spans="1:27" ht="46.5" hidden="1">
      <c r="A492" s="1"/>
      <c r="B492" s="147">
        <v>2023</v>
      </c>
      <c r="C492" s="99">
        <v>20</v>
      </c>
      <c r="D492" s="25">
        <v>1</v>
      </c>
      <c r="E492" s="25">
        <v>3</v>
      </c>
      <c r="F492" s="25">
        <v>6</v>
      </c>
      <c r="G492" s="25">
        <v>5000</v>
      </c>
      <c r="H492" s="25">
        <v>5300</v>
      </c>
      <c r="I492" s="25">
        <v>531</v>
      </c>
      <c r="J492" s="122">
        <v>74</v>
      </c>
      <c r="K492" s="122"/>
      <c r="L492" s="101" t="s">
        <v>405</v>
      </c>
      <c r="M492" s="102">
        <f>OAX!N530</f>
        <v>0</v>
      </c>
      <c r="N492" s="103" t="str">
        <f>+OAX!O530</f>
        <v>Pieza</v>
      </c>
      <c r="O492" s="104">
        <f>+OAX!P530</f>
        <v>0</v>
      </c>
      <c r="P492" s="104">
        <f>+OAX!Q530</f>
        <v>0</v>
      </c>
      <c r="Q492" s="102">
        <f>+OAX!R530</f>
        <v>0</v>
      </c>
      <c r="R492" s="102">
        <f>+OAX!S530</f>
        <v>0</v>
      </c>
      <c r="S492" s="102">
        <f>+OAX!T530</f>
        <v>0</v>
      </c>
      <c r="T492" s="102">
        <f>+OAX!U530</f>
        <v>0</v>
      </c>
      <c r="U492" s="102">
        <f>+OAX!V530</f>
        <v>0</v>
      </c>
      <c r="V492" s="102">
        <f>+OAX!W530</f>
        <v>0</v>
      </c>
      <c r="W492" s="102">
        <f>+OAX!X530</f>
        <v>0</v>
      </c>
      <c r="X492" s="102">
        <f>+OAX!Y530</f>
        <v>0</v>
      </c>
      <c r="Y492" s="102">
        <f>+OAX!Z530</f>
        <v>0</v>
      </c>
      <c r="Z492" s="102">
        <f>+OAX!AA530</f>
        <v>0</v>
      </c>
      <c r="AA492" s="102">
        <f>+OAX!AB530</f>
        <v>0</v>
      </c>
    </row>
    <row r="493" spans="1:27" ht="24.75" hidden="1">
      <c r="A493" s="1"/>
      <c r="B493" s="147">
        <v>2023</v>
      </c>
      <c r="C493" s="99">
        <v>20</v>
      </c>
      <c r="D493" s="25">
        <v>1</v>
      </c>
      <c r="E493" s="25">
        <v>3</v>
      </c>
      <c r="F493" s="25">
        <v>6</v>
      </c>
      <c r="G493" s="25">
        <v>5000</v>
      </c>
      <c r="H493" s="25">
        <v>5300</v>
      </c>
      <c r="I493" s="25">
        <v>531</v>
      </c>
      <c r="J493" s="122">
        <v>75</v>
      </c>
      <c r="K493" s="122"/>
      <c r="L493" s="101" t="s">
        <v>406</v>
      </c>
      <c r="M493" s="102">
        <f>OAX!N531</f>
        <v>0</v>
      </c>
      <c r="N493" s="103" t="str">
        <f>+OAX!O531</f>
        <v>Pieza</v>
      </c>
      <c r="O493" s="104">
        <f>+OAX!P531</f>
        <v>0</v>
      </c>
      <c r="P493" s="104">
        <f>+OAX!Q531</f>
        <v>0</v>
      </c>
      <c r="Q493" s="102">
        <f>+OAX!R531</f>
        <v>0</v>
      </c>
      <c r="R493" s="102">
        <f>+OAX!S531</f>
        <v>0</v>
      </c>
      <c r="S493" s="102">
        <f>+OAX!T531</f>
        <v>0</v>
      </c>
      <c r="T493" s="102">
        <f>+OAX!U531</f>
        <v>0</v>
      </c>
      <c r="U493" s="102">
        <f>+OAX!V531</f>
        <v>0</v>
      </c>
      <c r="V493" s="102">
        <f>+OAX!W531</f>
        <v>0</v>
      </c>
      <c r="W493" s="102">
        <f>+OAX!X531</f>
        <v>0</v>
      </c>
      <c r="X493" s="102">
        <f>+OAX!Y531</f>
        <v>0</v>
      </c>
      <c r="Y493" s="102">
        <f>+OAX!Z531</f>
        <v>0</v>
      </c>
      <c r="Z493" s="102">
        <f>+OAX!AA531</f>
        <v>0</v>
      </c>
      <c r="AA493" s="102">
        <f>+OAX!AB531</f>
        <v>0</v>
      </c>
    </row>
    <row r="494" spans="1:27" ht="24.75" hidden="1">
      <c r="A494" s="1"/>
      <c r="B494" s="147">
        <v>2023</v>
      </c>
      <c r="C494" s="99">
        <v>20</v>
      </c>
      <c r="D494" s="25">
        <v>1</v>
      </c>
      <c r="E494" s="25">
        <v>3</v>
      </c>
      <c r="F494" s="25">
        <v>6</v>
      </c>
      <c r="G494" s="25">
        <v>5000</v>
      </c>
      <c r="H494" s="25">
        <v>5300</v>
      </c>
      <c r="I494" s="25">
        <v>531</v>
      </c>
      <c r="J494" s="122">
        <v>76</v>
      </c>
      <c r="K494" s="122"/>
      <c r="L494" s="101" t="s">
        <v>407</v>
      </c>
      <c r="M494" s="102">
        <f>OAX!N532</f>
        <v>0</v>
      </c>
      <c r="N494" s="103" t="str">
        <f>+OAX!O532</f>
        <v>Pieza</v>
      </c>
      <c r="O494" s="104">
        <f>+OAX!P532</f>
        <v>0</v>
      </c>
      <c r="P494" s="104">
        <f>+OAX!Q532</f>
        <v>0</v>
      </c>
      <c r="Q494" s="102">
        <f>+OAX!R532</f>
        <v>0</v>
      </c>
      <c r="R494" s="102">
        <f>+OAX!S532</f>
        <v>0</v>
      </c>
      <c r="S494" s="102">
        <f>+OAX!T532</f>
        <v>0</v>
      </c>
      <c r="T494" s="102">
        <f>+OAX!U532</f>
        <v>0</v>
      </c>
      <c r="U494" s="102">
        <f>+OAX!V532</f>
        <v>0</v>
      </c>
      <c r="V494" s="102">
        <f>+OAX!W532</f>
        <v>0</v>
      </c>
      <c r="W494" s="102">
        <f>+OAX!X532</f>
        <v>0</v>
      </c>
      <c r="X494" s="102">
        <f>+OAX!Y532</f>
        <v>0</v>
      </c>
      <c r="Y494" s="102">
        <f>+OAX!Z532</f>
        <v>0</v>
      </c>
      <c r="Z494" s="102">
        <f>+OAX!AA532</f>
        <v>0</v>
      </c>
      <c r="AA494" s="102">
        <f>+OAX!AB532</f>
        <v>0</v>
      </c>
    </row>
    <row r="495" spans="1:27" ht="24.75" hidden="1">
      <c r="A495" s="1"/>
      <c r="B495" s="147">
        <v>2023</v>
      </c>
      <c r="C495" s="99">
        <v>20</v>
      </c>
      <c r="D495" s="25">
        <v>1</v>
      </c>
      <c r="E495" s="25">
        <v>3</v>
      </c>
      <c r="F495" s="25">
        <v>6</v>
      </c>
      <c r="G495" s="25">
        <v>5000</v>
      </c>
      <c r="H495" s="25">
        <v>5300</v>
      </c>
      <c r="I495" s="25">
        <v>531</v>
      </c>
      <c r="J495" s="122">
        <v>77</v>
      </c>
      <c r="K495" s="122"/>
      <c r="L495" s="101" t="s">
        <v>408</v>
      </c>
      <c r="M495" s="102">
        <f>OAX!N533</f>
        <v>0</v>
      </c>
      <c r="N495" s="103" t="str">
        <f>+OAX!O533</f>
        <v>Pieza</v>
      </c>
      <c r="O495" s="104">
        <f>+OAX!P533</f>
        <v>0</v>
      </c>
      <c r="P495" s="104">
        <f>+OAX!Q533</f>
        <v>0</v>
      </c>
      <c r="Q495" s="102">
        <f>+OAX!R533</f>
        <v>0</v>
      </c>
      <c r="R495" s="102">
        <f>+OAX!S533</f>
        <v>0</v>
      </c>
      <c r="S495" s="102">
        <f>+OAX!T533</f>
        <v>0</v>
      </c>
      <c r="T495" s="102">
        <f>+OAX!U533</f>
        <v>0</v>
      </c>
      <c r="U495" s="102">
        <f>+OAX!V533</f>
        <v>0</v>
      </c>
      <c r="V495" s="102">
        <f>+OAX!W533</f>
        <v>0</v>
      </c>
      <c r="W495" s="102">
        <f>+OAX!X533</f>
        <v>0</v>
      </c>
      <c r="X495" s="102">
        <f>+OAX!Y533</f>
        <v>0</v>
      </c>
      <c r="Y495" s="102">
        <f>+OAX!Z533</f>
        <v>0</v>
      </c>
      <c r="Z495" s="102">
        <f>+OAX!AA533</f>
        <v>0</v>
      </c>
      <c r="AA495" s="102">
        <f>+OAX!AB533</f>
        <v>0</v>
      </c>
    </row>
    <row r="496" spans="1:27" ht="24.75" hidden="1">
      <c r="A496" s="1"/>
      <c r="B496" s="147">
        <v>2023</v>
      </c>
      <c r="C496" s="99">
        <v>20</v>
      </c>
      <c r="D496" s="25">
        <v>1</v>
      </c>
      <c r="E496" s="25">
        <v>3</v>
      </c>
      <c r="F496" s="25">
        <v>6</v>
      </c>
      <c r="G496" s="25">
        <v>5000</v>
      </c>
      <c r="H496" s="25">
        <v>5300</v>
      </c>
      <c r="I496" s="25">
        <v>531</v>
      </c>
      <c r="J496" s="122">
        <v>78</v>
      </c>
      <c r="K496" s="122"/>
      <c r="L496" s="101" t="s">
        <v>409</v>
      </c>
      <c r="M496" s="102">
        <f>OAX!N534</f>
        <v>0</v>
      </c>
      <c r="N496" s="103" t="str">
        <f>+OAX!O534</f>
        <v>Pieza</v>
      </c>
      <c r="O496" s="104">
        <f>+OAX!P534</f>
        <v>0</v>
      </c>
      <c r="P496" s="104">
        <f>+OAX!Q534</f>
        <v>0</v>
      </c>
      <c r="Q496" s="102">
        <f>+OAX!R534</f>
        <v>0</v>
      </c>
      <c r="R496" s="102">
        <f>+OAX!S534</f>
        <v>0</v>
      </c>
      <c r="S496" s="102">
        <f>+OAX!T534</f>
        <v>0</v>
      </c>
      <c r="T496" s="102">
        <f>+OAX!U534</f>
        <v>0</v>
      </c>
      <c r="U496" s="102">
        <f>+OAX!V534</f>
        <v>0</v>
      </c>
      <c r="V496" s="102">
        <f>+OAX!W534</f>
        <v>0</v>
      </c>
      <c r="W496" s="102">
        <f>+OAX!X534</f>
        <v>0</v>
      </c>
      <c r="X496" s="102">
        <f>+OAX!Y534</f>
        <v>0</v>
      </c>
      <c r="Y496" s="102">
        <f>+OAX!Z534</f>
        <v>0</v>
      </c>
      <c r="Z496" s="102">
        <f>+OAX!AA534</f>
        <v>0</v>
      </c>
      <c r="AA496" s="102">
        <f>+OAX!AB534</f>
        <v>0</v>
      </c>
    </row>
    <row r="497" spans="1:27" ht="24.75" hidden="1">
      <c r="A497" s="1"/>
      <c r="B497" s="147">
        <v>2023</v>
      </c>
      <c r="C497" s="99">
        <v>20</v>
      </c>
      <c r="D497" s="25">
        <v>1</v>
      </c>
      <c r="E497" s="25">
        <v>3</v>
      </c>
      <c r="F497" s="25">
        <v>6</v>
      </c>
      <c r="G497" s="25">
        <v>5000</v>
      </c>
      <c r="H497" s="25">
        <v>5300</v>
      </c>
      <c r="I497" s="25">
        <v>531</v>
      </c>
      <c r="J497" s="122">
        <v>79</v>
      </c>
      <c r="K497" s="122"/>
      <c r="L497" s="101" t="s">
        <v>410</v>
      </c>
      <c r="M497" s="102">
        <f>OAX!N535</f>
        <v>0</v>
      </c>
      <c r="N497" s="103" t="str">
        <f>+OAX!O535</f>
        <v>Pieza</v>
      </c>
      <c r="O497" s="104">
        <f>+OAX!P535</f>
        <v>0</v>
      </c>
      <c r="P497" s="104">
        <f>+OAX!Q535</f>
        <v>0</v>
      </c>
      <c r="Q497" s="102">
        <f>+OAX!R535</f>
        <v>0</v>
      </c>
      <c r="R497" s="102">
        <f>+OAX!S535</f>
        <v>0</v>
      </c>
      <c r="S497" s="102">
        <f>+OAX!T535</f>
        <v>0</v>
      </c>
      <c r="T497" s="102">
        <f>+OAX!U535</f>
        <v>0</v>
      </c>
      <c r="U497" s="102">
        <f>+OAX!V535</f>
        <v>0</v>
      </c>
      <c r="V497" s="102">
        <f>+OAX!W535</f>
        <v>0</v>
      </c>
      <c r="W497" s="102">
        <f>+OAX!X535</f>
        <v>0</v>
      </c>
      <c r="X497" s="102">
        <f>+OAX!Y535</f>
        <v>0</v>
      </c>
      <c r="Y497" s="102">
        <f>+OAX!Z535</f>
        <v>0</v>
      </c>
      <c r="Z497" s="102">
        <f>+OAX!AA535</f>
        <v>0</v>
      </c>
      <c r="AA497" s="102">
        <f>+OAX!AB535</f>
        <v>0</v>
      </c>
    </row>
    <row r="498" spans="1:27" ht="24.75" hidden="1">
      <c r="A498" s="1"/>
      <c r="B498" s="147">
        <v>2023</v>
      </c>
      <c r="C498" s="99">
        <v>20</v>
      </c>
      <c r="D498" s="25">
        <v>1</v>
      </c>
      <c r="E498" s="25">
        <v>3</v>
      </c>
      <c r="F498" s="25">
        <v>6</v>
      </c>
      <c r="G498" s="25">
        <v>5000</v>
      </c>
      <c r="H498" s="25">
        <v>5300</v>
      </c>
      <c r="I498" s="25">
        <v>531</v>
      </c>
      <c r="J498" s="122">
        <v>80</v>
      </c>
      <c r="K498" s="122"/>
      <c r="L498" s="101" t="s">
        <v>411</v>
      </c>
      <c r="M498" s="102">
        <f>OAX!N536</f>
        <v>0</v>
      </c>
      <c r="N498" s="103" t="str">
        <f>+OAX!O536</f>
        <v>Pieza</v>
      </c>
      <c r="O498" s="104">
        <f>+OAX!P536</f>
        <v>0</v>
      </c>
      <c r="P498" s="104">
        <f>+OAX!Q536</f>
        <v>0</v>
      </c>
      <c r="Q498" s="102">
        <f>+OAX!R536</f>
        <v>0</v>
      </c>
      <c r="R498" s="102">
        <f>+OAX!S536</f>
        <v>0</v>
      </c>
      <c r="S498" s="102">
        <f>+OAX!T536</f>
        <v>0</v>
      </c>
      <c r="T498" s="102">
        <f>+OAX!U536</f>
        <v>0</v>
      </c>
      <c r="U498" s="102">
        <f>+OAX!V536</f>
        <v>0</v>
      </c>
      <c r="V498" s="102">
        <f>+OAX!W536</f>
        <v>0</v>
      </c>
      <c r="W498" s="102">
        <f>+OAX!X536</f>
        <v>0</v>
      </c>
      <c r="X498" s="102">
        <f>+OAX!Y536</f>
        <v>0</v>
      </c>
      <c r="Y498" s="102">
        <f>+OAX!Z536</f>
        <v>0</v>
      </c>
      <c r="Z498" s="102">
        <f>+OAX!AA536</f>
        <v>0</v>
      </c>
      <c r="AA498" s="102">
        <f>+OAX!AB536</f>
        <v>0</v>
      </c>
    </row>
    <row r="499" spans="1:27" ht="24.75" hidden="1">
      <c r="A499" s="1"/>
      <c r="B499" s="147">
        <v>2023</v>
      </c>
      <c r="C499" s="99">
        <v>20</v>
      </c>
      <c r="D499" s="25">
        <v>1</v>
      </c>
      <c r="E499" s="25">
        <v>3</v>
      </c>
      <c r="F499" s="25">
        <v>6</v>
      </c>
      <c r="G499" s="25">
        <v>5000</v>
      </c>
      <c r="H499" s="25">
        <v>5300</v>
      </c>
      <c r="I499" s="25">
        <v>531</v>
      </c>
      <c r="J499" s="122">
        <v>81</v>
      </c>
      <c r="K499" s="122"/>
      <c r="L499" s="101" t="s">
        <v>412</v>
      </c>
      <c r="M499" s="102">
        <f>OAX!N537</f>
        <v>0</v>
      </c>
      <c r="N499" s="103" t="str">
        <f>+OAX!O537</f>
        <v>Pieza</v>
      </c>
      <c r="O499" s="104">
        <f>+OAX!P537</f>
        <v>0</v>
      </c>
      <c r="P499" s="104">
        <f>+OAX!Q537</f>
        <v>0</v>
      </c>
      <c r="Q499" s="102">
        <f>+OAX!R537</f>
        <v>0</v>
      </c>
      <c r="R499" s="102">
        <f>+OAX!S537</f>
        <v>0</v>
      </c>
      <c r="S499" s="102">
        <f>+OAX!T537</f>
        <v>0</v>
      </c>
      <c r="T499" s="102">
        <f>+OAX!U537</f>
        <v>0</v>
      </c>
      <c r="U499" s="102">
        <f>+OAX!V537</f>
        <v>0</v>
      </c>
      <c r="V499" s="102">
        <f>+OAX!W537</f>
        <v>0</v>
      </c>
      <c r="W499" s="102">
        <f>+OAX!X537</f>
        <v>0</v>
      </c>
      <c r="X499" s="102">
        <f>+OAX!Y537</f>
        <v>0</v>
      </c>
      <c r="Y499" s="102">
        <f>+OAX!Z537</f>
        <v>0</v>
      </c>
      <c r="Z499" s="102">
        <f>+OAX!AA537</f>
        <v>0</v>
      </c>
      <c r="AA499" s="102">
        <f>+OAX!AB537</f>
        <v>0</v>
      </c>
    </row>
    <row r="500" spans="1:27" ht="24.75" hidden="1">
      <c r="A500" s="1"/>
      <c r="B500" s="147">
        <v>2023</v>
      </c>
      <c r="C500" s="99">
        <v>20</v>
      </c>
      <c r="D500" s="25">
        <v>1</v>
      </c>
      <c r="E500" s="25">
        <v>3</v>
      </c>
      <c r="F500" s="25">
        <v>6</v>
      </c>
      <c r="G500" s="25">
        <v>5000</v>
      </c>
      <c r="H500" s="25">
        <v>5300</v>
      </c>
      <c r="I500" s="25">
        <v>531</v>
      </c>
      <c r="J500" s="122">
        <v>82</v>
      </c>
      <c r="K500" s="122"/>
      <c r="L500" s="101" t="s">
        <v>413</v>
      </c>
      <c r="M500" s="102">
        <f>OAX!N538</f>
        <v>0</v>
      </c>
      <c r="N500" s="103" t="str">
        <f>+OAX!O538</f>
        <v>Pieza</v>
      </c>
      <c r="O500" s="104">
        <f>+OAX!P538</f>
        <v>0</v>
      </c>
      <c r="P500" s="104">
        <f>+OAX!Q538</f>
        <v>0</v>
      </c>
      <c r="Q500" s="102">
        <f>+OAX!R538</f>
        <v>0</v>
      </c>
      <c r="R500" s="102">
        <f>+OAX!S538</f>
        <v>0</v>
      </c>
      <c r="S500" s="102">
        <f>+OAX!T538</f>
        <v>0</v>
      </c>
      <c r="T500" s="102">
        <f>+OAX!U538</f>
        <v>0</v>
      </c>
      <c r="U500" s="102">
        <f>+OAX!V538</f>
        <v>0</v>
      </c>
      <c r="V500" s="102">
        <f>+OAX!W538</f>
        <v>0</v>
      </c>
      <c r="W500" s="102">
        <f>+OAX!X538</f>
        <v>0</v>
      </c>
      <c r="X500" s="102">
        <f>+OAX!Y538</f>
        <v>0</v>
      </c>
      <c r="Y500" s="102">
        <f>+OAX!Z538</f>
        <v>0</v>
      </c>
      <c r="Z500" s="102">
        <f>+OAX!AA538</f>
        <v>0</v>
      </c>
      <c r="AA500" s="102">
        <f>+OAX!AB538</f>
        <v>0</v>
      </c>
    </row>
    <row r="501" spans="1:27" ht="24.75" hidden="1">
      <c r="A501" s="1"/>
      <c r="B501" s="147">
        <v>2023</v>
      </c>
      <c r="C501" s="99">
        <v>20</v>
      </c>
      <c r="D501" s="25">
        <v>1</v>
      </c>
      <c r="E501" s="25">
        <v>3</v>
      </c>
      <c r="F501" s="25">
        <v>6</v>
      </c>
      <c r="G501" s="25">
        <v>5000</v>
      </c>
      <c r="H501" s="25">
        <v>5300</v>
      </c>
      <c r="I501" s="25">
        <v>531</v>
      </c>
      <c r="J501" s="122">
        <v>83</v>
      </c>
      <c r="K501" s="122"/>
      <c r="L501" s="101" t="s">
        <v>414</v>
      </c>
      <c r="M501" s="102">
        <f>OAX!N539</f>
        <v>0</v>
      </c>
      <c r="N501" s="103" t="str">
        <f>+OAX!O539</f>
        <v>Pieza</v>
      </c>
      <c r="O501" s="104">
        <f>+OAX!P539</f>
        <v>0</v>
      </c>
      <c r="P501" s="104">
        <f>+OAX!Q539</f>
        <v>0</v>
      </c>
      <c r="Q501" s="102">
        <f>+OAX!R539</f>
        <v>0</v>
      </c>
      <c r="R501" s="102">
        <f>+OAX!S539</f>
        <v>0</v>
      </c>
      <c r="S501" s="102">
        <f>+OAX!T539</f>
        <v>0</v>
      </c>
      <c r="T501" s="102">
        <f>+OAX!U539</f>
        <v>0</v>
      </c>
      <c r="U501" s="102">
        <f>+OAX!V539</f>
        <v>0</v>
      </c>
      <c r="V501" s="102">
        <f>+OAX!W539</f>
        <v>0</v>
      </c>
      <c r="W501" s="102">
        <f>+OAX!X539</f>
        <v>0</v>
      </c>
      <c r="X501" s="102">
        <f>+OAX!Y539</f>
        <v>0</v>
      </c>
      <c r="Y501" s="102">
        <f>+OAX!Z539</f>
        <v>0</v>
      </c>
      <c r="Z501" s="102">
        <f>+OAX!AA539</f>
        <v>0</v>
      </c>
      <c r="AA501" s="102">
        <f>+OAX!AB539</f>
        <v>0</v>
      </c>
    </row>
    <row r="502" spans="1:27" ht="24.75" hidden="1">
      <c r="A502" s="1"/>
      <c r="B502" s="147">
        <v>2023</v>
      </c>
      <c r="C502" s="99">
        <v>20</v>
      </c>
      <c r="D502" s="25">
        <v>1</v>
      </c>
      <c r="E502" s="25">
        <v>3</v>
      </c>
      <c r="F502" s="25">
        <v>6</v>
      </c>
      <c r="G502" s="25">
        <v>5000</v>
      </c>
      <c r="H502" s="25">
        <v>5300</v>
      </c>
      <c r="I502" s="25">
        <v>531</v>
      </c>
      <c r="J502" s="122">
        <v>84</v>
      </c>
      <c r="K502" s="122"/>
      <c r="L502" s="101" t="s">
        <v>415</v>
      </c>
      <c r="M502" s="102">
        <f>OAX!N540</f>
        <v>0</v>
      </c>
      <c r="N502" s="103" t="str">
        <f>+OAX!O540</f>
        <v>Pieza</v>
      </c>
      <c r="O502" s="104">
        <f>+OAX!P540</f>
        <v>0</v>
      </c>
      <c r="P502" s="104">
        <f>+OAX!Q540</f>
        <v>0</v>
      </c>
      <c r="Q502" s="102">
        <f>+OAX!R540</f>
        <v>0</v>
      </c>
      <c r="R502" s="102">
        <f>+OAX!S540</f>
        <v>0</v>
      </c>
      <c r="S502" s="102">
        <f>+OAX!T540</f>
        <v>0</v>
      </c>
      <c r="T502" s="102">
        <f>+OAX!U540</f>
        <v>0</v>
      </c>
      <c r="U502" s="102">
        <f>+OAX!V540</f>
        <v>0</v>
      </c>
      <c r="V502" s="102">
        <f>+OAX!W540</f>
        <v>0</v>
      </c>
      <c r="W502" s="102">
        <f>+OAX!X540</f>
        <v>0</v>
      </c>
      <c r="X502" s="102">
        <f>+OAX!Y540</f>
        <v>0</v>
      </c>
      <c r="Y502" s="102">
        <f>+OAX!Z540</f>
        <v>0</v>
      </c>
      <c r="Z502" s="102">
        <f>+OAX!AA540</f>
        <v>0</v>
      </c>
      <c r="AA502" s="102">
        <f>+OAX!AB540</f>
        <v>0</v>
      </c>
    </row>
    <row r="503" spans="1:27" ht="24.75" hidden="1">
      <c r="A503" s="1"/>
      <c r="B503" s="147">
        <v>2023</v>
      </c>
      <c r="C503" s="99">
        <v>20</v>
      </c>
      <c r="D503" s="25">
        <v>1</v>
      </c>
      <c r="E503" s="25">
        <v>3</v>
      </c>
      <c r="F503" s="25">
        <v>6</v>
      </c>
      <c r="G503" s="25">
        <v>5000</v>
      </c>
      <c r="H503" s="25">
        <v>5300</v>
      </c>
      <c r="I503" s="25">
        <v>531</v>
      </c>
      <c r="J503" s="122">
        <v>85</v>
      </c>
      <c r="K503" s="122"/>
      <c r="L503" s="101" t="s">
        <v>416</v>
      </c>
      <c r="M503" s="102">
        <f>OAX!N541</f>
        <v>0</v>
      </c>
      <c r="N503" s="103" t="str">
        <f>+OAX!O541</f>
        <v>Kit</v>
      </c>
      <c r="O503" s="104">
        <f>+OAX!P541</f>
        <v>0</v>
      </c>
      <c r="P503" s="104">
        <f>+OAX!Q541</f>
        <v>0</v>
      </c>
      <c r="Q503" s="102">
        <f>+OAX!R541</f>
        <v>0</v>
      </c>
      <c r="R503" s="102">
        <f>+OAX!S541</f>
        <v>0</v>
      </c>
      <c r="S503" s="102">
        <f>+OAX!T541</f>
        <v>0</v>
      </c>
      <c r="T503" s="102">
        <f>+OAX!U541</f>
        <v>0</v>
      </c>
      <c r="U503" s="102">
        <f>+OAX!V541</f>
        <v>0</v>
      </c>
      <c r="V503" s="102">
        <f>+OAX!W541</f>
        <v>0</v>
      </c>
      <c r="W503" s="102">
        <f>+OAX!X541</f>
        <v>0</v>
      </c>
      <c r="X503" s="102">
        <f>+OAX!Y541</f>
        <v>0</v>
      </c>
      <c r="Y503" s="102">
        <f>+OAX!Z541</f>
        <v>0</v>
      </c>
      <c r="Z503" s="102">
        <f>+OAX!AA541</f>
        <v>0</v>
      </c>
      <c r="AA503" s="102">
        <f>+OAX!AB541</f>
        <v>0</v>
      </c>
    </row>
    <row r="504" spans="1:27" ht="24.75" hidden="1">
      <c r="A504" s="1"/>
      <c r="B504" s="147">
        <v>2023</v>
      </c>
      <c r="C504" s="99">
        <v>20</v>
      </c>
      <c r="D504" s="25">
        <v>1</v>
      </c>
      <c r="E504" s="25">
        <v>3</v>
      </c>
      <c r="F504" s="25">
        <v>6</v>
      </c>
      <c r="G504" s="25">
        <v>5000</v>
      </c>
      <c r="H504" s="25">
        <v>5300</v>
      </c>
      <c r="I504" s="25">
        <v>531</v>
      </c>
      <c r="J504" s="122">
        <v>86</v>
      </c>
      <c r="K504" s="122"/>
      <c r="L504" s="101" t="s">
        <v>417</v>
      </c>
      <c r="M504" s="102">
        <f>OAX!N542</f>
        <v>0</v>
      </c>
      <c r="N504" s="103" t="str">
        <f>+OAX!O542</f>
        <v>Kit</v>
      </c>
      <c r="O504" s="104">
        <f>+OAX!P542</f>
        <v>0</v>
      </c>
      <c r="P504" s="104">
        <f>+OAX!Q542</f>
        <v>0</v>
      </c>
      <c r="Q504" s="102">
        <f>+OAX!R542</f>
        <v>0</v>
      </c>
      <c r="R504" s="102">
        <f>+OAX!S542</f>
        <v>0</v>
      </c>
      <c r="S504" s="102">
        <f>+OAX!T542</f>
        <v>0</v>
      </c>
      <c r="T504" s="102">
        <f>+OAX!U542</f>
        <v>0</v>
      </c>
      <c r="U504" s="102">
        <f>+OAX!V542</f>
        <v>0</v>
      </c>
      <c r="V504" s="102">
        <f>+OAX!W542</f>
        <v>0</v>
      </c>
      <c r="W504" s="102">
        <f>+OAX!X542</f>
        <v>0</v>
      </c>
      <c r="X504" s="102">
        <f>+OAX!Y542</f>
        <v>0</v>
      </c>
      <c r="Y504" s="102">
        <f>+OAX!Z542</f>
        <v>0</v>
      </c>
      <c r="Z504" s="102">
        <f>+OAX!AA542</f>
        <v>0</v>
      </c>
      <c r="AA504" s="102">
        <f>+OAX!AB542</f>
        <v>0</v>
      </c>
    </row>
    <row r="505" spans="1:27" ht="24.75" hidden="1">
      <c r="A505" s="1"/>
      <c r="B505" s="147">
        <v>2023</v>
      </c>
      <c r="C505" s="99">
        <v>20</v>
      </c>
      <c r="D505" s="25">
        <v>1</v>
      </c>
      <c r="E505" s="25">
        <v>3</v>
      </c>
      <c r="F505" s="25">
        <v>6</v>
      </c>
      <c r="G505" s="25">
        <v>5000</v>
      </c>
      <c r="H505" s="25">
        <v>5300</v>
      </c>
      <c r="I505" s="25">
        <v>531</v>
      </c>
      <c r="J505" s="122">
        <v>87</v>
      </c>
      <c r="K505" s="122"/>
      <c r="L505" s="101" t="s">
        <v>418</v>
      </c>
      <c r="M505" s="102">
        <f>OAX!N543</f>
        <v>0</v>
      </c>
      <c r="N505" s="103" t="str">
        <f>+OAX!O543</f>
        <v>Kit</v>
      </c>
      <c r="O505" s="104">
        <f>+OAX!P543</f>
        <v>0</v>
      </c>
      <c r="P505" s="104">
        <f>+OAX!Q543</f>
        <v>0</v>
      </c>
      <c r="Q505" s="102">
        <f>+OAX!R543</f>
        <v>0</v>
      </c>
      <c r="R505" s="102">
        <f>+OAX!S543</f>
        <v>0</v>
      </c>
      <c r="S505" s="102">
        <f>+OAX!T543</f>
        <v>0</v>
      </c>
      <c r="T505" s="102">
        <f>+OAX!U543</f>
        <v>0</v>
      </c>
      <c r="U505" s="102">
        <f>+OAX!V543</f>
        <v>0</v>
      </c>
      <c r="V505" s="102">
        <f>+OAX!W543</f>
        <v>0</v>
      </c>
      <c r="W505" s="102">
        <f>+OAX!X543</f>
        <v>0</v>
      </c>
      <c r="X505" s="102">
        <f>+OAX!Y543</f>
        <v>0</v>
      </c>
      <c r="Y505" s="102">
        <f>+OAX!Z543</f>
        <v>0</v>
      </c>
      <c r="Z505" s="102">
        <f>+OAX!AA543</f>
        <v>0</v>
      </c>
      <c r="AA505" s="102">
        <f>+OAX!AB543</f>
        <v>0</v>
      </c>
    </row>
    <row r="506" spans="1:27" ht="24.75" hidden="1">
      <c r="A506" s="1"/>
      <c r="B506" s="147">
        <v>2023</v>
      </c>
      <c r="C506" s="99">
        <v>20</v>
      </c>
      <c r="D506" s="25">
        <v>1</v>
      </c>
      <c r="E506" s="25">
        <v>3</v>
      </c>
      <c r="F506" s="25">
        <v>6</v>
      </c>
      <c r="G506" s="25">
        <v>5000</v>
      </c>
      <c r="H506" s="25">
        <v>5300</v>
      </c>
      <c r="I506" s="25">
        <v>531</v>
      </c>
      <c r="J506" s="122">
        <v>88</v>
      </c>
      <c r="K506" s="122"/>
      <c r="L506" s="101" t="s">
        <v>419</v>
      </c>
      <c r="M506" s="102">
        <f>OAX!N544</f>
        <v>0</v>
      </c>
      <c r="N506" s="103" t="str">
        <f>+OAX!O544</f>
        <v>Kit</v>
      </c>
      <c r="O506" s="104">
        <f>+OAX!P544</f>
        <v>0</v>
      </c>
      <c r="P506" s="104">
        <f>+OAX!Q544</f>
        <v>0</v>
      </c>
      <c r="Q506" s="102">
        <f>+OAX!R544</f>
        <v>0</v>
      </c>
      <c r="R506" s="102">
        <f>+OAX!S544</f>
        <v>0</v>
      </c>
      <c r="S506" s="102">
        <f>+OAX!T544</f>
        <v>0</v>
      </c>
      <c r="T506" s="102">
        <f>+OAX!U544</f>
        <v>0</v>
      </c>
      <c r="U506" s="102">
        <f>+OAX!V544</f>
        <v>0</v>
      </c>
      <c r="V506" s="102">
        <f>+OAX!W544</f>
        <v>0</v>
      </c>
      <c r="W506" s="102">
        <f>+OAX!X544</f>
        <v>0</v>
      </c>
      <c r="X506" s="102">
        <f>+OAX!Y544</f>
        <v>0</v>
      </c>
      <c r="Y506" s="102">
        <f>+OAX!Z544</f>
        <v>0</v>
      </c>
      <c r="Z506" s="102">
        <f>+OAX!AA544</f>
        <v>0</v>
      </c>
      <c r="AA506" s="102">
        <f>+OAX!AB544</f>
        <v>0</v>
      </c>
    </row>
    <row r="507" spans="1:27" ht="24.75" hidden="1">
      <c r="A507" s="1"/>
      <c r="B507" s="147">
        <v>2023</v>
      </c>
      <c r="C507" s="99">
        <v>20</v>
      </c>
      <c r="D507" s="25">
        <v>1</v>
      </c>
      <c r="E507" s="25">
        <v>3</v>
      </c>
      <c r="F507" s="25">
        <v>6</v>
      </c>
      <c r="G507" s="25">
        <v>5000</v>
      </c>
      <c r="H507" s="25">
        <v>5300</v>
      </c>
      <c r="I507" s="25">
        <v>531</v>
      </c>
      <c r="J507" s="122">
        <v>89</v>
      </c>
      <c r="K507" s="122"/>
      <c r="L507" s="101" t="s">
        <v>420</v>
      </c>
      <c r="M507" s="102">
        <f>OAX!N545</f>
        <v>0</v>
      </c>
      <c r="N507" s="103" t="str">
        <f>+OAX!O545</f>
        <v>Kit</v>
      </c>
      <c r="O507" s="104">
        <f>+OAX!P545</f>
        <v>0</v>
      </c>
      <c r="P507" s="104">
        <f>+OAX!Q545</f>
        <v>0</v>
      </c>
      <c r="Q507" s="102">
        <f>+OAX!R545</f>
        <v>0</v>
      </c>
      <c r="R507" s="102">
        <f>+OAX!S545</f>
        <v>0</v>
      </c>
      <c r="S507" s="102">
        <f>+OAX!T545</f>
        <v>0</v>
      </c>
      <c r="T507" s="102">
        <f>+OAX!U545</f>
        <v>0</v>
      </c>
      <c r="U507" s="102">
        <f>+OAX!V545</f>
        <v>0</v>
      </c>
      <c r="V507" s="102">
        <f>+OAX!W545</f>
        <v>0</v>
      </c>
      <c r="W507" s="102">
        <f>+OAX!X545</f>
        <v>0</v>
      </c>
      <c r="X507" s="102">
        <f>+OAX!Y545</f>
        <v>0</v>
      </c>
      <c r="Y507" s="102">
        <f>+OAX!Z545</f>
        <v>0</v>
      </c>
      <c r="Z507" s="102">
        <f>+OAX!AA545</f>
        <v>0</v>
      </c>
      <c r="AA507" s="102">
        <f>+OAX!AB545</f>
        <v>0</v>
      </c>
    </row>
    <row r="508" spans="1:27" ht="24.75" hidden="1">
      <c r="A508" s="1"/>
      <c r="B508" s="147">
        <v>2023</v>
      </c>
      <c r="C508" s="99">
        <v>20</v>
      </c>
      <c r="D508" s="25">
        <v>1</v>
      </c>
      <c r="E508" s="25">
        <v>3</v>
      </c>
      <c r="F508" s="25">
        <v>6</v>
      </c>
      <c r="G508" s="25">
        <v>5000</v>
      </c>
      <c r="H508" s="25">
        <v>5300</v>
      </c>
      <c r="I508" s="25">
        <v>531</v>
      </c>
      <c r="J508" s="122">
        <v>90</v>
      </c>
      <c r="K508" s="122"/>
      <c r="L508" s="101" t="s">
        <v>421</v>
      </c>
      <c r="M508" s="102">
        <f>OAX!N546</f>
        <v>0</v>
      </c>
      <c r="N508" s="103" t="str">
        <f>+OAX!O546</f>
        <v>Kit</v>
      </c>
      <c r="O508" s="104">
        <f>+OAX!P546</f>
        <v>0</v>
      </c>
      <c r="P508" s="104">
        <f>+OAX!Q546</f>
        <v>0</v>
      </c>
      <c r="Q508" s="102">
        <f>+OAX!R546</f>
        <v>0</v>
      </c>
      <c r="R508" s="102">
        <f>+OAX!S546</f>
        <v>0</v>
      </c>
      <c r="S508" s="102">
        <f>+OAX!T546</f>
        <v>0</v>
      </c>
      <c r="T508" s="102">
        <f>+OAX!U546</f>
        <v>0</v>
      </c>
      <c r="U508" s="102">
        <f>+OAX!V546</f>
        <v>0</v>
      </c>
      <c r="V508" s="102">
        <f>+OAX!W546</f>
        <v>0</v>
      </c>
      <c r="W508" s="102">
        <f>+OAX!X546</f>
        <v>0</v>
      </c>
      <c r="X508" s="102">
        <f>+OAX!Y546</f>
        <v>0</v>
      </c>
      <c r="Y508" s="102">
        <f>+OAX!Z546</f>
        <v>0</v>
      </c>
      <c r="Z508" s="102">
        <f>+OAX!AA546</f>
        <v>0</v>
      </c>
      <c r="AA508" s="102">
        <f>+OAX!AB546</f>
        <v>0</v>
      </c>
    </row>
    <row r="509" spans="1:27" ht="24.75" hidden="1">
      <c r="A509" s="1"/>
      <c r="B509" s="147">
        <v>2023</v>
      </c>
      <c r="C509" s="99">
        <v>20</v>
      </c>
      <c r="D509" s="25">
        <v>1</v>
      </c>
      <c r="E509" s="25">
        <v>3</v>
      </c>
      <c r="F509" s="25">
        <v>6</v>
      </c>
      <c r="G509" s="25">
        <v>5000</v>
      </c>
      <c r="H509" s="25">
        <v>5300</v>
      </c>
      <c r="I509" s="25">
        <v>531</v>
      </c>
      <c r="J509" s="122">
        <v>91</v>
      </c>
      <c r="K509" s="122"/>
      <c r="L509" s="101" t="s">
        <v>422</v>
      </c>
      <c r="M509" s="102">
        <f>OAX!N547</f>
        <v>0</v>
      </c>
      <c r="N509" s="103" t="str">
        <f>+OAX!O547</f>
        <v>Pieza</v>
      </c>
      <c r="O509" s="104">
        <f>+OAX!P547</f>
        <v>0</v>
      </c>
      <c r="P509" s="104">
        <f>+OAX!Q547</f>
        <v>0</v>
      </c>
      <c r="Q509" s="102">
        <f>+OAX!R547</f>
        <v>0</v>
      </c>
      <c r="R509" s="102">
        <f>+OAX!S547</f>
        <v>0</v>
      </c>
      <c r="S509" s="102">
        <f>+OAX!T547</f>
        <v>0</v>
      </c>
      <c r="T509" s="102">
        <f>+OAX!U547</f>
        <v>0</v>
      </c>
      <c r="U509" s="102">
        <f>+OAX!V547</f>
        <v>0</v>
      </c>
      <c r="V509" s="102">
        <f>+OAX!W547</f>
        <v>0</v>
      </c>
      <c r="W509" s="102">
        <f>+OAX!X547</f>
        <v>0</v>
      </c>
      <c r="X509" s="102">
        <f>+OAX!Y547</f>
        <v>0</v>
      </c>
      <c r="Y509" s="102">
        <f>+OAX!Z547</f>
        <v>0</v>
      </c>
      <c r="Z509" s="102">
        <f>+OAX!AA547</f>
        <v>0</v>
      </c>
      <c r="AA509" s="102">
        <f>+OAX!AB547</f>
        <v>0</v>
      </c>
    </row>
    <row r="510" spans="1:27" ht="24.75" hidden="1">
      <c r="A510" s="1"/>
      <c r="B510" s="147">
        <v>2023</v>
      </c>
      <c r="C510" s="99">
        <v>20</v>
      </c>
      <c r="D510" s="25">
        <v>1</v>
      </c>
      <c r="E510" s="25">
        <v>3</v>
      </c>
      <c r="F510" s="25">
        <v>6</v>
      </c>
      <c r="G510" s="25">
        <v>5000</v>
      </c>
      <c r="H510" s="25">
        <v>5300</v>
      </c>
      <c r="I510" s="25">
        <v>531</v>
      </c>
      <c r="J510" s="122">
        <v>92</v>
      </c>
      <c r="K510" s="122"/>
      <c r="L510" s="101" t="s">
        <v>423</v>
      </c>
      <c r="M510" s="102">
        <f>OAX!N548</f>
        <v>0</v>
      </c>
      <c r="N510" s="103" t="str">
        <f>+OAX!O548</f>
        <v>Pieza</v>
      </c>
      <c r="O510" s="104">
        <f>+OAX!P548</f>
        <v>0</v>
      </c>
      <c r="P510" s="104">
        <f>+OAX!Q548</f>
        <v>0</v>
      </c>
      <c r="Q510" s="102">
        <f>+OAX!R548</f>
        <v>0</v>
      </c>
      <c r="R510" s="102">
        <f>+OAX!S548</f>
        <v>0</v>
      </c>
      <c r="S510" s="102">
        <f>+OAX!T548</f>
        <v>0</v>
      </c>
      <c r="T510" s="102">
        <f>+OAX!U548</f>
        <v>0</v>
      </c>
      <c r="U510" s="102">
        <f>+OAX!V548</f>
        <v>0</v>
      </c>
      <c r="V510" s="102">
        <f>+OAX!W548</f>
        <v>0</v>
      </c>
      <c r="W510" s="102">
        <f>+OAX!X548</f>
        <v>0</v>
      </c>
      <c r="X510" s="102">
        <f>+OAX!Y548</f>
        <v>0</v>
      </c>
      <c r="Y510" s="102">
        <f>+OAX!Z548</f>
        <v>0</v>
      </c>
      <c r="Z510" s="102">
        <f>+OAX!AA548</f>
        <v>0</v>
      </c>
      <c r="AA510" s="102">
        <f>+OAX!AB548</f>
        <v>0</v>
      </c>
    </row>
    <row r="511" spans="1:27" ht="24.75" hidden="1">
      <c r="A511" s="1"/>
      <c r="B511" s="147">
        <v>2023</v>
      </c>
      <c r="C511" s="99">
        <v>20</v>
      </c>
      <c r="D511" s="25">
        <v>1</v>
      </c>
      <c r="E511" s="25">
        <v>3</v>
      </c>
      <c r="F511" s="25">
        <v>6</v>
      </c>
      <c r="G511" s="25">
        <v>5000</v>
      </c>
      <c r="H511" s="25">
        <v>5300</v>
      </c>
      <c r="I511" s="25">
        <v>531</v>
      </c>
      <c r="J511" s="122">
        <v>93</v>
      </c>
      <c r="K511" s="122"/>
      <c r="L511" s="101" t="s">
        <v>424</v>
      </c>
      <c r="M511" s="102">
        <f>OAX!N549</f>
        <v>0</v>
      </c>
      <c r="N511" s="103" t="str">
        <f>+OAX!O549</f>
        <v>Pieza</v>
      </c>
      <c r="O511" s="104">
        <f>+OAX!P549</f>
        <v>0</v>
      </c>
      <c r="P511" s="104">
        <f>+OAX!Q549</f>
        <v>0</v>
      </c>
      <c r="Q511" s="102">
        <f>+OAX!R549</f>
        <v>0</v>
      </c>
      <c r="R511" s="102">
        <f>+OAX!S549</f>
        <v>0</v>
      </c>
      <c r="S511" s="102">
        <f>+OAX!T549</f>
        <v>0</v>
      </c>
      <c r="T511" s="102">
        <f>+OAX!U549</f>
        <v>0</v>
      </c>
      <c r="U511" s="102">
        <f>+OAX!V549</f>
        <v>0</v>
      </c>
      <c r="V511" s="102">
        <f>+OAX!W549</f>
        <v>0</v>
      </c>
      <c r="W511" s="102">
        <f>+OAX!X549</f>
        <v>0</v>
      </c>
      <c r="X511" s="102">
        <f>+OAX!Y549</f>
        <v>0</v>
      </c>
      <c r="Y511" s="102">
        <f>+OAX!Z549</f>
        <v>0</v>
      </c>
      <c r="Z511" s="102">
        <f>+OAX!AA549</f>
        <v>0</v>
      </c>
      <c r="AA511" s="102">
        <f>+OAX!AB549</f>
        <v>0</v>
      </c>
    </row>
    <row r="512" spans="1:27" ht="24.75" hidden="1">
      <c r="A512" s="1"/>
      <c r="B512" s="147">
        <v>2023</v>
      </c>
      <c r="C512" s="99">
        <v>20</v>
      </c>
      <c r="D512" s="25">
        <v>1</v>
      </c>
      <c r="E512" s="25">
        <v>3</v>
      </c>
      <c r="F512" s="25">
        <v>6</v>
      </c>
      <c r="G512" s="25">
        <v>5000</v>
      </c>
      <c r="H512" s="25">
        <v>5300</v>
      </c>
      <c r="I512" s="25">
        <v>531</v>
      </c>
      <c r="J512" s="122">
        <v>94</v>
      </c>
      <c r="K512" s="122"/>
      <c r="L512" s="101" t="s">
        <v>425</v>
      </c>
      <c r="M512" s="102">
        <f>OAX!N550</f>
        <v>0</v>
      </c>
      <c r="N512" s="103" t="str">
        <f>+OAX!O550</f>
        <v>Pieza</v>
      </c>
      <c r="O512" s="104">
        <f>+OAX!P550</f>
        <v>0</v>
      </c>
      <c r="P512" s="104">
        <f>+OAX!Q550</f>
        <v>0</v>
      </c>
      <c r="Q512" s="102">
        <f>+OAX!R550</f>
        <v>0</v>
      </c>
      <c r="R512" s="102">
        <f>+OAX!S550</f>
        <v>0</v>
      </c>
      <c r="S512" s="102">
        <f>+OAX!T550</f>
        <v>0</v>
      </c>
      <c r="T512" s="102">
        <f>+OAX!U550</f>
        <v>0</v>
      </c>
      <c r="U512" s="102">
        <f>+OAX!V550</f>
        <v>0</v>
      </c>
      <c r="V512" s="102">
        <f>+OAX!W550</f>
        <v>0</v>
      </c>
      <c r="W512" s="102">
        <f>+OAX!X550</f>
        <v>0</v>
      </c>
      <c r="X512" s="102">
        <f>+OAX!Y550</f>
        <v>0</v>
      </c>
      <c r="Y512" s="102">
        <f>+OAX!Z550</f>
        <v>0</v>
      </c>
      <c r="Z512" s="102">
        <f>+OAX!AA550</f>
        <v>0</v>
      </c>
      <c r="AA512" s="102">
        <f>+OAX!AB550</f>
        <v>0</v>
      </c>
    </row>
    <row r="513" spans="1:27" ht="24.75" hidden="1">
      <c r="A513" s="1"/>
      <c r="B513" s="147">
        <v>2023</v>
      </c>
      <c r="C513" s="99">
        <v>20</v>
      </c>
      <c r="D513" s="25">
        <v>1</v>
      </c>
      <c r="E513" s="25">
        <v>3</v>
      </c>
      <c r="F513" s="25">
        <v>6</v>
      </c>
      <c r="G513" s="25">
        <v>5000</v>
      </c>
      <c r="H513" s="25">
        <v>5300</v>
      </c>
      <c r="I513" s="25">
        <v>531</v>
      </c>
      <c r="J513" s="122">
        <v>95</v>
      </c>
      <c r="K513" s="122"/>
      <c r="L513" s="101" t="s">
        <v>426</v>
      </c>
      <c r="M513" s="102">
        <f>OAX!N551</f>
        <v>0</v>
      </c>
      <c r="N513" s="103" t="str">
        <f>+OAX!O551</f>
        <v>Pieza</v>
      </c>
      <c r="O513" s="104">
        <f>+OAX!P551</f>
        <v>0</v>
      </c>
      <c r="P513" s="104">
        <f>+OAX!Q551</f>
        <v>0</v>
      </c>
      <c r="Q513" s="102">
        <f>+OAX!R551</f>
        <v>0</v>
      </c>
      <c r="R513" s="102">
        <f>+OAX!S551</f>
        <v>0</v>
      </c>
      <c r="S513" s="102">
        <f>+OAX!T551</f>
        <v>0</v>
      </c>
      <c r="T513" s="102">
        <f>+OAX!U551</f>
        <v>0</v>
      </c>
      <c r="U513" s="102">
        <f>+OAX!V551</f>
        <v>0</v>
      </c>
      <c r="V513" s="102">
        <f>+OAX!W551</f>
        <v>0</v>
      </c>
      <c r="W513" s="102">
        <f>+OAX!X551</f>
        <v>0</v>
      </c>
      <c r="X513" s="102">
        <f>+OAX!Y551</f>
        <v>0</v>
      </c>
      <c r="Y513" s="102">
        <f>+OAX!Z551</f>
        <v>0</v>
      </c>
      <c r="Z513" s="102">
        <f>+OAX!AA551</f>
        <v>0</v>
      </c>
      <c r="AA513" s="102">
        <f>+OAX!AB551</f>
        <v>0</v>
      </c>
    </row>
    <row r="514" spans="1:27" ht="24.75" hidden="1">
      <c r="A514" s="1"/>
      <c r="B514" s="147">
        <v>2023</v>
      </c>
      <c r="C514" s="99">
        <v>20</v>
      </c>
      <c r="D514" s="25">
        <v>1</v>
      </c>
      <c r="E514" s="25">
        <v>3</v>
      </c>
      <c r="F514" s="25">
        <v>6</v>
      </c>
      <c r="G514" s="25">
        <v>5000</v>
      </c>
      <c r="H514" s="25">
        <v>5300</v>
      </c>
      <c r="I514" s="25">
        <v>531</v>
      </c>
      <c r="J514" s="122">
        <v>96</v>
      </c>
      <c r="K514" s="122"/>
      <c r="L514" s="101" t="s">
        <v>427</v>
      </c>
      <c r="M514" s="102">
        <f>OAX!N552</f>
        <v>0</v>
      </c>
      <c r="N514" s="103" t="str">
        <f>+OAX!O552</f>
        <v>Pieza</v>
      </c>
      <c r="O514" s="104">
        <f>+OAX!P552</f>
        <v>0</v>
      </c>
      <c r="P514" s="104">
        <f>+OAX!Q552</f>
        <v>0</v>
      </c>
      <c r="Q514" s="102">
        <f>+OAX!R552</f>
        <v>0</v>
      </c>
      <c r="R514" s="102">
        <f>+OAX!S552</f>
        <v>0</v>
      </c>
      <c r="S514" s="102">
        <f>+OAX!T552</f>
        <v>0</v>
      </c>
      <c r="T514" s="102">
        <f>+OAX!U552</f>
        <v>0</v>
      </c>
      <c r="U514" s="102">
        <f>+OAX!V552</f>
        <v>0</v>
      </c>
      <c r="V514" s="102">
        <f>+OAX!W552</f>
        <v>0</v>
      </c>
      <c r="W514" s="102">
        <f>+OAX!X552</f>
        <v>0</v>
      </c>
      <c r="X514" s="102">
        <f>+OAX!Y552</f>
        <v>0</v>
      </c>
      <c r="Y514" s="102">
        <f>+OAX!Z552</f>
        <v>0</v>
      </c>
      <c r="Z514" s="102">
        <f>+OAX!AA552</f>
        <v>0</v>
      </c>
      <c r="AA514" s="102">
        <f>+OAX!AB552</f>
        <v>0</v>
      </c>
    </row>
    <row r="515" spans="1:27" ht="46.5" hidden="1">
      <c r="A515" s="1"/>
      <c r="B515" s="147">
        <v>2023</v>
      </c>
      <c r="C515" s="99">
        <v>20</v>
      </c>
      <c r="D515" s="25">
        <v>1</v>
      </c>
      <c r="E515" s="25">
        <v>3</v>
      </c>
      <c r="F515" s="25">
        <v>6</v>
      </c>
      <c r="G515" s="25">
        <v>5000</v>
      </c>
      <c r="H515" s="25">
        <v>5300</v>
      </c>
      <c r="I515" s="25">
        <v>531</v>
      </c>
      <c r="J515" s="122">
        <v>97</v>
      </c>
      <c r="K515" s="122"/>
      <c r="L515" s="101" t="s">
        <v>428</v>
      </c>
      <c r="M515" s="102">
        <f>OAX!N553</f>
        <v>0</v>
      </c>
      <c r="N515" s="103" t="str">
        <f>+OAX!O553</f>
        <v>Pieza</v>
      </c>
      <c r="O515" s="104">
        <f>+OAX!P553</f>
        <v>0</v>
      </c>
      <c r="P515" s="104">
        <f>+OAX!Q553</f>
        <v>0</v>
      </c>
      <c r="Q515" s="102">
        <f>+OAX!R553</f>
        <v>0</v>
      </c>
      <c r="R515" s="102">
        <f>+OAX!S553</f>
        <v>0</v>
      </c>
      <c r="S515" s="102">
        <f>+OAX!T553</f>
        <v>0</v>
      </c>
      <c r="T515" s="102">
        <f>+OAX!U553</f>
        <v>0</v>
      </c>
      <c r="U515" s="102">
        <f>+OAX!V553</f>
        <v>0</v>
      </c>
      <c r="V515" s="102">
        <f>+OAX!W553</f>
        <v>0</v>
      </c>
      <c r="W515" s="102">
        <f>+OAX!X553</f>
        <v>0</v>
      </c>
      <c r="X515" s="102">
        <f>+OAX!Y553</f>
        <v>0</v>
      </c>
      <c r="Y515" s="102">
        <f>+OAX!Z553</f>
        <v>0</v>
      </c>
      <c r="Z515" s="102">
        <f>+OAX!AA553</f>
        <v>0</v>
      </c>
      <c r="AA515" s="102">
        <f>+OAX!AB553</f>
        <v>0</v>
      </c>
    </row>
    <row r="516" spans="1:27" ht="24.75" hidden="1">
      <c r="A516" s="1"/>
      <c r="B516" s="147">
        <v>2023</v>
      </c>
      <c r="C516" s="99">
        <v>20</v>
      </c>
      <c r="D516" s="25">
        <v>1</v>
      </c>
      <c r="E516" s="25">
        <v>3</v>
      </c>
      <c r="F516" s="25">
        <v>6</v>
      </c>
      <c r="G516" s="25">
        <v>5000</v>
      </c>
      <c r="H516" s="25">
        <v>5300</v>
      </c>
      <c r="I516" s="25">
        <v>531</v>
      </c>
      <c r="J516" s="122">
        <v>98</v>
      </c>
      <c r="K516" s="122"/>
      <c r="L516" s="101" t="s">
        <v>429</v>
      </c>
      <c r="M516" s="102">
        <f>OAX!N554</f>
        <v>0</v>
      </c>
      <c r="N516" s="103" t="str">
        <f>+OAX!O554</f>
        <v>Pieza</v>
      </c>
      <c r="O516" s="104">
        <f>+OAX!P554</f>
        <v>0</v>
      </c>
      <c r="P516" s="104">
        <f>+OAX!Q554</f>
        <v>0</v>
      </c>
      <c r="Q516" s="102">
        <f>+OAX!R554</f>
        <v>0</v>
      </c>
      <c r="R516" s="102">
        <f>+OAX!S554</f>
        <v>0</v>
      </c>
      <c r="S516" s="102">
        <f>+OAX!T554</f>
        <v>0</v>
      </c>
      <c r="T516" s="102">
        <f>+OAX!U554</f>
        <v>0</v>
      </c>
      <c r="U516" s="102">
        <f>+OAX!V554</f>
        <v>0</v>
      </c>
      <c r="V516" s="102">
        <f>+OAX!W554</f>
        <v>0</v>
      </c>
      <c r="W516" s="102">
        <f>+OAX!X554</f>
        <v>0</v>
      </c>
      <c r="X516" s="102">
        <f>+OAX!Y554</f>
        <v>0</v>
      </c>
      <c r="Y516" s="102">
        <f>+OAX!Z554</f>
        <v>0</v>
      </c>
      <c r="Z516" s="102">
        <f>+OAX!AA554</f>
        <v>0</v>
      </c>
      <c r="AA516" s="102">
        <f>+OAX!AB554</f>
        <v>0</v>
      </c>
    </row>
    <row r="517" spans="1:27" ht="24.75" hidden="1">
      <c r="A517" s="1"/>
      <c r="B517" s="147">
        <v>2023</v>
      </c>
      <c r="C517" s="99">
        <v>20</v>
      </c>
      <c r="D517" s="25">
        <v>1</v>
      </c>
      <c r="E517" s="25">
        <v>3</v>
      </c>
      <c r="F517" s="25">
        <v>6</v>
      </c>
      <c r="G517" s="25">
        <v>5000</v>
      </c>
      <c r="H517" s="25">
        <v>5300</v>
      </c>
      <c r="I517" s="25">
        <v>531</v>
      </c>
      <c r="J517" s="122">
        <v>99</v>
      </c>
      <c r="K517" s="122"/>
      <c r="L517" s="101" t="s">
        <v>430</v>
      </c>
      <c r="M517" s="102">
        <f>OAX!N555</f>
        <v>0</v>
      </c>
      <c r="N517" s="103" t="str">
        <f>+OAX!O555</f>
        <v>Pieza</v>
      </c>
      <c r="O517" s="104">
        <f>+OAX!P555</f>
        <v>0</v>
      </c>
      <c r="P517" s="104">
        <f>+OAX!Q555</f>
        <v>0</v>
      </c>
      <c r="Q517" s="102">
        <f>+OAX!R555</f>
        <v>0</v>
      </c>
      <c r="R517" s="102">
        <f>+OAX!S555</f>
        <v>0</v>
      </c>
      <c r="S517" s="102">
        <f>+OAX!T555</f>
        <v>0</v>
      </c>
      <c r="T517" s="102">
        <f>+OAX!U555</f>
        <v>0</v>
      </c>
      <c r="U517" s="102">
        <f>+OAX!V555</f>
        <v>0</v>
      </c>
      <c r="V517" s="102">
        <f>+OAX!W555</f>
        <v>0</v>
      </c>
      <c r="W517" s="102">
        <f>+OAX!X555</f>
        <v>0</v>
      </c>
      <c r="X517" s="102">
        <f>+OAX!Y555</f>
        <v>0</v>
      </c>
      <c r="Y517" s="102">
        <f>+OAX!Z555</f>
        <v>0</v>
      </c>
      <c r="Z517" s="102">
        <f>+OAX!AA555</f>
        <v>0</v>
      </c>
      <c r="AA517" s="102">
        <f>+OAX!AB555</f>
        <v>0</v>
      </c>
    </row>
    <row r="518" spans="1:27" ht="24.75" hidden="1">
      <c r="A518" s="1"/>
      <c r="B518" s="147">
        <v>2023</v>
      </c>
      <c r="C518" s="99">
        <v>20</v>
      </c>
      <c r="D518" s="25">
        <v>1</v>
      </c>
      <c r="E518" s="25">
        <v>3</v>
      </c>
      <c r="F518" s="25">
        <v>6</v>
      </c>
      <c r="G518" s="25">
        <v>5000</v>
      </c>
      <c r="H518" s="25">
        <v>5300</v>
      </c>
      <c r="I518" s="25">
        <v>531</v>
      </c>
      <c r="J518" s="122">
        <v>100</v>
      </c>
      <c r="K518" s="122"/>
      <c r="L518" s="101" t="s">
        <v>431</v>
      </c>
      <c r="M518" s="102">
        <f>OAX!N556</f>
        <v>0</v>
      </c>
      <c r="N518" s="103" t="str">
        <f>+OAX!O556</f>
        <v>Pieza</v>
      </c>
      <c r="O518" s="104">
        <f>+OAX!P556</f>
        <v>0</v>
      </c>
      <c r="P518" s="104">
        <f>+OAX!Q556</f>
        <v>0</v>
      </c>
      <c r="Q518" s="102">
        <f>+OAX!R556</f>
        <v>0</v>
      </c>
      <c r="R518" s="102">
        <f>+OAX!S556</f>
        <v>0</v>
      </c>
      <c r="S518" s="102">
        <f>+OAX!T556</f>
        <v>0</v>
      </c>
      <c r="T518" s="102">
        <f>+OAX!U556</f>
        <v>0</v>
      </c>
      <c r="U518" s="102">
        <f>+OAX!V556</f>
        <v>0</v>
      </c>
      <c r="V518" s="102">
        <f>+OAX!W556</f>
        <v>0</v>
      </c>
      <c r="W518" s="102">
        <f>+OAX!X556</f>
        <v>0</v>
      </c>
      <c r="X518" s="102">
        <f>+OAX!Y556</f>
        <v>0</v>
      </c>
      <c r="Y518" s="102">
        <f>+OAX!Z556</f>
        <v>0</v>
      </c>
      <c r="Z518" s="102">
        <f>+OAX!AA556</f>
        <v>0</v>
      </c>
      <c r="AA518" s="102">
        <f>+OAX!AB556</f>
        <v>0</v>
      </c>
    </row>
    <row r="519" spans="1:27" ht="24.75" hidden="1">
      <c r="A519" s="1"/>
      <c r="B519" s="147">
        <v>2023</v>
      </c>
      <c r="C519" s="99">
        <v>20</v>
      </c>
      <c r="D519" s="25">
        <v>1</v>
      </c>
      <c r="E519" s="25">
        <v>3</v>
      </c>
      <c r="F519" s="25">
        <v>6</v>
      </c>
      <c r="G519" s="25">
        <v>5000</v>
      </c>
      <c r="H519" s="25">
        <v>5300</v>
      </c>
      <c r="I519" s="25">
        <v>531</v>
      </c>
      <c r="J519" s="122">
        <v>101</v>
      </c>
      <c r="K519" s="122"/>
      <c r="L519" s="101" t="s">
        <v>432</v>
      </c>
      <c r="M519" s="102">
        <f>OAX!N557</f>
        <v>0</v>
      </c>
      <c r="N519" s="103" t="str">
        <f>+OAX!O557</f>
        <v>Pieza</v>
      </c>
      <c r="O519" s="104">
        <f>+OAX!P557</f>
        <v>0</v>
      </c>
      <c r="P519" s="104">
        <f>+OAX!Q557</f>
        <v>0</v>
      </c>
      <c r="Q519" s="102">
        <f>+OAX!R557</f>
        <v>0</v>
      </c>
      <c r="R519" s="102">
        <f>+OAX!S557</f>
        <v>0</v>
      </c>
      <c r="S519" s="102">
        <f>+OAX!T557</f>
        <v>0</v>
      </c>
      <c r="T519" s="102">
        <f>+OAX!U557</f>
        <v>0</v>
      </c>
      <c r="U519" s="102">
        <f>+OAX!V557</f>
        <v>0</v>
      </c>
      <c r="V519" s="102">
        <f>+OAX!W557</f>
        <v>0</v>
      </c>
      <c r="W519" s="102">
        <f>+OAX!X557</f>
        <v>0</v>
      </c>
      <c r="X519" s="102">
        <f>+OAX!Y557</f>
        <v>0</v>
      </c>
      <c r="Y519" s="102">
        <f>+OAX!Z557</f>
        <v>0</v>
      </c>
      <c r="Z519" s="102">
        <f>+OAX!AA557</f>
        <v>0</v>
      </c>
      <c r="AA519" s="102">
        <f>+OAX!AB557</f>
        <v>0</v>
      </c>
    </row>
    <row r="520" spans="1:27" ht="24.75" hidden="1">
      <c r="A520" s="1"/>
      <c r="B520" s="147">
        <v>2023</v>
      </c>
      <c r="C520" s="99">
        <v>20</v>
      </c>
      <c r="D520" s="25">
        <v>1</v>
      </c>
      <c r="E520" s="25">
        <v>3</v>
      </c>
      <c r="F520" s="25">
        <v>6</v>
      </c>
      <c r="G520" s="25">
        <v>5000</v>
      </c>
      <c r="H520" s="25">
        <v>5300</v>
      </c>
      <c r="I520" s="25">
        <v>531</v>
      </c>
      <c r="J520" s="122">
        <v>102</v>
      </c>
      <c r="K520" s="122"/>
      <c r="L520" s="101" t="s">
        <v>433</v>
      </c>
      <c r="M520" s="102">
        <f>OAX!N558</f>
        <v>0</v>
      </c>
      <c r="N520" s="103" t="str">
        <f>+OAX!O558</f>
        <v>Pieza</v>
      </c>
      <c r="O520" s="104">
        <f>+OAX!P558</f>
        <v>0</v>
      </c>
      <c r="P520" s="104">
        <f>+OAX!Q558</f>
        <v>0</v>
      </c>
      <c r="Q520" s="102">
        <f>+OAX!R558</f>
        <v>0</v>
      </c>
      <c r="R520" s="102">
        <f>+OAX!S558</f>
        <v>0</v>
      </c>
      <c r="S520" s="102">
        <f>+OAX!T558</f>
        <v>0</v>
      </c>
      <c r="T520" s="102">
        <f>+OAX!U558</f>
        <v>0</v>
      </c>
      <c r="U520" s="102">
        <f>+OAX!V558</f>
        <v>0</v>
      </c>
      <c r="V520" s="102">
        <f>+OAX!W558</f>
        <v>0</v>
      </c>
      <c r="W520" s="102">
        <f>+OAX!X558</f>
        <v>0</v>
      </c>
      <c r="X520" s="102">
        <f>+OAX!Y558</f>
        <v>0</v>
      </c>
      <c r="Y520" s="102">
        <f>+OAX!Z558</f>
        <v>0</v>
      </c>
      <c r="Z520" s="102">
        <f>+OAX!AA558</f>
        <v>0</v>
      </c>
      <c r="AA520" s="102">
        <f>+OAX!AB558</f>
        <v>0</v>
      </c>
    </row>
    <row r="521" spans="1:27" ht="24.75" hidden="1">
      <c r="A521" s="1"/>
      <c r="B521" s="147">
        <v>2023</v>
      </c>
      <c r="C521" s="99">
        <v>20</v>
      </c>
      <c r="D521" s="25">
        <v>1</v>
      </c>
      <c r="E521" s="25">
        <v>3</v>
      </c>
      <c r="F521" s="25">
        <v>6</v>
      </c>
      <c r="G521" s="25">
        <v>5000</v>
      </c>
      <c r="H521" s="25">
        <v>5300</v>
      </c>
      <c r="I521" s="25">
        <v>531</v>
      </c>
      <c r="J521" s="122">
        <v>103</v>
      </c>
      <c r="K521" s="122"/>
      <c r="L521" s="101" t="s">
        <v>434</v>
      </c>
      <c r="M521" s="102">
        <f>OAX!N559</f>
        <v>0</v>
      </c>
      <c r="N521" s="103" t="str">
        <f>+OAX!O559</f>
        <v>Pieza</v>
      </c>
      <c r="O521" s="104">
        <f>+OAX!P559</f>
        <v>0</v>
      </c>
      <c r="P521" s="104">
        <f>+OAX!Q559</f>
        <v>0</v>
      </c>
      <c r="Q521" s="102">
        <f>+OAX!R559</f>
        <v>0</v>
      </c>
      <c r="R521" s="102">
        <f>+OAX!S559</f>
        <v>0</v>
      </c>
      <c r="S521" s="102">
        <f>+OAX!T559</f>
        <v>0</v>
      </c>
      <c r="T521" s="102">
        <f>+OAX!U559</f>
        <v>0</v>
      </c>
      <c r="U521" s="102">
        <f>+OAX!V559</f>
        <v>0</v>
      </c>
      <c r="V521" s="102">
        <f>+OAX!W559</f>
        <v>0</v>
      </c>
      <c r="W521" s="102">
        <f>+OAX!X559</f>
        <v>0</v>
      </c>
      <c r="X521" s="102">
        <f>+OAX!Y559</f>
        <v>0</v>
      </c>
      <c r="Y521" s="102">
        <f>+OAX!Z559</f>
        <v>0</v>
      </c>
      <c r="Z521" s="102">
        <f>+OAX!AA559</f>
        <v>0</v>
      </c>
      <c r="AA521" s="102">
        <f>+OAX!AB559</f>
        <v>0</v>
      </c>
    </row>
    <row r="522" spans="1:27" ht="46.5" hidden="1">
      <c r="A522" s="1"/>
      <c r="B522" s="147">
        <v>2023</v>
      </c>
      <c r="C522" s="99">
        <v>20</v>
      </c>
      <c r="D522" s="25">
        <v>1</v>
      </c>
      <c r="E522" s="25">
        <v>3</v>
      </c>
      <c r="F522" s="25">
        <v>6</v>
      </c>
      <c r="G522" s="25">
        <v>5000</v>
      </c>
      <c r="H522" s="25">
        <v>5300</v>
      </c>
      <c r="I522" s="25">
        <v>531</v>
      </c>
      <c r="J522" s="122">
        <v>104</v>
      </c>
      <c r="K522" s="122"/>
      <c r="L522" s="101" t="s">
        <v>435</v>
      </c>
      <c r="M522" s="102">
        <f>OAX!N560</f>
        <v>0</v>
      </c>
      <c r="N522" s="103" t="str">
        <f>+OAX!O560</f>
        <v>Pieza</v>
      </c>
      <c r="O522" s="104">
        <f>+OAX!P560</f>
        <v>0</v>
      </c>
      <c r="P522" s="104">
        <f>+OAX!Q560</f>
        <v>0</v>
      </c>
      <c r="Q522" s="102">
        <f>+OAX!R560</f>
        <v>0</v>
      </c>
      <c r="R522" s="102">
        <f>+OAX!S560</f>
        <v>0</v>
      </c>
      <c r="S522" s="102">
        <f>+OAX!T560</f>
        <v>0</v>
      </c>
      <c r="T522" s="102">
        <f>+OAX!U560</f>
        <v>0</v>
      </c>
      <c r="U522" s="102">
        <f>+OAX!V560</f>
        <v>0</v>
      </c>
      <c r="V522" s="102">
        <f>+OAX!W560</f>
        <v>0</v>
      </c>
      <c r="W522" s="102">
        <f>+OAX!X560</f>
        <v>0</v>
      </c>
      <c r="X522" s="102">
        <f>+OAX!Y560</f>
        <v>0</v>
      </c>
      <c r="Y522" s="102">
        <f>+OAX!Z560</f>
        <v>0</v>
      </c>
      <c r="Z522" s="102">
        <f>+OAX!AA560</f>
        <v>0</v>
      </c>
      <c r="AA522" s="102">
        <f>+OAX!AB560</f>
        <v>0</v>
      </c>
    </row>
    <row r="523" spans="1:27" ht="46.5" hidden="1">
      <c r="A523" s="1"/>
      <c r="B523" s="147">
        <v>2023</v>
      </c>
      <c r="C523" s="99">
        <v>20</v>
      </c>
      <c r="D523" s="25">
        <v>1</v>
      </c>
      <c r="E523" s="25">
        <v>3</v>
      </c>
      <c r="F523" s="25">
        <v>6</v>
      </c>
      <c r="G523" s="25">
        <v>5000</v>
      </c>
      <c r="H523" s="25">
        <v>5300</v>
      </c>
      <c r="I523" s="25">
        <v>531</v>
      </c>
      <c r="J523" s="122">
        <v>105</v>
      </c>
      <c r="K523" s="122"/>
      <c r="L523" s="101" t="s">
        <v>436</v>
      </c>
      <c r="M523" s="102">
        <f>OAX!N561</f>
        <v>0</v>
      </c>
      <c r="N523" s="103" t="str">
        <f>+OAX!O561</f>
        <v>Pieza</v>
      </c>
      <c r="O523" s="104">
        <f>+OAX!P561</f>
        <v>0</v>
      </c>
      <c r="P523" s="104">
        <f>+OAX!Q561</f>
        <v>0</v>
      </c>
      <c r="Q523" s="102">
        <f>+OAX!R561</f>
        <v>0</v>
      </c>
      <c r="R523" s="102">
        <f>+OAX!S561</f>
        <v>0</v>
      </c>
      <c r="S523" s="102">
        <f>+OAX!T561</f>
        <v>0</v>
      </c>
      <c r="T523" s="102">
        <f>+OAX!U561</f>
        <v>0</v>
      </c>
      <c r="U523" s="102">
        <f>+OAX!V561</f>
        <v>0</v>
      </c>
      <c r="V523" s="102">
        <f>+OAX!W561</f>
        <v>0</v>
      </c>
      <c r="W523" s="102">
        <f>+OAX!X561</f>
        <v>0</v>
      </c>
      <c r="X523" s="102">
        <f>+OAX!Y561</f>
        <v>0</v>
      </c>
      <c r="Y523" s="102">
        <f>+OAX!Z561</f>
        <v>0</v>
      </c>
      <c r="Z523" s="102">
        <f>+OAX!AA561</f>
        <v>0</v>
      </c>
      <c r="AA523" s="102">
        <f>+OAX!AB561</f>
        <v>0</v>
      </c>
    </row>
    <row r="524" spans="1:27" ht="46.5" hidden="1">
      <c r="A524" s="1"/>
      <c r="B524" s="147">
        <v>2023</v>
      </c>
      <c r="C524" s="99">
        <v>20</v>
      </c>
      <c r="D524" s="25">
        <v>1</v>
      </c>
      <c r="E524" s="25">
        <v>3</v>
      </c>
      <c r="F524" s="25">
        <v>6</v>
      </c>
      <c r="G524" s="25">
        <v>5000</v>
      </c>
      <c r="H524" s="25">
        <v>5300</v>
      </c>
      <c r="I524" s="25">
        <v>531</v>
      </c>
      <c r="J524" s="122">
        <v>106</v>
      </c>
      <c r="K524" s="122"/>
      <c r="L524" s="101" t="s">
        <v>437</v>
      </c>
      <c r="M524" s="102">
        <f>OAX!N562</f>
        <v>0</v>
      </c>
      <c r="N524" s="103" t="str">
        <f>+OAX!O562</f>
        <v>Pieza</v>
      </c>
      <c r="O524" s="104">
        <f>+OAX!P562</f>
        <v>0</v>
      </c>
      <c r="P524" s="104">
        <f>+OAX!Q562</f>
        <v>0</v>
      </c>
      <c r="Q524" s="102">
        <f>+OAX!R562</f>
        <v>0</v>
      </c>
      <c r="R524" s="102">
        <f>+OAX!S562</f>
        <v>0</v>
      </c>
      <c r="S524" s="102">
        <f>+OAX!T562</f>
        <v>0</v>
      </c>
      <c r="T524" s="102">
        <f>+OAX!U562</f>
        <v>0</v>
      </c>
      <c r="U524" s="102">
        <f>+OAX!V562</f>
        <v>0</v>
      </c>
      <c r="V524" s="102">
        <f>+OAX!W562</f>
        <v>0</v>
      </c>
      <c r="W524" s="102">
        <f>+OAX!X562</f>
        <v>0</v>
      </c>
      <c r="X524" s="102">
        <f>+OAX!Y562</f>
        <v>0</v>
      </c>
      <c r="Y524" s="102">
        <f>+OAX!Z562</f>
        <v>0</v>
      </c>
      <c r="Z524" s="102">
        <f>+OAX!AA562</f>
        <v>0</v>
      </c>
      <c r="AA524" s="102">
        <f>+OAX!AB562</f>
        <v>0</v>
      </c>
    </row>
    <row r="525" spans="1:27" ht="24.75" hidden="1">
      <c r="A525" s="1"/>
      <c r="B525" s="147">
        <v>2023</v>
      </c>
      <c r="C525" s="99">
        <v>20</v>
      </c>
      <c r="D525" s="25">
        <v>1</v>
      </c>
      <c r="E525" s="25">
        <v>3</v>
      </c>
      <c r="F525" s="25">
        <v>6</v>
      </c>
      <c r="G525" s="25">
        <v>5000</v>
      </c>
      <c r="H525" s="25">
        <v>5300</v>
      </c>
      <c r="I525" s="25">
        <v>531</v>
      </c>
      <c r="J525" s="122">
        <v>107</v>
      </c>
      <c r="K525" s="122"/>
      <c r="L525" s="101" t="s">
        <v>438</v>
      </c>
      <c r="M525" s="102">
        <f>OAX!N563</f>
        <v>0</v>
      </c>
      <c r="N525" s="103" t="str">
        <f>+OAX!O563</f>
        <v>Pieza</v>
      </c>
      <c r="O525" s="104">
        <f>+OAX!P563</f>
        <v>0</v>
      </c>
      <c r="P525" s="104">
        <f>+OAX!Q563</f>
        <v>0</v>
      </c>
      <c r="Q525" s="102">
        <f>+OAX!R563</f>
        <v>0</v>
      </c>
      <c r="R525" s="102">
        <f>+OAX!S563</f>
        <v>0</v>
      </c>
      <c r="S525" s="102">
        <f>+OAX!T563</f>
        <v>0</v>
      </c>
      <c r="T525" s="102">
        <f>+OAX!U563</f>
        <v>0</v>
      </c>
      <c r="U525" s="102">
        <f>+OAX!V563</f>
        <v>0</v>
      </c>
      <c r="V525" s="102">
        <f>+OAX!W563</f>
        <v>0</v>
      </c>
      <c r="W525" s="102">
        <f>+OAX!X563</f>
        <v>0</v>
      </c>
      <c r="X525" s="102">
        <f>+OAX!Y563</f>
        <v>0</v>
      </c>
      <c r="Y525" s="102">
        <f>+OAX!Z563</f>
        <v>0</v>
      </c>
      <c r="Z525" s="102">
        <f>+OAX!AA563</f>
        <v>0</v>
      </c>
      <c r="AA525" s="102">
        <f>+OAX!AB563</f>
        <v>0</v>
      </c>
    </row>
    <row r="526" spans="1:27" ht="24.75" hidden="1">
      <c r="A526" s="1"/>
      <c r="B526" s="147">
        <v>2023</v>
      </c>
      <c r="C526" s="99">
        <v>20</v>
      </c>
      <c r="D526" s="25">
        <v>1</v>
      </c>
      <c r="E526" s="25">
        <v>3</v>
      </c>
      <c r="F526" s="25">
        <v>6</v>
      </c>
      <c r="G526" s="25">
        <v>5000</v>
      </c>
      <c r="H526" s="25">
        <v>5300</v>
      </c>
      <c r="I526" s="25">
        <v>531</v>
      </c>
      <c r="J526" s="122">
        <v>108</v>
      </c>
      <c r="K526" s="122"/>
      <c r="L526" s="101" t="s">
        <v>439</v>
      </c>
      <c r="M526" s="102">
        <f>OAX!N564</f>
        <v>0</v>
      </c>
      <c r="N526" s="103" t="str">
        <f>+OAX!O564</f>
        <v>Pieza</v>
      </c>
      <c r="O526" s="104">
        <f>+OAX!P564</f>
        <v>0</v>
      </c>
      <c r="P526" s="104">
        <f>+OAX!Q564</f>
        <v>0</v>
      </c>
      <c r="Q526" s="102">
        <f>+OAX!R564</f>
        <v>0</v>
      </c>
      <c r="R526" s="102">
        <f>+OAX!S564</f>
        <v>0</v>
      </c>
      <c r="S526" s="102">
        <f>+OAX!T564</f>
        <v>0</v>
      </c>
      <c r="T526" s="102">
        <f>+OAX!U564</f>
        <v>0</v>
      </c>
      <c r="U526" s="102">
        <f>+OAX!V564</f>
        <v>0</v>
      </c>
      <c r="V526" s="102">
        <f>+OAX!W564</f>
        <v>0</v>
      </c>
      <c r="W526" s="102">
        <f>+OAX!X564</f>
        <v>0</v>
      </c>
      <c r="X526" s="102">
        <f>+OAX!Y564</f>
        <v>0</v>
      </c>
      <c r="Y526" s="102">
        <f>+OAX!Z564</f>
        <v>0</v>
      </c>
      <c r="Z526" s="102">
        <f>+OAX!AA564</f>
        <v>0</v>
      </c>
      <c r="AA526" s="102">
        <f>+OAX!AB564</f>
        <v>0</v>
      </c>
    </row>
    <row r="527" spans="1:27" ht="46.5" hidden="1">
      <c r="A527" s="1"/>
      <c r="B527" s="147">
        <v>2023</v>
      </c>
      <c r="C527" s="99">
        <v>20</v>
      </c>
      <c r="D527" s="25">
        <v>1</v>
      </c>
      <c r="E527" s="25">
        <v>3</v>
      </c>
      <c r="F527" s="25">
        <v>6</v>
      </c>
      <c r="G527" s="25">
        <v>5000</v>
      </c>
      <c r="H527" s="25">
        <v>5300</v>
      </c>
      <c r="I527" s="25">
        <v>531</v>
      </c>
      <c r="J527" s="122">
        <v>109</v>
      </c>
      <c r="K527" s="122"/>
      <c r="L527" s="101" t="s">
        <v>440</v>
      </c>
      <c r="M527" s="102">
        <f>OAX!N565</f>
        <v>0</v>
      </c>
      <c r="N527" s="103" t="str">
        <f>+OAX!O565</f>
        <v>Pieza</v>
      </c>
      <c r="O527" s="104">
        <f>+OAX!P565</f>
        <v>0</v>
      </c>
      <c r="P527" s="104">
        <f>+OAX!Q565</f>
        <v>0</v>
      </c>
      <c r="Q527" s="102">
        <f>+OAX!R565</f>
        <v>0</v>
      </c>
      <c r="R527" s="102">
        <f>+OAX!S565</f>
        <v>0</v>
      </c>
      <c r="S527" s="102">
        <f>+OAX!T565</f>
        <v>0</v>
      </c>
      <c r="T527" s="102">
        <f>+OAX!U565</f>
        <v>0</v>
      </c>
      <c r="U527" s="102">
        <f>+OAX!V565</f>
        <v>0</v>
      </c>
      <c r="V527" s="102">
        <f>+OAX!W565</f>
        <v>0</v>
      </c>
      <c r="W527" s="102">
        <f>+OAX!X565</f>
        <v>0</v>
      </c>
      <c r="X527" s="102">
        <f>+OAX!Y565</f>
        <v>0</v>
      </c>
      <c r="Y527" s="102">
        <f>+OAX!Z565</f>
        <v>0</v>
      </c>
      <c r="Z527" s="102">
        <f>+OAX!AA565</f>
        <v>0</v>
      </c>
      <c r="AA527" s="102">
        <f>+OAX!AB565</f>
        <v>0</v>
      </c>
    </row>
    <row r="528" spans="1:27" ht="24.75" hidden="1">
      <c r="A528" s="1"/>
      <c r="B528" s="147">
        <v>2023</v>
      </c>
      <c r="C528" s="99">
        <v>20</v>
      </c>
      <c r="D528" s="25">
        <v>1</v>
      </c>
      <c r="E528" s="25">
        <v>3</v>
      </c>
      <c r="F528" s="25">
        <v>6</v>
      </c>
      <c r="G528" s="25">
        <v>5000</v>
      </c>
      <c r="H528" s="25">
        <v>5300</v>
      </c>
      <c r="I528" s="25">
        <v>531</v>
      </c>
      <c r="J528" s="122">
        <v>110</v>
      </c>
      <c r="K528" s="122"/>
      <c r="L528" s="101" t="s">
        <v>441</v>
      </c>
      <c r="M528" s="102">
        <f>OAX!N566</f>
        <v>0</v>
      </c>
      <c r="N528" s="103" t="str">
        <f>+OAX!O566</f>
        <v>Pieza</v>
      </c>
      <c r="O528" s="104">
        <f>+OAX!P566</f>
        <v>0</v>
      </c>
      <c r="P528" s="104">
        <f>+OAX!Q566</f>
        <v>0</v>
      </c>
      <c r="Q528" s="102">
        <f>+OAX!R566</f>
        <v>0</v>
      </c>
      <c r="R528" s="102">
        <f>+OAX!S566</f>
        <v>0</v>
      </c>
      <c r="S528" s="102">
        <f>+OAX!T566</f>
        <v>0</v>
      </c>
      <c r="T528" s="102">
        <f>+OAX!U566</f>
        <v>0</v>
      </c>
      <c r="U528" s="102">
        <f>+OAX!V566</f>
        <v>0</v>
      </c>
      <c r="V528" s="102">
        <f>+OAX!W566</f>
        <v>0</v>
      </c>
      <c r="W528" s="102">
        <f>+OAX!X566</f>
        <v>0</v>
      </c>
      <c r="X528" s="102">
        <f>+OAX!Y566</f>
        <v>0</v>
      </c>
      <c r="Y528" s="102">
        <f>+OAX!Z566</f>
        <v>0</v>
      </c>
      <c r="Z528" s="102">
        <f>+OAX!AA566</f>
        <v>0</v>
      </c>
      <c r="AA528" s="102">
        <f>+OAX!AB566</f>
        <v>0</v>
      </c>
    </row>
    <row r="529" spans="1:27" ht="24.75" hidden="1">
      <c r="A529" s="1"/>
      <c r="B529" s="147">
        <v>2023</v>
      </c>
      <c r="C529" s="99">
        <v>20</v>
      </c>
      <c r="D529" s="25">
        <v>1</v>
      </c>
      <c r="E529" s="25">
        <v>3</v>
      </c>
      <c r="F529" s="25">
        <v>6</v>
      </c>
      <c r="G529" s="25">
        <v>5000</v>
      </c>
      <c r="H529" s="25">
        <v>5300</v>
      </c>
      <c r="I529" s="25">
        <v>531</v>
      </c>
      <c r="J529" s="122">
        <v>111</v>
      </c>
      <c r="K529" s="122"/>
      <c r="L529" s="101" t="s">
        <v>442</v>
      </c>
      <c r="M529" s="102">
        <f>OAX!N567</f>
        <v>0</v>
      </c>
      <c r="N529" s="103" t="str">
        <f>+OAX!O567</f>
        <v>Pieza</v>
      </c>
      <c r="O529" s="104">
        <f>+OAX!P567</f>
        <v>0</v>
      </c>
      <c r="P529" s="104">
        <f>+OAX!Q567</f>
        <v>0</v>
      </c>
      <c r="Q529" s="102">
        <f>+OAX!R567</f>
        <v>0</v>
      </c>
      <c r="R529" s="102">
        <f>+OAX!S567</f>
        <v>0</v>
      </c>
      <c r="S529" s="102">
        <f>+OAX!T567</f>
        <v>0</v>
      </c>
      <c r="T529" s="102">
        <f>+OAX!U567</f>
        <v>0</v>
      </c>
      <c r="U529" s="102">
        <f>+OAX!V567</f>
        <v>0</v>
      </c>
      <c r="V529" s="102">
        <f>+OAX!W567</f>
        <v>0</v>
      </c>
      <c r="W529" s="102">
        <f>+OAX!X567</f>
        <v>0</v>
      </c>
      <c r="X529" s="102">
        <f>+OAX!Y567</f>
        <v>0</v>
      </c>
      <c r="Y529" s="102">
        <f>+OAX!Z567</f>
        <v>0</v>
      </c>
      <c r="Z529" s="102">
        <f>+OAX!AA567</f>
        <v>0</v>
      </c>
      <c r="AA529" s="102">
        <f>+OAX!AB567</f>
        <v>0</v>
      </c>
    </row>
    <row r="530" spans="1:27" ht="24.75" hidden="1">
      <c r="A530" s="1"/>
      <c r="B530" s="147">
        <v>2023</v>
      </c>
      <c r="C530" s="99">
        <v>20</v>
      </c>
      <c r="D530" s="25">
        <v>1</v>
      </c>
      <c r="E530" s="25">
        <v>3</v>
      </c>
      <c r="F530" s="25">
        <v>6</v>
      </c>
      <c r="G530" s="25">
        <v>5000</v>
      </c>
      <c r="H530" s="25">
        <v>5300</v>
      </c>
      <c r="I530" s="25">
        <v>531</v>
      </c>
      <c r="J530" s="122">
        <v>112</v>
      </c>
      <c r="K530" s="122"/>
      <c r="L530" s="101" t="s">
        <v>443</v>
      </c>
      <c r="M530" s="102">
        <f>OAX!N568</f>
        <v>0</v>
      </c>
      <c r="N530" s="103" t="str">
        <f>+OAX!O568</f>
        <v>Pieza</v>
      </c>
      <c r="O530" s="104">
        <f>+OAX!P568</f>
        <v>0</v>
      </c>
      <c r="P530" s="104">
        <f>+OAX!Q568</f>
        <v>0</v>
      </c>
      <c r="Q530" s="102">
        <f>+OAX!R568</f>
        <v>0</v>
      </c>
      <c r="R530" s="102">
        <f>+OAX!S568</f>
        <v>0</v>
      </c>
      <c r="S530" s="102">
        <f>+OAX!T568</f>
        <v>0</v>
      </c>
      <c r="T530" s="102">
        <f>+OAX!U568</f>
        <v>0</v>
      </c>
      <c r="U530" s="102">
        <f>+OAX!V568</f>
        <v>0</v>
      </c>
      <c r="V530" s="102">
        <f>+OAX!W568</f>
        <v>0</v>
      </c>
      <c r="W530" s="102">
        <f>+OAX!X568</f>
        <v>0</v>
      </c>
      <c r="X530" s="102">
        <f>+OAX!Y568</f>
        <v>0</v>
      </c>
      <c r="Y530" s="102">
        <f>+OAX!Z568</f>
        <v>0</v>
      </c>
      <c r="Z530" s="102">
        <f>+OAX!AA568</f>
        <v>0</v>
      </c>
      <c r="AA530" s="102">
        <f>+OAX!AB568</f>
        <v>0</v>
      </c>
    </row>
    <row r="531" spans="1:27" ht="24.75" hidden="1">
      <c r="A531" s="1"/>
      <c r="B531" s="147">
        <v>2023</v>
      </c>
      <c r="C531" s="99">
        <v>20</v>
      </c>
      <c r="D531" s="25">
        <v>1</v>
      </c>
      <c r="E531" s="25">
        <v>3</v>
      </c>
      <c r="F531" s="25">
        <v>6</v>
      </c>
      <c r="G531" s="25">
        <v>5000</v>
      </c>
      <c r="H531" s="25">
        <v>5300</v>
      </c>
      <c r="I531" s="25">
        <v>531</v>
      </c>
      <c r="J531" s="122">
        <v>113</v>
      </c>
      <c r="K531" s="122"/>
      <c r="L531" s="101" t="s">
        <v>444</v>
      </c>
      <c r="M531" s="102">
        <f>OAX!N569</f>
        <v>0</v>
      </c>
      <c r="N531" s="103" t="str">
        <f>+OAX!O569</f>
        <v>Pieza</v>
      </c>
      <c r="O531" s="104">
        <f>+OAX!P569</f>
        <v>0</v>
      </c>
      <c r="P531" s="104">
        <f>+OAX!Q569</f>
        <v>0</v>
      </c>
      <c r="Q531" s="102">
        <f>+OAX!R569</f>
        <v>0</v>
      </c>
      <c r="R531" s="102">
        <f>+OAX!S569</f>
        <v>0</v>
      </c>
      <c r="S531" s="102">
        <f>+OAX!T569</f>
        <v>0</v>
      </c>
      <c r="T531" s="102">
        <f>+OAX!U569</f>
        <v>0</v>
      </c>
      <c r="U531" s="102">
        <f>+OAX!V569</f>
        <v>0</v>
      </c>
      <c r="V531" s="102">
        <f>+OAX!W569</f>
        <v>0</v>
      </c>
      <c r="W531" s="102">
        <f>+OAX!X569</f>
        <v>0</v>
      </c>
      <c r="X531" s="102">
        <f>+OAX!Y569</f>
        <v>0</v>
      </c>
      <c r="Y531" s="102">
        <f>+OAX!Z569</f>
        <v>0</v>
      </c>
      <c r="Z531" s="102">
        <f>+OAX!AA569</f>
        <v>0</v>
      </c>
      <c r="AA531" s="102">
        <f>+OAX!AB569</f>
        <v>0</v>
      </c>
    </row>
    <row r="532" spans="1:27" ht="46.5" hidden="1">
      <c r="A532" s="1"/>
      <c r="B532" s="147">
        <v>2023</v>
      </c>
      <c r="C532" s="99">
        <v>20</v>
      </c>
      <c r="D532" s="25">
        <v>1</v>
      </c>
      <c r="E532" s="25">
        <v>3</v>
      </c>
      <c r="F532" s="25">
        <v>6</v>
      </c>
      <c r="G532" s="25">
        <v>5000</v>
      </c>
      <c r="H532" s="25">
        <v>5300</v>
      </c>
      <c r="I532" s="25">
        <v>531</v>
      </c>
      <c r="J532" s="122">
        <v>114</v>
      </c>
      <c r="K532" s="122"/>
      <c r="L532" s="101" t="s">
        <v>445</v>
      </c>
      <c r="M532" s="102">
        <f>OAX!N570</f>
        <v>0</v>
      </c>
      <c r="N532" s="103" t="str">
        <f>+OAX!O570</f>
        <v>Pieza</v>
      </c>
      <c r="O532" s="104">
        <f>+OAX!P570</f>
        <v>0</v>
      </c>
      <c r="P532" s="104">
        <f>+OAX!Q570</f>
        <v>0</v>
      </c>
      <c r="Q532" s="102">
        <f>+OAX!R570</f>
        <v>0</v>
      </c>
      <c r="R532" s="102">
        <f>+OAX!S570</f>
        <v>0</v>
      </c>
      <c r="S532" s="102">
        <f>+OAX!T570</f>
        <v>0</v>
      </c>
      <c r="T532" s="102">
        <f>+OAX!U570</f>
        <v>0</v>
      </c>
      <c r="U532" s="102">
        <f>+OAX!V570</f>
        <v>0</v>
      </c>
      <c r="V532" s="102">
        <f>+OAX!W570</f>
        <v>0</v>
      </c>
      <c r="W532" s="102">
        <f>+OAX!X570</f>
        <v>0</v>
      </c>
      <c r="X532" s="102">
        <f>+OAX!Y570</f>
        <v>0</v>
      </c>
      <c r="Y532" s="102">
        <f>+OAX!Z570</f>
        <v>0</v>
      </c>
      <c r="Z532" s="102">
        <f>+OAX!AA570</f>
        <v>0</v>
      </c>
      <c r="AA532" s="102">
        <f>+OAX!AB570</f>
        <v>0</v>
      </c>
    </row>
    <row r="533" spans="1:27" ht="24.75" hidden="1">
      <c r="A533" s="1"/>
      <c r="B533" s="147">
        <v>2023</v>
      </c>
      <c r="C533" s="99">
        <v>20</v>
      </c>
      <c r="D533" s="25">
        <v>1</v>
      </c>
      <c r="E533" s="25">
        <v>3</v>
      </c>
      <c r="F533" s="25">
        <v>6</v>
      </c>
      <c r="G533" s="25">
        <v>5000</v>
      </c>
      <c r="H533" s="25">
        <v>5300</v>
      </c>
      <c r="I533" s="25">
        <v>531</v>
      </c>
      <c r="J533" s="122">
        <v>115</v>
      </c>
      <c r="K533" s="122"/>
      <c r="L533" s="101" t="s">
        <v>446</v>
      </c>
      <c r="M533" s="102">
        <f>OAX!N571</f>
        <v>0</v>
      </c>
      <c r="N533" s="103" t="str">
        <f>+OAX!O571</f>
        <v>Pieza</v>
      </c>
      <c r="O533" s="104">
        <f>+OAX!P571</f>
        <v>0</v>
      </c>
      <c r="P533" s="104">
        <f>+OAX!Q571</f>
        <v>0</v>
      </c>
      <c r="Q533" s="102">
        <f>+OAX!R571</f>
        <v>0</v>
      </c>
      <c r="R533" s="102">
        <f>+OAX!S571</f>
        <v>0</v>
      </c>
      <c r="S533" s="102">
        <f>+OAX!T571</f>
        <v>0</v>
      </c>
      <c r="T533" s="102">
        <f>+OAX!U571</f>
        <v>0</v>
      </c>
      <c r="U533" s="102">
        <f>+OAX!V571</f>
        <v>0</v>
      </c>
      <c r="V533" s="102">
        <f>+OAX!W571</f>
        <v>0</v>
      </c>
      <c r="W533" s="102">
        <f>+OAX!X571</f>
        <v>0</v>
      </c>
      <c r="X533" s="102">
        <f>+OAX!Y571</f>
        <v>0</v>
      </c>
      <c r="Y533" s="102">
        <f>+OAX!Z571</f>
        <v>0</v>
      </c>
      <c r="Z533" s="102">
        <f>+OAX!AA571</f>
        <v>0</v>
      </c>
      <c r="AA533" s="102">
        <f>+OAX!AB571</f>
        <v>0</v>
      </c>
    </row>
    <row r="534" spans="1:27" ht="24.75" hidden="1">
      <c r="A534" s="1"/>
      <c r="B534" s="147">
        <v>2023</v>
      </c>
      <c r="C534" s="99">
        <v>20</v>
      </c>
      <c r="D534" s="25">
        <v>1</v>
      </c>
      <c r="E534" s="25">
        <v>3</v>
      </c>
      <c r="F534" s="25">
        <v>6</v>
      </c>
      <c r="G534" s="25">
        <v>5000</v>
      </c>
      <c r="H534" s="25">
        <v>5300</v>
      </c>
      <c r="I534" s="25">
        <v>531</v>
      </c>
      <c r="J534" s="122">
        <v>116</v>
      </c>
      <c r="K534" s="122"/>
      <c r="L534" s="101" t="s">
        <v>447</v>
      </c>
      <c r="M534" s="102">
        <f>OAX!N572</f>
        <v>0</v>
      </c>
      <c r="N534" s="103" t="str">
        <f>+OAX!O572</f>
        <v>Pieza</v>
      </c>
      <c r="O534" s="104">
        <f>+OAX!P572</f>
        <v>0</v>
      </c>
      <c r="P534" s="104">
        <f>+OAX!Q572</f>
        <v>0</v>
      </c>
      <c r="Q534" s="102">
        <f>+OAX!R572</f>
        <v>0</v>
      </c>
      <c r="R534" s="102">
        <f>+OAX!S572</f>
        <v>0</v>
      </c>
      <c r="S534" s="102">
        <f>+OAX!T572</f>
        <v>0</v>
      </c>
      <c r="T534" s="102">
        <f>+OAX!U572</f>
        <v>0</v>
      </c>
      <c r="U534" s="102">
        <f>+OAX!V572</f>
        <v>0</v>
      </c>
      <c r="V534" s="102">
        <f>+OAX!W572</f>
        <v>0</v>
      </c>
      <c r="W534" s="102">
        <f>+OAX!X572</f>
        <v>0</v>
      </c>
      <c r="X534" s="102">
        <f>+OAX!Y572</f>
        <v>0</v>
      </c>
      <c r="Y534" s="102">
        <f>+OAX!Z572</f>
        <v>0</v>
      </c>
      <c r="Z534" s="102">
        <f>+OAX!AA572</f>
        <v>0</v>
      </c>
      <c r="AA534" s="102">
        <f>+OAX!AB572</f>
        <v>0</v>
      </c>
    </row>
    <row r="535" spans="1:27" ht="24.75" hidden="1">
      <c r="A535" s="1"/>
      <c r="B535" s="147">
        <v>2023</v>
      </c>
      <c r="C535" s="99">
        <v>20</v>
      </c>
      <c r="D535" s="25">
        <v>1</v>
      </c>
      <c r="E535" s="25">
        <v>3</v>
      </c>
      <c r="F535" s="25">
        <v>6</v>
      </c>
      <c r="G535" s="25">
        <v>5000</v>
      </c>
      <c r="H535" s="25">
        <v>5300</v>
      </c>
      <c r="I535" s="25">
        <v>531</v>
      </c>
      <c r="J535" s="122">
        <v>117</v>
      </c>
      <c r="K535" s="122"/>
      <c r="L535" s="101" t="s">
        <v>448</v>
      </c>
      <c r="M535" s="102">
        <f>OAX!N573</f>
        <v>0</v>
      </c>
      <c r="N535" s="103" t="str">
        <f>+OAX!O573</f>
        <v>Pieza</v>
      </c>
      <c r="O535" s="104">
        <f>+OAX!P573</f>
        <v>0</v>
      </c>
      <c r="P535" s="104">
        <f>+OAX!Q573</f>
        <v>0</v>
      </c>
      <c r="Q535" s="102">
        <f>+OAX!R573</f>
        <v>0</v>
      </c>
      <c r="R535" s="102">
        <f>+OAX!S573</f>
        <v>0</v>
      </c>
      <c r="S535" s="102">
        <f>+OAX!T573</f>
        <v>0</v>
      </c>
      <c r="T535" s="102">
        <f>+OAX!U573</f>
        <v>0</v>
      </c>
      <c r="U535" s="102">
        <f>+OAX!V573</f>
        <v>0</v>
      </c>
      <c r="V535" s="102">
        <f>+OAX!W573</f>
        <v>0</v>
      </c>
      <c r="W535" s="102">
        <f>+OAX!X573</f>
        <v>0</v>
      </c>
      <c r="X535" s="102">
        <f>+OAX!Y573</f>
        <v>0</v>
      </c>
      <c r="Y535" s="102">
        <f>+OAX!Z573</f>
        <v>0</v>
      </c>
      <c r="Z535" s="102">
        <f>+OAX!AA573</f>
        <v>0</v>
      </c>
      <c r="AA535" s="102">
        <f>+OAX!AB573</f>
        <v>0</v>
      </c>
    </row>
    <row r="536" spans="1:27" ht="24.75" hidden="1">
      <c r="A536" s="1"/>
      <c r="B536" s="147">
        <v>2023</v>
      </c>
      <c r="C536" s="99">
        <v>20</v>
      </c>
      <c r="D536" s="25">
        <v>1</v>
      </c>
      <c r="E536" s="25">
        <v>3</v>
      </c>
      <c r="F536" s="25">
        <v>6</v>
      </c>
      <c r="G536" s="25">
        <v>5000</v>
      </c>
      <c r="H536" s="25">
        <v>5300</v>
      </c>
      <c r="I536" s="25">
        <v>531</v>
      </c>
      <c r="J536" s="122">
        <v>118</v>
      </c>
      <c r="K536" s="122"/>
      <c r="L536" s="101" t="s">
        <v>449</v>
      </c>
      <c r="M536" s="102">
        <f>OAX!N574</f>
        <v>0</v>
      </c>
      <c r="N536" s="103" t="str">
        <f>+OAX!O574</f>
        <v>Pieza</v>
      </c>
      <c r="O536" s="104">
        <f>+OAX!P574</f>
        <v>0</v>
      </c>
      <c r="P536" s="104">
        <f>+OAX!Q574</f>
        <v>0</v>
      </c>
      <c r="Q536" s="102">
        <f>+OAX!R574</f>
        <v>0</v>
      </c>
      <c r="R536" s="102">
        <f>+OAX!S574</f>
        <v>0</v>
      </c>
      <c r="S536" s="102">
        <f>+OAX!T574</f>
        <v>0</v>
      </c>
      <c r="T536" s="102">
        <f>+OAX!U574</f>
        <v>0</v>
      </c>
      <c r="U536" s="102">
        <f>+OAX!V574</f>
        <v>0</v>
      </c>
      <c r="V536" s="102">
        <f>+OAX!W574</f>
        <v>0</v>
      </c>
      <c r="W536" s="102">
        <f>+OAX!X574</f>
        <v>0</v>
      </c>
      <c r="X536" s="102">
        <f>+OAX!Y574</f>
        <v>0</v>
      </c>
      <c r="Y536" s="102">
        <f>+OAX!Z574</f>
        <v>0</v>
      </c>
      <c r="Z536" s="102">
        <f>+OAX!AA574</f>
        <v>0</v>
      </c>
      <c r="AA536" s="102">
        <f>+OAX!AB574</f>
        <v>0</v>
      </c>
    </row>
    <row r="537" spans="1:27" ht="24.75" hidden="1">
      <c r="A537" s="1"/>
      <c r="B537" s="147">
        <v>2023</v>
      </c>
      <c r="C537" s="99">
        <v>20</v>
      </c>
      <c r="D537" s="25">
        <v>1</v>
      </c>
      <c r="E537" s="25">
        <v>3</v>
      </c>
      <c r="F537" s="25">
        <v>6</v>
      </c>
      <c r="G537" s="25">
        <v>5000</v>
      </c>
      <c r="H537" s="25">
        <v>5300</v>
      </c>
      <c r="I537" s="25">
        <v>531</v>
      </c>
      <c r="J537" s="122">
        <v>119</v>
      </c>
      <c r="K537" s="122"/>
      <c r="L537" s="101" t="s">
        <v>450</v>
      </c>
      <c r="M537" s="102">
        <f>OAX!N575</f>
        <v>0</v>
      </c>
      <c r="N537" s="103" t="str">
        <f>+OAX!O575</f>
        <v>Pieza</v>
      </c>
      <c r="O537" s="104">
        <f>+OAX!P575</f>
        <v>0</v>
      </c>
      <c r="P537" s="104">
        <f>+OAX!Q575</f>
        <v>0</v>
      </c>
      <c r="Q537" s="102">
        <f>+OAX!R575</f>
        <v>0</v>
      </c>
      <c r="R537" s="102">
        <f>+OAX!S575</f>
        <v>0</v>
      </c>
      <c r="S537" s="102">
        <f>+OAX!T575</f>
        <v>0</v>
      </c>
      <c r="T537" s="102">
        <f>+OAX!U575</f>
        <v>0</v>
      </c>
      <c r="U537" s="102">
        <f>+OAX!V575</f>
        <v>0</v>
      </c>
      <c r="V537" s="102">
        <f>+OAX!W575</f>
        <v>0</v>
      </c>
      <c r="W537" s="102">
        <f>+OAX!X575</f>
        <v>0</v>
      </c>
      <c r="X537" s="102">
        <f>+OAX!Y575</f>
        <v>0</v>
      </c>
      <c r="Y537" s="102">
        <f>+OAX!Z575</f>
        <v>0</v>
      </c>
      <c r="Z537" s="102">
        <f>+OAX!AA575</f>
        <v>0</v>
      </c>
      <c r="AA537" s="102">
        <f>+OAX!AB575</f>
        <v>0</v>
      </c>
    </row>
    <row r="538" spans="1:27" ht="24.75" hidden="1">
      <c r="A538" s="1"/>
      <c r="B538" s="147">
        <v>2023</v>
      </c>
      <c r="C538" s="99">
        <v>20</v>
      </c>
      <c r="D538" s="25">
        <v>1</v>
      </c>
      <c r="E538" s="25">
        <v>3</v>
      </c>
      <c r="F538" s="25">
        <v>6</v>
      </c>
      <c r="G538" s="25">
        <v>5000</v>
      </c>
      <c r="H538" s="25">
        <v>5300</v>
      </c>
      <c r="I538" s="25">
        <v>531</v>
      </c>
      <c r="J538" s="122">
        <v>120</v>
      </c>
      <c r="K538" s="122"/>
      <c r="L538" s="101" t="s">
        <v>451</v>
      </c>
      <c r="M538" s="102">
        <f>OAX!N576</f>
        <v>0</v>
      </c>
      <c r="N538" s="103" t="str">
        <f>+OAX!O576</f>
        <v>Pieza</v>
      </c>
      <c r="O538" s="104">
        <f>+OAX!P576</f>
        <v>0</v>
      </c>
      <c r="P538" s="104">
        <f>+OAX!Q576</f>
        <v>0</v>
      </c>
      <c r="Q538" s="102">
        <f>+OAX!R576</f>
        <v>0</v>
      </c>
      <c r="R538" s="102">
        <f>+OAX!S576</f>
        <v>0</v>
      </c>
      <c r="S538" s="102">
        <f>+OAX!T576</f>
        <v>0</v>
      </c>
      <c r="T538" s="102">
        <f>+OAX!U576</f>
        <v>0</v>
      </c>
      <c r="U538" s="102">
        <f>+OAX!V576</f>
        <v>0</v>
      </c>
      <c r="V538" s="102">
        <f>+OAX!W576</f>
        <v>0</v>
      </c>
      <c r="W538" s="102">
        <f>+OAX!X576</f>
        <v>0</v>
      </c>
      <c r="X538" s="102">
        <f>+OAX!Y576</f>
        <v>0</v>
      </c>
      <c r="Y538" s="102">
        <f>+OAX!Z576</f>
        <v>0</v>
      </c>
      <c r="Z538" s="102">
        <f>+OAX!AA576</f>
        <v>0</v>
      </c>
      <c r="AA538" s="102">
        <f>+OAX!AB576</f>
        <v>0</v>
      </c>
    </row>
    <row r="539" spans="1:27" ht="24.75" hidden="1">
      <c r="A539" s="1"/>
      <c r="B539" s="147">
        <v>2023</v>
      </c>
      <c r="C539" s="99">
        <v>20</v>
      </c>
      <c r="D539" s="25">
        <v>1</v>
      </c>
      <c r="E539" s="25">
        <v>3</v>
      </c>
      <c r="F539" s="25">
        <v>6</v>
      </c>
      <c r="G539" s="25">
        <v>5000</v>
      </c>
      <c r="H539" s="25">
        <v>5300</v>
      </c>
      <c r="I539" s="25">
        <v>531</v>
      </c>
      <c r="J539" s="122">
        <v>121</v>
      </c>
      <c r="K539" s="122"/>
      <c r="L539" s="101" t="s">
        <v>452</v>
      </c>
      <c r="M539" s="102">
        <f>OAX!N577</f>
        <v>0</v>
      </c>
      <c r="N539" s="103" t="str">
        <f>+OAX!O577</f>
        <v>Pieza</v>
      </c>
      <c r="O539" s="104">
        <f>+OAX!P577</f>
        <v>0</v>
      </c>
      <c r="P539" s="104">
        <f>+OAX!Q577</f>
        <v>0</v>
      </c>
      <c r="Q539" s="102">
        <f>+OAX!R577</f>
        <v>0</v>
      </c>
      <c r="R539" s="102">
        <f>+OAX!S577</f>
        <v>0</v>
      </c>
      <c r="S539" s="102">
        <f>+OAX!T577</f>
        <v>0</v>
      </c>
      <c r="T539" s="102">
        <f>+OAX!U577</f>
        <v>0</v>
      </c>
      <c r="U539" s="102">
        <f>+OAX!V577</f>
        <v>0</v>
      </c>
      <c r="V539" s="102">
        <f>+OAX!W577</f>
        <v>0</v>
      </c>
      <c r="W539" s="102">
        <f>+OAX!X577</f>
        <v>0</v>
      </c>
      <c r="X539" s="102">
        <f>+OAX!Y577</f>
        <v>0</v>
      </c>
      <c r="Y539" s="102">
        <f>+OAX!Z577</f>
        <v>0</v>
      </c>
      <c r="Z539" s="102">
        <f>+OAX!AA577</f>
        <v>0</v>
      </c>
      <c r="AA539" s="102">
        <f>+OAX!AB577</f>
        <v>0</v>
      </c>
    </row>
    <row r="540" spans="1:27" ht="24.75" hidden="1">
      <c r="A540" s="1"/>
      <c r="B540" s="147">
        <v>2023</v>
      </c>
      <c r="C540" s="99">
        <v>20</v>
      </c>
      <c r="D540" s="25">
        <v>1</v>
      </c>
      <c r="E540" s="25">
        <v>3</v>
      </c>
      <c r="F540" s="25">
        <v>6</v>
      </c>
      <c r="G540" s="25">
        <v>5000</v>
      </c>
      <c r="H540" s="25">
        <v>5300</v>
      </c>
      <c r="I540" s="25">
        <v>531</v>
      </c>
      <c r="J540" s="122">
        <v>122</v>
      </c>
      <c r="K540" s="122"/>
      <c r="L540" s="101" t="s">
        <v>453</v>
      </c>
      <c r="M540" s="102">
        <f>OAX!N578</f>
        <v>0</v>
      </c>
      <c r="N540" s="103" t="str">
        <f>+OAX!O578</f>
        <v>Pieza</v>
      </c>
      <c r="O540" s="104">
        <f>+OAX!P578</f>
        <v>0</v>
      </c>
      <c r="P540" s="104">
        <f>+OAX!Q578</f>
        <v>0</v>
      </c>
      <c r="Q540" s="102">
        <f>+OAX!R578</f>
        <v>0</v>
      </c>
      <c r="R540" s="102">
        <f>+OAX!S578</f>
        <v>0</v>
      </c>
      <c r="S540" s="102">
        <f>+OAX!T578</f>
        <v>0</v>
      </c>
      <c r="T540" s="102">
        <f>+OAX!U578</f>
        <v>0</v>
      </c>
      <c r="U540" s="102">
        <f>+OAX!V578</f>
        <v>0</v>
      </c>
      <c r="V540" s="102">
        <f>+OAX!W578</f>
        <v>0</v>
      </c>
      <c r="W540" s="102">
        <f>+OAX!X578</f>
        <v>0</v>
      </c>
      <c r="X540" s="102">
        <f>+OAX!Y578</f>
        <v>0</v>
      </c>
      <c r="Y540" s="102">
        <f>+OAX!Z578</f>
        <v>0</v>
      </c>
      <c r="Z540" s="102">
        <f>+OAX!AA578</f>
        <v>0</v>
      </c>
      <c r="AA540" s="102">
        <f>+OAX!AB578</f>
        <v>0</v>
      </c>
    </row>
    <row r="541" spans="1:27" ht="24.75" hidden="1">
      <c r="A541" s="1"/>
      <c r="B541" s="147">
        <v>2023</v>
      </c>
      <c r="C541" s="99">
        <v>20</v>
      </c>
      <c r="D541" s="25">
        <v>1</v>
      </c>
      <c r="E541" s="25">
        <v>3</v>
      </c>
      <c r="F541" s="25">
        <v>6</v>
      </c>
      <c r="G541" s="25">
        <v>5000</v>
      </c>
      <c r="H541" s="25">
        <v>5300</v>
      </c>
      <c r="I541" s="25">
        <v>531</v>
      </c>
      <c r="J541" s="122">
        <v>123</v>
      </c>
      <c r="K541" s="122"/>
      <c r="L541" s="101" t="s">
        <v>454</v>
      </c>
      <c r="M541" s="102">
        <f>OAX!N579</f>
        <v>0</v>
      </c>
      <c r="N541" s="103" t="str">
        <f>+OAX!O579</f>
        <v>Pieza</v>
      </c>
      <c r="O541" s="104">
        <f>+OAX!P579</f>
        <v>0</v>
      </c>
      <c r="P541" s="104">
        <f>+OAX!Q579</f>
        <v>0</v>
      </c>
      <c r="Q541" s="102">
        <f>+OAX!R579</f>
        <v>0</v>
      </c>
      <c r="R541" s="102">
        <f>+OAX!S579</f>
        <v>0</v>
      </c>
      <c r="S541" s="102">
        <f>+OAX!T579</f>
        <v>0</v>
      </c>
      <c r="T541" s="102">
        <f>+OAX!U579</f>
        <v>0</v>
      </c>
      <c r="U541" s="102">
        <f>+OAX!V579</f>
        <v>0</v>
      </c>
      <c r="V541" s="102">
        <f>+OAX!W579</f>
        <v>0</v>
      </c>
      <c r="W541" s="102">
        <f>+OAX!X579</f>
        <v>0</v>
      </c>
      <c r="X541" s="102">
        <f>+OAX!Y579</f>
        <v>0</v>
      </c>
      <c r="Y541" s="102">
        <f>+OAX!Z579</f>
        <v>0</v>
      </c>
      <c r="Z541" s="102">
        <f>+OAX!AA579</f>
        <v>0</v>
      </c>
      <c r="AA541" s="102">
        <f>+OAX!AB579</f>
        <v>0</v>
      </c>
    </row>
    <row r="542" spans="1:27" ht="24.75" hidden="1">
      <c r="A542" s="1"/>
      <c r="B542" s="147">
        <v>2023</v>
      </c>
      <c r="C542" s="99">
        <v>20</v>
      </c>
      <c r="D542" s="25">
        <v>1</v>
      </c>
      <c r="E542" s="25">
        <v>3</v>
      </c>
      <c r="F542" s="25">
        <v>6</v>
      </c>
      <c r="G542" s="25">
        <v>5000</v>
      </c>
      <c r="H542" s="25">
        <v>5300</v>
      </c>
      <c r="I542" s="25">
        <v>531</v>
      </c>
      <c r="J542" s="122">
        <v>124</v>
      </c>
      <c r="K542" s="122"/>
      <c r="L542" s="101" t="s">
        <v>455</v>
      </c>
      <c r="M542" s="102">
        <f>OAX!N580</f>
        <v>0</v>
      </c>
      <c r="N542" s="103" t="str">
        <f>+OAX!O580</f>
        <v>Pieza</v>
      </c>
      <c r="O542" s="104">
        <f>+OAX!P580</f>
        <v>0</v>
      </c>
      <c r="P542" s="104">
        <f>+OAX!Q580</f>
        <v>0</v>
      </c>
      <c r="Q542" s="102">
        <f>+OAX!R580</f>
        <v>0</v>
      </c>
      <c r="R542" s="102">
        <f>+OAX!S580</f>
        <v>0</v>
      </c>
      <c r="S542" s="102">
        <f>+OAX!T580</f>
        <v>0</v>
      </c>
      <c r="T542" s="102">
        <f>+OAX!U580</f>
        <v>0</v>
      </c>
      <c r="U542" s="102">
        <f>+OAX!V580</f>
        <v>0</v>
      </c>
      <c r="V542" s="102">
        <f>+OAX!W580</f>
        <v>0</v>
      </c>
      <c r="W542" s="102">
        <f>+OAX!X580</f>
        <v>0</v>
      </c>
      <c r="X542" s="102">
        <f>+OAX!Y580</f>
        <v>0</v>
      </c>
      <c r="Y542" s="102">
        <f>+OAX!Z580</f>
        <v>0</v>
      </c>
      <c r="Z542" s="102">
        <f>+OAX!AA580</f>
        <v>0</v>
      </c>
      <c r="AA542" s="102">
        <f>+OAX!AB580</f>
        <v>0</v>
      </c>
    </row>
    <row r="543" spans="1:27" ht="24.75" hidden="1">
      <c r="A543" s="1"/>
      <c r="B543" s="147">
        <v>2023</v>
      </c>
      <c r="C543" s="99">
        <v>20</v>
      </c>
      <c r="D543" s="25">
        <v>1</v>
      </c>
      <c r="E543" s="25">
        <v>3</v>
      </c>
      <c r="F543" s="25">
        <v>6</v>
      </c>
      <c r="G543" s="25">
        <v>5000</v>
      </c>
      <c r="H543" s="25">
        <v>5300</v>
      </c>
      <c r="I543" s="25">
        <v>531</v>
      </c>
      <c r="J543" s="122">
        <v>125</v>
      </c>
      <c r="K543" s="122"/>
      <c r="L543" s="101" t="s">
        <v>456</v>
      </c>
      <c r="M543" s="102">
        <f>OAX!N581</f>
        <v>0</v>
      </c>
      <c r="N543" s="103" t="str">
        <f>+OAX!O581</f>
        <v>Pieza</v>
      </c>
      <c r="O543" s="104">
        <f>+OAX!P581</f>
        <v>0</v>
      </c>
      <c r="P543" s="104">
        <f>+OAX!Q581</f>
        <v>0</v>
      </c>
      <c r="Q543" s="102">
        <f>+OAX!R581</f>
        <v>0</v>
      </c>
      <c r="R543" s="102">
        <f>+OAX!S581</f>
        <v>0</v>
      </c>
      <c r="S543" s="102">
        <f>+OAX!T581</f>
        <v>0</v>
      </c>
      <c r="T543" s="102">
        <f>+OAX!U581</f>
        <v>0</v>
      </c>
      <c r="U543" s="102">
        <f>+OAX!V581</f>
        <v>0</v>
      </c>
      <c r="V543" s="102">
        <f>+OAX!W581</f>
        <v>0</v>
      </c>
      <c r="W543" s="102">
        <f>+OAX!X581</f>
        <v>0</v>
      </c>
      <c r="X543" s="102">
        <f>+OAX!Y581</f>
        <v>0</v>
      </c>
      <c r="Y543" s="102">
        <f>+OAX!Z581</f>
        <v>0</v>
      </c>
      <c r="Z543" s="102">
        <f>+OAX!AA581</f>
        <v>0</v>
      </c>
      <c r="AA543" s="102">
        <f>+OAX!AB581</f>
        <v>0</v>
      </c>
    </row>
    <row r="544" spans="1:27" ht="24.75" hidden="1">
      <c r="A544" s="1"/>
      <c r="B544" s="147">
        <v>2023</v>
      </c>
      <c r="C544" s="99">
        <v>20</v>
      </c>
      <c r="D544" s="25">
        <v>1</v>
      </c>
      <c r="E544" s="25">
        <v>3</v>
      </c>
      <c r="F544" s="25">
        <v>6</v>
      </c>
      <c r="G544" s="25">
        <v>5000</v>
      </c>
      <c r="H544" s="25">
        <v>5300</v>
      </c>
      <c r="I544" s="25">
        <v>531</v>
      </c>
      <c r="J544" s="122">
        <v>126</v>
      </c>
      <c r="K544" s="122"/>
      <c r="L544" s="101" t="s">
        <v>457</v>
      </c>
      <c r="M544" s="102">
        <f>OAX!N582</f>
        <v>0</v>
      </c>
      <c r="N544" s="103" t="str">
        <f>+OAX!O582</f>
        <v>Pieza</v>
      </c>
      <c r="O544" s="104">
        <f>+OAX!P582</f>
        <v>0</v>
      </c>
      <c r="P544" s="104">
        <f>+OAX!Q582</f>
        <v>0</v>
      </c>
      <c r="Q544" s="102">
        <f>+OAX!R582</f>
        <v>0</v>
      </c>
      <c r="R544" s="102">
        <f>+OAX!S582</f>
        <v>0</v>
      </c>
      <c r="S544" s="102">
        <f>+OAX!T582</f>
        <v>0</v>
      </c>
      <c r="T544" s="102">
        <f>+OAX!U582</f>
        <v>0</v>
      </c>
      <c r="U544" s="102">
        <f>+OAX!V582</f>
        <v>0</v>
      </c>
      <c r="V544" s="102">
        <f>+OAX!W582</f>
        <v>0</v>
      </c>
      <c r="W544" s="102">
        <f>+OAX!X582</f>
        <v>0</v>
      </c>
      <c r="X544" s="102">
        <f>+OAX!Y582</f>
        <v>0</v>
      </c>
      <c r="Y544" s="102">
        <f>+OAX!Z582</f>
        <v>0</v>
      </c>
      <c r="Z544" s="102">
        <f>+OAX!AA582</f>
        <v>0</v>
      </c>
      <c r="AA544" s="102">
        <f>+OAX!AB582</f>
        <v>0</v>
      </c>
    </row>
    <row r="545" spans="1:27" ht="46.5" hidden="1">
      <c r="A545" s="1"/>
      <c r="B545" s="147">
        <v>2023</v>
      </c>
      <c r="C545" s="99">
        <v>20</v>
      </c>
      <c r="D545" s="25">
        <v>1</v>
      </c>
      <c r="E545" s="25">
        <v>3</v>
      </c>
      <c r="F545" s="25">
        <v>6</v>
      </c>
      <c r="G545" s="25">
        <v>5000</v>
      </c>
      <c r="H545" s="25">
        <v>5300</v>
      </c>
      <c r="I545" s="25">
        <v>531</v>
      </c>
      <c r="J545" s="122">
        <v>127</v>
      </c>
      <c r="K545" s="122"/>
      <c r="L545" s="101" t="s">
        <v>458</v>
      </c>
      <c r="M545" s="102">
        <f>OAX!N583</f>
        <v>0</v>
      </c>
      <c r="N545" s="103" t="str">
        <f>+OAX!O583</f>
        <v>Pieza</v>
      </c>
      <c r="O545" s="104">
        <f>+OAX!P583</f>
        <v>0</v>
      </c>
      <c r="P545" s="104">
        <f>+OAX!Q583</f>
        <v>0</v>
      </c>
      <c r="Q545" s="102">
        <f>+OAX!R583</f>
        <v>0</v>
      </c>
      <c r="R545" s="102">
        <f>+OAX!S583</f>
        <v>0</v>
      </c>
      <c r="S545" s="102">
        <f>+OAX!T583</f>
        <v>0</v>
      </c>
      <c r="T545" s="102">
        <f>+OAX!U583</f>
        <v>0</v>
      </c>
      <c r="U545" s="102">
        <f>+OAX!V583</f>
        <v>0</v>
      </c>
      <c r="V545" s="102">
        <f>+OAX!W583</f>
        <v>0</v>
      </c>
      <c r="W545" s="102">
        <f>+OAX!X583</f>
        <v>0</v>
      </c>
      <c r="X545" s="102">
        <f>+OAX!Y583</f>
        <v>0</v>
      </c>
      <c r="Y545" s="102">
        <f>+OAX!Z583</f>
        <v>0</v>
      </c>
      <c r="Z545" s="102">
        <f>+OAX!AA583</f>
        <v>0</v>
      </c>
      <c r="AA545" s="102">
        <f>+OAX!AB583</f>
        <v>0</v>
      </c>
    </row>
    <row r="546" spans="1:27" ht="46.5" hidden="1">
      <c r="A546" s="1"/>
      <c r="B546" s="147">
        <v>2023</v>
      </c>
      <c r="C546" s="99">
        <v>20</v>
      </c>
      <c r="D546" s="25">
        <v>1</v>
      </c>
      <c r="E546" s="25">
        <v>3</v>
      </c>
      <c r="F546" s="25">
        <v>6</v>
      </c>
      <c r="G546" s="25">
        <v>5000</v>
      </c>
      <c r="H546" s="25">
        <v>5300</v>
      </c>
      <c r="I546" s="25">
        <v>531</v>
      </c>
      <c r="J546" s="122">
        <v>128</v>
      </c>
      <c r="K546" s="122"/>
      <c r="L546" s="101" t="s">
        <v>459</v>
      </c>
      <c r="M546" s="102">
        <f>OAX!N584</f>
        <v>0</v>
      </c>
      <c r="N546" s="103" t="str">
        <f>+OAX!O584</f>
        <v>Pieza</v>
      </c>
      <c r="O546" s="104">
        <f>+OAX!P584</f>
        <v>0</v>
      </c>
      <c r="P546" s="104">
        <f>+OAX!Q584</f>
        <v>0</v>
      </c>
      <c r="Q546" s="102">
        <f>+OAX!R584</f>
        <v>0</v>
      </c>
      <c r="R546" s="102">
        <f>+OAX!S584</f>
        <v>0</v>
      </c>
      <c r="S546" s="102">
        <f>+OAX!T584</f>
        <v>0</v>
      </c>
      <c r="T546" s="102">
        <f>+OAX!U584</f>
        <v>0</v>
      </c>
      <c r="U546" s="102">
        <f>+OAX!V584</f>
        <v>0</v>
      </c>
      <c r="V546" s="102">
        <f>+OAX!W584</f>
        <v>0</v>
      </c>
      <c r="W546" s="102">
        <f>+OAX!X584</f>
        <v>0</v>
      </c>
      <c r="X546" s="102">
        <f>+OAX!Y584</f>
        <v>0</v>
      </c>
      <c r="Y546" s="102">
        <f>+OAX!Z584</f>
        <v>0</v>
      </c>
      <c r="Z546" s="102">
        <f>+OAX!AA584</f>
        <v>0</v>
      </c>
      <c r="AA546" s="102">
        <f>+OAX!AB584</f>
        <v>0</v>
      </c>
    </row>
    <row r="547" spans="1:27" ht="24.75" hidden="1">
      <c r="A547" s="1"/>
      <c r="B547" s="147">
        <v>2023</v>
      </c>
      <c r="C547" s="99">
        <v>20</v>
      </c>
      <c r="D547" s="25">
        <v>1</v>
      </c>
      <c r="E547" s="25">
        <v>3</v>
      </c>
      <c r="F547" s="25">
        <v>6</v>
      </c>
      <c r="G547" s="25">
        <v>5000</v>
      </c>
      <c r="H547" s="25">
        <v>5300</v>
      </c>
      <c r="I547" s="25">
        <v>531</v>
      </c>
      <c r="J547" s="122">
        <v>129</v>
      </c>
      <c r="K547" s="122"/>
      <c r="L547" s="101" t="s">
        <v>460</v>
      </c>
      <c r="M547" s="102">
        <f>OAX!N585</f>
        <v>0</v>
      </c>
      <c r="N547" s="103" t="str">
        <f>+OAX!O585</f>
        <v>Pieza</v>
      </c>
      <c r="O547" s="104">
        <f>+OAX!P585</f>
        <v>0</v>
      </c>
      <c r="P547" s="104">
        <f>+OAX!Q585</f>
        <v>0</v>
      </c>
      <c r="Q547" s="102">
        <f>+OAX!R585</f>
        <v>0</v>
      </c>
      <c r="R547" s="102">
        <f>+OAX!S585</f>
        <v>0</v>
      </c>
      <c r="S547" s="102">
        <f>+OAX!T585</f>
        <v>0</v>
      </c>
      <c r="T547" s="102">
        <f>+OAX!U585</f>
        <v>0</v>
      </c>
      <c r="U547" s="102">
        <f>+OAX!V585</f>
        <v>0</v>
      </c>
      <c r="V547" s="102">
        <f>+OAX!W585</f>
        <v>0</v>
      </c>
      <c r="W547" s="102">
        <f>+OAX!X585</f>
        <v>0</v>
      </c>
      <c r="X547" s="102">
        <f>+OAX!Y585</f>
        <v>0</v>
      </c>
      <c r="Y547" s="102">
        <f>+OAX!Z585</f>
        <v>0</v>
      </c>
      <c r="Z547" s="102">
        <f>+OAX!AA585</f>
        <v>0</v>
      </c>
      <c r="AA547" s="102">
        <f>+OAX!AB585</f>
        <v>0</v>
      </c>
    </row>
    <row r="548" spans="1:27" ht="24.75" hidden="1">
      <c r="A548" s="1"/>
      <c r="B548" s="147">
        <v>2023</v>
      </c>
      <c r="C548" s="99">
        <v>20</v>
      </c>
      <c r="D548" s="25">
        <v>1</v>
      </c>
      <c r="E548" s="25">
        <v>3</v>
      </c>
      <c r="F548" s="25">
        <v>6</v>
      </c>
      <c r="G548" s="25">
        <v>5000</v>
      </c>
      <c r="H548" s="25">
        <v>5300</v>
      </c>
      <c r="I548" s="25">
        <v>531</v>
      </c>
      <c r="J548" s="122">
        <v>130</v>
      </c>
      <c r="K548" s="122"/>
      <c r="L548" s="101" t="s">
        <v>461</v>
      </c>
      <c r="M548" s="102">
        <f>OAX!N586</f>
        <v>0</v>
      </c>
      <c r="N548" s="103" t="str">
        <f>+OAX!O586</f>
        <v>Pieza</v>
      </c>
      <c r="O548" s="104">
        <f>+OAX!P586</f>
        <v>0</v>
      </c>
      <c r="P548" s="104">
        <f>+OAX!Q586</f>
        <v>0</v>
      </c>
      <c r="Q548" s="102">
        <f>+OAX!R586</f>
        <v>0</v>
      </c>
      <c r="R548" s="102">
        <f>+OAX!S586</f>
        <v>0</v>
      </c>
      <c r="S548" s="102">
        <f>+OAX!T586</f>
        <v>0</v>
      </c>
      <c r="T548" s="102">
        <f>+OAX!U586</f>
        <v>0</v>
      </c>
      <c r="U548" s="102">
        <f>+OAX!V586</f>
        <v>0</v>
      </c>
      <c r="V548" s="102">
        <f>+OAX!W586</f>
        <v>0</v>
      </c>
      <c r="W548" s="102">
        <f>+OAX!X586</f>
        <v>0</v>
      </c>
      <c r="X548" s="102">
        <f>+OAX!Y586</f>
        <v>0</v>
      </c>
      <c r="Y548" s="102">
        <f>+OAX!Z586</f>
        <v>0</v>
      </c>
      <c r="Z548" s="102">
        <f>+OAX!AA586</f>
        <v>0</v>
      </c>
      <c r="AA548" s="102">
        <f>+OAX!AB586</f>
        <v>0</v>
      </c>
    </row>
    <row r="549" spans="1:27" ht="24.75" hidden="1">
      <c r="A549" s="1"/>
      <c r="B549" s="147">
        <v>2023</v>
      </c>
      <c r="C549" s="99">
        <v>20</v>
      </c>
      <c r="D549" s="25">
        <v>1</v>
      </c>
      <c r="E549" s="25">
        <v>3</v>
      </c>
      <c r="F549" s="25">
        <v>6</v>
      </c>
      <c r="G549" s="25">
        <v>5000</v>
      </c>
      <c r="H549" s="25">
        <v>5300</v>
      </c>
      <c r="I549" s="25">
        <v>531</v>
      </c>
      <c r="J549" s="122">
        <v>131</v>
      </c>
      <c r="K549" s="122"/>
      <c r="L549" s="101" t="s">
        <v>462</v>
      </c>
      <c r="M549" s="102">
        <f>OAX!N587</f>
        <v>0</v>
      </c>
      <c r="N549" s="103" t="str">
        <f>+OAX!O587</f>
        <v>Pieza</v>
      </c>
      <c r="O549" s="104">
        <f>+OAX!P587</f>
        <v>0</v>
      </c>
      <c r="P549" s="104">
        <f>+OAX!Q587</f>
        <v>0</v>
      </c>
      <c r="Q549" s="102">
        <f>+OAX!R587</f>
        <v>0</v>
      </c>
      <c r="R549" s="102">
        <f>+OAX!S587</f>
        <v>0</v>
      </c>
      <c r="S549" s="102">
        <f>+OAX!T587</f>
        <v>0</v>
      </c>
      <c r="T549" s="102">
        <f>+OAX!U587</f>
        <v>0</v>
      </c>
      <c r="U549" s="102">
        <f>+OAX!V587</f>
        <v>0</v>
      </c>
      <c r="V549" s="102">
        <f>+OAX!W587</f>
        <v>0</v>
      </c>
      <c r="W549" s="102">
        <f>+OAX!X587</f>
        <v>0</v>
      </c>
      <c r="X549" s="102">
        <f>+OAX!Y587</f>
        <v>0</v>
      </c>
      <c r="Y549" s="102">
        <f>+OAX!Z587</f>
        <v>0</v>
      </c>
      <c r="Z549" s="102">
        <f>+OAX!AA587</f>
        <v>0</v>
      </c>
      <c r="AA549" s="102">
        <f>+OAX!AB587</f>
        <v>0</v>
      </c>
    </row>
    <row r="550" spans="1:27" ht="24.75" hidden="1">
      <c r="A550" s="1"/>
      <c r="B550" s="147">
        <v>2023</v>
      </c>
      <c r="C550" s="99">
        <v>20</v>
      </c>
      <c r="D550" s="25">
        <v>1</v>
      </c>
      <c r="E550" s="25">
        <v>3</v>
      </c>
      <c r="F550" s="25">
        <v>6</v>
      </c>
      <c r="G550" s="25">
        <v>5000</v>
      </c>
      <c r="H550" s="25">
        <v>5300</v>
      </c>
      <c r="I550" s="25">
        <v>531</v>
      </c>
      <c r="J550" s="122">
        <v>132</v>
      </c>
      <c r="K550" s="122"/>
      <c r="L550" s="101" t="s">
        <v>463</v>
      </c>
      <c r="M550" s="102">
        <f>OAX!N588</f>
        <v>0</v>
      </c>
      <c r="N550" s="103" t="str">
        <f>+OAX!O588</f>
        <v>Pieza</v>
      </c>
      <c r="O550" s="104">
        <f>+OAX!P588</f>
        <v>0</v>
      </c>
      <c r="P550" s="104">
        <f>+OAX!Q588</f>
        <v>0</v>
      </c>
      <c r="Q550" s="102">
        <f>+OAX!R588</f>
        <v>0</v>
      </c>
      <c r="R550" s="102">
        <f>+OAX!S588</f>
        <v>0</v>
      </c>
      <c r="S550" s="102">
        <f>+OAX!T588</f>
        <v>0</v>
      </c>
      <c r="T550" s="102">
        <f>+OAX!U588</f>
        <v>0</v>
      </c>
      <c r="U550" s="102">
        <f>+OAX!V588</f>
        <v>0</v>
      </c>
      <c r="V550" s="102">
        <f>+OAX!W588</f>
        <v>0</v>
      </c>
      <c r="W550" s="102">
        <f>+OAX!X588</f>
        <v>0</v>
      </c>
      <c r="X550" s="102">
        <f>+OAX!Y588</f>
        <v>0</v>
      </c>
      <c r="Y550" s="102">
        <f>+OAX!Z588</f>
        <v>0</v>
      </c>
      <c r="Z550" s="102">
        <f>+OAX!AA588</f>
        <v>0</v>
      </c>
      <c r="AA550" s="102">
        <f>+OAX!AB588</f>
        <v>0</v>
      </c>
    </row>
    <row r="551" spans="1:27" ht="24.75" hidden="1">
      <c r="A551" s="1"/>
      <c r="B551" s="147">
        <v>2023</v>
      </c>
      <c r="C551" s="99">
        <v>20</v>
      </c>
      <c r="D551" s="25">
        <v>1</v>
      </c>
      <c r="E551" s="25">
        <v>3</v>
      </c>
      <c r="F551" s="25">
        <v>6</v>
      </c>
      <c r="G551" s="25">
        <v>5000</v>
      </c>
      <c r="H551" s="25">
        <v>5300</v>
      </c>
      <c r="I551" s="25">
        <v>531</v>
      </c>
      <c r="J551" s="122">
        <v>133</v>
      </c>
      <c r="K551" s="122"/>
      <c r="L551" s="101" t="s">
        <v>464</v>
      </c>
      <c r="M551" s="102">
        <f>OAX!N589</f>
        <v>0</v>
      </c>
      <c r="N551" s="103" t="str">
        <f>+OAX!O589</f>
        <v>Pieza</v>
      </c>
      <c r="O551" s="104">
        <f>+OAX!P589</f>
        <v>0</v>
      </c>
      <c r="P551" s="104">
        <f>+OAX!Q589</f>
        <v>0</v>
      </c>
      <c r="Q551" s="102">
        <f>+OAX!R589</f>
        <v>0</v>
      </c>
      <c r="R551" s="102">
        <f>+OAX!S589</f>
        <v>0</v>
      </c>
      <c r="S551" s="102">
        <f>+OAX!T589</f>
        <v>0</v>
      </c>
      <c r="T551" s="102">
        <f>+OAX!U589</f>
        <v>0</v>
      </c>
      <c r="U551" s="102">
        <f>+OAX!V589</f>
        <v>0</v>
      </c>
      <c r="V551" s="102">
        <f>+OAX!W589</f>
        <v>0</v>
      </c>
      <c r="W551" s="102">
        <f>+OAX!X589</f>
        <v>0</v>
      </c>
      <c r="X551" s="102">
        <f>+OAX!Y589</f>
        <v>0</v>
      </c>
      <c r="Y551" s="102">
        <f>+OAX!Z589</f>
        <v>0</v>
      </c>
      <c r="Z551" s="102">
        <f>+OAX!AA589</f>
        <v>0</v>
      </c>
      <c r="AA551" s="102">
        <f>+OAX!AB589</f>
        <v>0</v>
      </c>
    </row>
    <row r="552" spans="1:27" ht="24.75" hidden="1">
      <c r="A552" s="1"/>
      <c r="B552" s="147">
        <v>2023</v>
      </c>
      <c r="C552" s="99">
        <v>20</v>
      </c>
      <c r="D552" s="25">
        <v>1</v>
      </c>
      <c r="E552" s="25">
        <v>3</v>
      </c>
      <c r="F552" s="25">
        <v>6</v>
      </c>
      <c r="G552" s="25">
        <v>5000</v>
      </c>
      <c r="H552" s="25">
        <v>5300</v>
      </c>
      <c r="I552" s="25">
        <v>531</v>
      </c>
      <c r="J552" s="122">
        <v>134</v>
      </c>
      <c r="K552" s="122"/>
      <c r="L552" s="101" t="s">
        <v>465</v>
      </c>
      <c r="M552" s="102">
        <f>OAX!N590</f>
        <v>0</v>
      </c>
      <c r="N552" s="103" t="str">
        <f>+OAX!O590</f>
        <v>Pieza</v>
      </c>
      <c r="O552" s="104">
        <f>+OAX!P590</f>
        <v>0</v>
      </c>
      <c r="P552" s="104">
        <f>+OAX!Q590</f>
        <v>0</v>
      </c>
      <c r="Q552" s="102">
        <f>+OAX!R590</f>
        <v>0</v>
      </c>
      <c r="R552" s="102">
        <f>+OAX!S590</f>
        <v>0</v>
      </c>
      <c r="S552" s="102">
        <f>+OAX!T590</f>
        <v>0</v>
      </c>
      <c r="T552" s="102">
        <f>+OAX!U590</f>
        <v>0</v>
      </c>
      <c r="U552" s="102">
        <f>+OAX!V590</f>
        <v>0</v>
      </c>
      <c r="V552" s="102">
        <f>+OAX!W590</f>
        <v>0</v>
      </c>
      <c r="W552" s="102">
        <f>+OAX!X590</f>
        <v>0</v>
      </c>
      <c r="X552" s="102">
        <f>+OAX!Y590</f>
        <v>0</v>
      </c>
      <c r="Y552" s="102">
        <f>+OAX!Z590</f>
        <v>0</v>
      </c>
      <c r="Z552" s="102">
        <f>+OAX!AA590</f>
        <v>0</v>
      </c>
      <c r="AA552" s="102">
        <f>+OAX!AB590</f>
        <v>0</v>
      </c>
    </row>
    <row r="553" spans="1:27" ht="46.5" hidden="1">
      <c r="A553" s="1"/>
      <c r="B553" s="147">
        <v>2023</v>
      </c>
      <c r="C553" s="99">
        <v>20</v>
      </c>
      <c r="D553" s="25">
        <v>1</v>
      </c>
      <c r="E553" s="25">
        <v>3</v>
      </c>
      <c r="F553" s="25">
        <v>6</v>
      </c>
      <c r="G553" s="25">
        <v>5000</v>
      </c>
      <c r="H553" s="25">
        <v>5300</v>
      </c>
      <c r="I553" s="25">
        <v>531</v>
      </c>
      <c r="J553" s="122">
        <v>135</v>
      </c>
      <c r="K553" s="122"/>
      <c r="L553" s="101" t="s">
        <v>466</v>
      </c>
      <c r="M553" s="102">
        <f>OAX!N591</f>
        <v>0</v>
      </c>
      <c r="N553" s="103" t="str">
        <f>+OAX!O591</f>
        <v>Pieza</v>
      </c>
      <c r="O553" s="104">
        <f>+OAX!P591</f>
        <v>0</v>
      </c>
      <c r="P553" s="104">
        <f>+OAX!Q591</f>
        <v>0</v>
      </c>
      <c r="Q553" s="102">
        <f>+OAX!R591</f>
        <v>0</v>
      </c>
      <c r="R553" s="102">
        <f>+OAX!S591</f>
        <v>0</v>
      </c>
      <c r="S553" s="102">
        <f>+OAX!T591</f>
        <v>0</v>
      </c>
      <c r="T553" s="102">
        <f>+OAX!U591</f>
        <v>0</v>
      </c>
      <c r="U553" s="102">
        <f>+OAX!V591</f>
        <v>0</v>
      </c>
      <c r="V553" s="102">
        <f>+OAX!W591</f>
        <v>0</v>
      </c>
      <c r="W553" s="102">
        <f>+OAX!X591</f>
        <v>0</v>
      </c>
      <c r="X553" s="102">
        <f>+OAX!Y591</f>
        <v>0</v>
      </c>
      <c r="Y553" s="102">
        <f>+OAX!Z591</f>
        <v>0</v>
      </c>
      <c r="Z553" s="102">
        <f>+OAX!AA591</f>
        <v>0</v>
      </c>
      <c r="AA553" s="102">
        <f>+OAX!AB591</f>
        <v>0</v>
      </c>
    </row>
    <row r="554" spans="1:27" ht="24.75" hidden="1">
      <c r="A554" s="1"/>
      <c r="B554" s="147">
        <v>2023</v>
      </c>
      <c r="C554" s="99">
        <v>20</v>
      </c>
      <c r="D554" s="25">
        <v>1</v>
      </c>
      <c r="E554" s="25">
        <v>3</v>
      </c>
      <c r="F554" s="25">
        <v>6</v>
      </c>
      <c r="G554" s="25">
        <v>5000</v>
      </c>
      <c r="H554" s="25">
        <v>5300</v>
      </c>
      <c r="I554" s="25">
        <v>531</v>
      </c>
      <c r="J554" s="122">
        <v>136</v>
      </c>
      <c r="K554" s="122"/>
      <c r="L554" s="101" t="s">
        <v>467</v>
      </c>
      <c r="M554" s="102">
        <f>OAX!N592</f>
        <v>0</v>
      </c>
      <c r="N554" s="103" t="str">
        <f>+OAX!O592</f>
        <v>Pieza</v>
      </c>
      <c r="O554" s="104">
        <f>+OAX!P592</f>
        <v>0</v>
      </c>
      <c r="P554" s="104">
        <f>+OAX!Q592</f>
        <v>0</v>
      </c>
      <c r="Q554" s="102">
        <f>+OAX!R592</f>
        <v>0</v>
      </c>
      <c r="R554" s="102">
        <f>+OAX!S592</f>
        <v>0</v>
      </c>
      <c r="S554" s="102">
        <f>+OAX!T592</f>
        <v>0</v>
      </c>
      <c r="T554" s="102">
        <f>+OAX!U592</f>
        <v>0</v>
      </c>
      <c r="U554" s="102">
        <f>+OAX!V592</f>
        <v>0</v>
      </c>
      <c r="V554" s="102">
        <f>+OAX!W592</f>
        <v>0</v>
      </c>
      <c r="W554" s="102">
        <f>+OAX!X592</f>
        <v>0</v>
      </c>
      <c r="X554" s="102">
        <f>+OAX!Y592</f>
        <v>0</v>
      </c>
      <c r="Y554" s="102">
        <f>+OAX!Z592</f>
        <v>0</v>
      </c>
      <c r="Z554" s="102">
        <f>+OAX!AA592</f>
        <v>0</v>
      </c>
      <c r="AA554" s="102">
        <f>+OAX!AB592</f>
        <v>0</v>
      </c>
    </row>
    <row r="555" spans="1:27" ht="24.75" hidden="1">
      <c r="A555" s="1"/>
      <c r="B555" s="147">
        <v>2023</v>
      </c>
      <c r="C555" s="99">
        <v>20</v>
      </c>
      <c r="D555" s="25">
        <v>1</v>
      </c>
      <c r="E555" s="25">
        <v>3</v>
      </c>
      <c r="F555" s="25">
        <v>6</v>
      </c>
      <c r="G555" s="25">
        <v>5000</v>
      </c>
      <c r="H555" s="25">
        <v>5300</v>
      </c>
      <c r="I555" s="25">
        <v>531</v>
      </c>
      <c r="J555" s="122">
        <v>137</v>
      </c>
      <c r="K555" s="122"/>
      <c r="L555" s="101" t="s">
        <v>468</v>
      </c>
      <c r="M555" s="102">
        <f>OAX!N593</f>
        <v>0</v>
      </c>
      <c r="N555" s="103" t="str">
        <f>+OAX!O593</f>
        <v>Pieza</v>
      </c>
      <c r="O555" s="104">
        <f>+OAX!P593</f>
        <v>0</v>
      </c>
      <c r="P555" s="104">
        <f>+OAX!Q593</f>
        <v>0</v>
      </c>
      <c r="Q555" s="102">
        <f>+OAX!R593</f>
        <v>0</v>
      </c>
      <c r="R555" s="102">
        <f>+OAX!S593</f>
        <v>0</v>
      </c>
      <c r="S555" s="102">
        <f>+OAX!T593</f>
        <v>0</v>
      </c>
      <c r="T555" s="102">
        <f>+OAX!U593</f>
        <v>0</v>
      </c>
      <c r="U555" s="102">
        <f>+OAX!V593</f>
        <v>0</v>
      </c>
      <c r="V555" s="102">
        <f>+OAX!W593</f>
        <v>0</v>
      </c>
      <c r="W555" s="102">
        <f>+OAX!X593</f>
        <v>0</v>
      </c>
      <c r="X555" s="102">
        <f>+OAX!Y593</f>
        <v>0</v>
      </c>
      <c r="Y555" s="102">
        <f>+OAX!Z593</f>
        <v>0</v>
      </c>
      <c r="Z555" s="102">
        <f>+OAX!AA593</f>
        <v>0</v>
      </c>
      <c r="AA555" s="102">
        <f>+OAX!AB593</f>
        <v>0</v>
      </c>
    </row>
    <row r="556" spans="1:27" ht="24.75" hidden="1">
      <c r="A556" s="1"/>
      <c r="B556" s="147">
        <v>2023</v>
      </c>
      <c r="C556" s="99">
        <v>20</v>
      </c>
      <c r="D556" s="25">
        <v>1</v>
      </c>
      <c r="E556" s="25">
        <v>3</v>
      </c>
      <c r="F556" s="25">
        <v>6</v>
      </c>
      <c r="G556" s="25">
        <v>5000</v>
      </c>
      <c r="H556" s="25">
        <v>5300</v>
      </c>
      <c r="I556" s="25">
        <v>531</v>
      </c>
      <c r="J556" s="122">
        <v>138</v>
      </c>
      <c r="K556" s="122"/>
      <c r="L556" s="101" t="s">
        <v>469</v>
      </c>
      <c r="M556" s="102">
        <f>OAX!N594</f>
        <v>0</v>
      </c>
      <c r="N556" s="103" t="str">
        <f>+OAX!O594</f>
        <v>Pieza</v>
      </c>
      <c r="O556" s="104">
        <f>+OAX!P594</f>
        <v>0</v>
      </c>
      <c r="P556" s="104">
        <f>+OAX!Q594</f>
        <v>0</v>
      </c>
      <c r="Q556" s="102">
        <f>+OAX!R594</f>
        <v>0</v>
      </c>
      <c r="R556" s="102">
        <f>+OAX!S594</f>
        <v>0</v>
      </c>
      <c r="S556" s="102">
        <f>+OAX!T594</f>
        <v>0</v>
      </c>
      <c r="T556" s="102">
        <f>+OAX!U594</f>
        <v>0</v>
      </c>
      <c r="U556" s="102">
        <f>+OAX!V594</f>
        <v>0</v>
      </c>
      <c r="V556" s="102">
        <f>+OAX!W594</f>
        <v>0</v>
      </c>
      <c r="W556" s="102">
        <f>+OAX!X594</f>
        <v>0</v>
      </c>
      <c r="X556" s="102">
        <f>+OAX!Y594</f>
        <v>0</v>
      </c>
      <c r="Y556" s="102">
        <f>+OAX!Z594</f>
        <v>0</v>
      </c>
      <c r="Z556" s="102">
        <f>+OAX!AA594</f>
        <v>0</v>
      </c>
      <c r="AA556" s="102">
        <f>+OAX!AB594</f>
        <v>0</v>
      </c>
    </row>
    <row r="557" spans="1:27" ht="24.75" hidden="1">
      <c r="A557" s="1"/>
      <c r="B557" s="147">
        <v>2023</v>
      </c>
      <c r="C557" s="99">
        <v>20</v>
      </c>
      <c r="D557" s="25">
        <v>1</v>
      </c>
      <c r="E557" s="25">
        <v>3</v>
      </c>
      <c r="F557" s="25">
        <v>6</v>
      </c>
      <c r="G557" s="25">
        <v>5000</v>
      </c>
      <c r="H557" s="25">
        <v>5300</v>
      </c>
      <c r="I557" s="25">
        <v>531</v>
      </c>
      <c r="J557" s="122">
        <v>139</v>
      </c>
      <c r="K557" s="122"/>
      <c r="L557" s="101" t="s">
        <v>470</v>
      </c>
      <c r="M557" s="102">
        <f>OAX!N595</f>
        <v>0</v>
      </c>
      <c r="N557" s="103" t="str">
        <f>+OAX!O595</f>
        <v>Pieza</v>
      </c>
      <c r="O557" s="104">
        <f>+OAX!P595</f>
        <v>0</v>
      </c>
      <c r="P557" s="104">
        <f>+OAX!Q595</f>
        <v>0</v>
      </c>
      <c r="Q557" s="102">
        <f>+OAX!R595</f>
        <v>0</v>
      </c>
      <c r="R557" s="102">
        <f>+OAX!S595</f>
        <v>0</v>
      </c>
      <c r="S557" s="102">
        <f>+OAX!T595</f>
        <v>0</v>
      </c>
      <c r="T557" s="102">
        <f>+OAX!U595</f>
        <v>0</v>
      </c>
      <c r="U557" s="102">
        <f>+OAX!V595</f>
        <v>0</v>
      </c>
      <c r="V557" s="102">
        <f>+OAX!W595</f>
        <v>0</v>
      </c>
      <c r="W557" s="102">
        <f>+OAX!X595</f>
        <v>0</v>
      </c>
      <c r="X557" s="102">
        <f>+OAX!Y595</f>
        <v>0</v>
      </c>
      <c r="Y557" s="102">
        <f>+OAX!Z595</f>
        <v>0</v>
      </c>
      <c r="Z557" s="102">
        <f>+OAX!AA595</f>
        <v>0</v>
      </c>
      <c r="AA557" s="102">
        <f>+OAX!AB595</f>
        <v>0</v>
      </c>
    </row>
    <row r="558" spans="1:27" ht="24.75" hidden="1">
      <c r="A558" s="1"/>
      <c r="B558" s="147">
        <v>2023</v>
      </c>
      <c r="C558" s="99">
        <v>20</v>
      </c>
      <c r="D558" s="25">
        <v>1</v>
      </c>
      <c r="E558" s="25">
        <v>3</v>
      </c>
      <c r="F558" s="25">
        <v>6</v>
      </c>
      <c r="G558" s="25">
        <v>5000</v>
      </c>
      <c r="H558" s="25">
        <v>5300</v>
      </c>
      <c r="I558" s="25">
        <v>531</v>
      </c>
      <c r="J558" s="122">
        <v>140</v>
      </c>
      <c r="K558" s="122"/>
      <c r="L558" s="101" t="s">
        <v>471</v>
      </c>
      <c r="M558" s="102">
        <f>OAX!N596</f>
        <v>0</v>
      </c>
      <c r="N558" s="103" t="str">
        <f>+OAX!O596</f>
        <v>Pieza</v>
      </c>
      <c r="O558" s="104">
        <f>+OAX!P596</f>
        <v>0</v>
      </c>
      <c r="P558" s="104">
        <f>+OAX!Q596</f>
        <v>0</v>
      </c>
      <c r="Q558" s="102">
        <f>+OAX!R596</f>
        <v>0</v>
      </c>
      <c r="R558" s="102">
        <f>+OAX!S596</f>
        <v>0</v>
      </c>
      <c r="S558" s="102">
        <f>+OAX!T596</f>
        <v>0</v>
      </c>
      <c r="T558" s="102">
        <f>+OAX!U596</f>
        <v>0</v>
      </c>
      <c r="U558" s="102">
        <f>+OAX!V596</f>
        <v>0</v>
      </c>
      <c r="V558" s="102">
        <f>+OAX!W596</f>
        <v>0</v>
      </c>
      <c r="W558" s="102">
        <f>+OAX!X596</f>
        <v>0</v>
      </c>
      <c r="X558" s="102">
        <f>+OAX!Y596</f>
        <v>0</v>
      </c>
      <c r="Y558" s="102">
        <f>+OAX!Z596</f>
        <v>0</v>
      </c>
      <c r="Z558" s="102">
        <f>+OAX!AA596</f>
        <v>0</v>
      </c>
      <c r="AA558" s="102">
        <f>+OAX!AB596</f>
        <v>0</v>
      </c>
    </row>
    <row r="559" spans="1:27" ht="24.75" hidden="1">
      <c r="A559" s="1"/>
      <c r="B559" s="116">
        <v>2023</v>
      </c>
      <c r="C559" s="116">
        <v>20</v>
      </c>
      <c r="D559" s="116">
        <v>1</v>
      </c>
      <c r="E559" s="116">
        <v>3</v>
      </c>
      <c r="F559" s="116">
        <v>6</v>
      </c>
      <c r="G559" s="116">
        <v>5000</v>
      </c>
      <c r="H559" s="116">
        <v>5900</v>
      </c>
      <c r="I559" s="116"/>
      <c r="J559" s="151"/>
      <c r="K559" s="151"/>
      <c r="L559" s="89" t="s">
        <v>472</v>
      </c>
      <c r="M559" s="90">
        <f>OAX!N597</f>
        <v>0</v>
      </c>
      <c r="N559" s="151"/>
      <c r="O559" s="151"/>
      <c r="P559" s="151"/>
      <c r="Q559" s="90">
        <f>+OAX!R597</f>
        <v>0</v>
      </c>
      <c r="R559" s="90">
        <f>+OAX!S597</f>
        <v>0</v>
      </c>
      <c r="S559" s="90">
        <f>+OAX!T597</f>
        <v>0</v>
      </c>
      <c r="T559" s="90">
        <f>+OAX!U597</f>
        <v>0</v>
      </c>
      <c r="U559" s="90">
        <f>+OAX!V597</f>
        <v>0</v>
      </c>
      <c r="V559" s="90"/>
      <c r="W559" s="90"/>
      <c r="X559" s="90"/>
      <c r="Y559" s="90"/>
      <c r="Z559" s="90"/>
      <c r="AA559" s="90"/>
    </row>
    <row r="560" spans="1:27" ht="24.75" hidden="1">
      <c r="A560" s="1"/>
      <c r="B560" s="119">
        <v>2023</v>
      </c>
      <c r="C560" s="119">
        <v>20</v>
      </c>
      <c r="D560" s="119">
        <v>1</v>
      </c>
      <c r="E560" s="119">
        <v>3</v>
      </c>
      <c r="F560" s="119">
        <v>6</v>
      </c>
      <c r="G560" s="119">
        <v>5000</v>
      </c>
      <c r="H560" s="119">
        <v>5900</v>
      </c>
      <c r="I560" s="119">
        <v>591</v>
      </c>
      <c r="J560" s="119"/>
      <c r="K560" s="119"/>
      <c r="L560" s="95" t="s">
        <v>226</v>
      </c>
      <c r="M560" s="96">
        <f>OAX!N598</f>
        <v>0</v>
      </c>
      <c r="N560" s="97"/>
      <c r="O560" s="97"/>
      <c r="P560" s="97"/>
      <c r="Q560" s="96">
        <f>+OAX!R598</f>
        <v>0</v>
      </c>
      <c r="R560" s="96">
        <f>+OAX!S598</f>
        <v>0</v>
      </c>
      <c r="S560" s="96">
        <f>+OAX!T598</f>
        <v>0</v>
      </c>
      <c r="T560" s="96">
        <f>+OAX!U598</f>
        <v>0</v>
      </c>
      <c r="U560" s="96">
        <f>+OAX!V598</f>
        <v>0</v>
      </c>
      <c r="V560" s="96"/>
      <c r="W560" s="96"/>
      <c r="X560" s="96"/>
      <c r="Y560" s="96"/>
      <c r="Z560" s="96"/>
      <c r="AA560" s="96"/>
    </row>
    <row r="561" spans="1:27" ht="24.75" hidden="1">
      <c r="A561" s="1"/>
      <c r="B561" s="147">
        <v>2023</v>
      </c>
      <c r="C561" s="99">
        <v>20</v>
      </c>
      <c r="D561" s="25">
        <v>1</v>
      </c>
      <c r="E561" s="25">
        <v>3</v>
      </c>
      <c r="F561" s="25">
        <v>6</v>
      </c>
      <c r="G561" s="25">
        <v>5000</v>
      </c>
      <c r="H561" s="25">
        <v>5900</v>
      </c>
      <c r="I561" s="25">
        <v>591</v>
      </c>
      <c r="J561" s="122">
        <v>1</v>
      </c>
      <c r="K561" s="122"/>
      <c r="L561" s="101" t="s">
        <v>473</v>
      </c>
      <c r="M561" s="102">
        <f>OAX!N599</f>
        <v>0</v>
      </c>
      <c r="N561" s="148" t="str">
        <f>+OAX!O599</f>
        <v>Licencia</v>
      </c>
      <c r="O561" s="104">
        <f>+OAX!P599</f>
        <v>0</v>
      </c>
      <c r="P561" s="104">
        <f>+OAX!Q599</f>
        <v>0</v>
      </c>
      <c r="Q561" s="102">
        <f>+OAX!R599</f>
        <v>0</v>
      </c>
      <c r="R561" s="102">
        <f>+OAX!S599</f>
        <v>0</v>
      </c>
      <c r="S561" s="102">
        <f>+OAX!T599</f>
        <v>0</v>
      </c>
      <c r="T561" s="102">
        <f>+OAX!U599</f>
        <v>0</v>
      </c>
      <c r="U561" s="102">
        <f>+OAX!V599</f>
        <v>0</v>
      </c>
      <c r="V561" s="102">
        <f>+OAX!W599</f>
        <v>0</v>
      </c>
      <c r="W561" s="102">
        <f>+OAX!X599</f>
        <v>0</v>
      </c>
      <c r="X561" s="102">
        <f>+OAX!Y599</f>
        <v>0</v>
      </c>
      <c r="Y561" s="102">
        <f>+OAX!Z599</f>
        <v>0</v>
      </c>
      <c r="Z561" s="102">
        <f>+OAX!AA599</f>
        <v>0</v>
      </c>
      <c r="AA561" s="102">
        <f>+OAX!AB599</f>
        <v>0</v>
      </c>
    </row>
    <row r="562" spans="1:27" ht="24.75" hidden="1">
      <c r="A562" s="1"/>
      <c r="B562" s="111">
        <v>2023</v>
      </c>
      <c r="C562" s="111">
        <v>20</v>
      </c>
      <c r="D562" s="111">
        <v>1</v>
      </c>
      <c r="E562" s="111">
        <v>4</v>
      </c>
      <c r="F562" s="111"/>
      <c r="G562" s="111"/>
      <c r="H562" s="111"/>
      <c r="I562" s="111"/>
      <c r="J562" s="112" t="s">
        <v>29</v>
      </c>
      <c r="K562" s="112"/>
      <c r="L562" s="70" t="s">
        <v>474</v>
      </c>
      <c r="M562" s="71">
        <f>OAX!N600</f>
        <v>0</v>
      </c>
      <c r="N562" s="72"/>
      <c r="O562" s="72"/>
      <c r="P562" s="72"/>
      <c r="Q562" s="71">
        <f>+OAX!R600</f>
        <v>0</v>
      </c>
      <c r="R562" s="71">
        <f>+OAX!S600</f>
        <v>0</v>
      </c>
      <c r="S562" s="71">
        <f>+OAX!T600</f>
        <v>0</v>
      </c>
      <c r="T562" s="71">
        <f>+OAX!U600</f>
        <v>0</v>
      </c>
      <c r="U562" s="71">
        <f>+OAX!V600</f>
        <v>0</v>
      </c>
      <c r="V562" s="71"/>
      <c r="W562" s="71"/>
      <c r="X562" s="71"/>
      <c r="Y562" s="71"/>
      <c r="Z562" s="71"/>
      <c r="AA562" s="71"/>
    </row>
    <row r="563" spans="1:27" ht="72" hidden="1">
      <c r="A563" s="1"/>
      <c r="B563" s="131">
        <v>2023</v>
      </c>
      <c r="C563" s="125">
        <v>20</v>
      </c>
      <c r="D563" s="125">
        <v>1</v>
      </c>
      <c r="E563" s="125">
        <v>4</v>
      </c>
      <c r="F563" s="125">
        <v>7</v>
      </c>
      <c r="G563" s="125"/>
      <c r="H563" s="132" t="s">
        <v>31</v>
      </c>
      <c r="I563" s="132"/>
      <c r="J563" s="133" t="s">
        <v>29</v>
      </c>
      <c r="K563" s="133"/>
      <c r="L563" s="173" t="s">
        <v>475</v>
      </c>
      <c r="M563" s="174">
        <f>OAX!N601</f>
        <v>0</v>
      </c>
      <c r="N563" s="79"/>
      <c r="O563" s="80"/>
      <c r="P563" s="80"/>
      <c r="Q563" s="174">
        <f>+OAX!R601</f>
        <v>0</v>
      </c>
      <c r="R563" s="174">
        <f>+OAX!S601</f>
        <v>0</v>
      </c>
      <c r="S563" s="174">
        <f>+OAX!T601</f>
        <v>0</v>
      </c>
      <c r="T563" s="174">
        <f>+OAX!U601</f>
        <v>0</v>
      </c>
      <c r="U563" s="174">
        <f>+OAX!V601</f>
        <v>0</v>
      </c>
      <c r="V563" s="174"/>
      <c r="W563" s="174"/>
      <c r="X563" s="174"/>
      <c r="Y563" s="174"/>
      <c r="Z563" s="174"/>
      <c r="AA563" s="174"/>
    </row>
    <row r="564" spans="1:27" ht="24.75" hidden="1">
      <c r="A564" s="1"/>
      <c r="B564" s="115">
        <v>2023</v>
      </c>
      <c r="C564" s="115">
        <v>20</v>
      </c>
      <c r="D564" s="115">
        <v>1</v>
      </c>
      <c r="E564" s="115">
        <v>4</v>
      </c>
      <c r="F564" s="115">
        <v>7</v>
      </c>
      <c r="G564" s="115">
        <v>2000</v>
      </c>
      <c r="H564" s="115"/>
      <c r="I564" s="115"/>
      <c r="J564" s="157" t="s">
        <v>29</v>
      </c>
      <c r="K564" s="157"/>
      <c r="L564" s="83" t="s">
        <v>39</v>
      </c>
      <c r="M564" s="84">
        <f>OAX!N602</f>
        <v>0</v>
      </c>
      <c r="N564" s="85"/>
      <c r="O564" s="86"/>
      <c r="P564" s="86"/>
      <c r="Q564" s="84">
        <f>+OAX!R602</f>
        <v>0</v>
      </c>
      <c r="R564" s="84">
        <f>+OAX!S602</f>
        <v>0</v>
      </c>
      <c r="S564" s="84">
        <f>+OAX!T602</f>
        <v>0</v>
      </c>
      <c r="T564" s="84">
        <f>+OAX!U602</f>
        <v>0</v>
      </c>
      <c r="U564" s="84">
        <f>+OAX!V602</f>
        <v>0</v>
      </c>
      <c r="V564" s="84"/>
      <c r="W564" s="84"/>
      <c r="X564" s="84"/>
      <c r="Y564" s="84"/>
      <c r="Z564" s="84"/>
      <c r="AA564" s="84"/>
    </row>
    <row r="565" spans="1:27" ht="48" hidden="1">
      <c r="A565" s="1"/>
      <c r="B565" s="116">
        <v>2023</v>
      </c>
      <c r="C565" s="116">
        <v>20</v>
      </c>
      <c r="D565" s="116">
        <v>1</v>
      </c>
      <c r="E565" s="116">
        <v>4</v>
      </c>
      <c r="F565" s="116">
        <v>7</v>
      </c>
      <c r="G565" s="116">
        <v>2000</v>
      </c>
      <c r="H565" s="116">
        <v>2100</v>
      </c>
      <c r="I565" s="116"/>
      <c r="J565" s="176" t="s">
        <v>29</v>
      </c>
      <c r="K565" s="176"/>
      <c r="L565" s="89" t="s">
        <v>90</v>
      </c>
      <c r="M565" s="90">
        <f>OAX!N603</f>
        <v>0</v>
      </c>
      <c r="N565" s="91"/>
      <c r="O565" s="92"/>
      <c r="P565" s="92"/>
      <c r="Q565" s="90">
        <f>+OAX!R603</f>
        <v>0</v>
      </c>
      <c r="R565" s="90">
        <f>+OAX!S603</f>
        <v>0</v>
      </c>
      <c r="S565" s="90">
        <f>+OAX!T603</f>
        <v>0</v>
      </c>
      <c r="T565" s="90">
        <f>+OAX!U603</f>
        <v>0</v>
      </c>
      <c r="U565" s="90">
        <f>+OAX!V603</f>
        <v>0</v>
      </c>
      <c r="V565" s="90"/>
      <c r="W565" s="90"/>
      <c r="X565" s="90"/>
      <c r="Y565" s="90"/>
      <c r="Z565" s="90"/>
      <c r="AA565" s="90"/>
    </row>
    <row r="566" spans="1:27" ht="24.75" hidden="1">
      <c r="A566" s="1"/>
      <c r="B566" s="119">
        <v>2023</v>
      </c>
      <c r="C566" s="119">
        <v>20</v>
      </c>
      <c r="D566" s="119">
        <v>1</v>
      </c>
      <c r="E566" s="119">
        <v>4</v>
      </c>
      <c r="F566" s="119">
        <v>7</v>
      </c>
      <c r="G566" s="119">
        <v>2000</v>
      </c>
      <c r="H566" s="119">
        <v>2100</v>
      </c>
      <c r="I566" s="119">
        <v>217</v>
      </c>
      <c r="J566" s="177"/>
      <c r="K566" s="177"/>
      <c r="L566" s="95" t="s">
        <v>476</v>
      </c>
      <c r="M566" s="96">
        <f>OAX!N604</f>
        <v>0</v>
      </c>
      <c r="N566" s="97"/>
      <c r="O566" s="98"/>
      <c r="P566" s="98"/>
      <c r="Q566" s="96">
        <f>+OAX!R604</f>
        <v>0</v>
      </c>
      <c r="R566" s="96">
        <f>+OAX!S604</f>
        <v>0</v>
      </c>
      <c r="S566" s="96">
        <f>+OAX!T604</f>
        <v>0</v>
      </c>
      <c r="T566" s="96">
        <f>+OAX!U604</f>
        <v>0</v>
      </c>
      <c r="U566" s="96">
        <f>+OAX!V604</f>
        <v>0</v>
      </c>
      <c r="V566" s="96"/>
      <c r="W566" s="96"/>
      <c r="X566" s="96"/>
      <c r="Y566" s="96"/>
      <c r="Z566" s="96"/>
      <c r="AA566" s="96"/>
    </row>
    <row r="567" spans="1:27" ht="24.75" hidden="1">
      <c r="A567" s="1"/>
      <c r="B567" s="25">
        <v>2023</v>
      </c>
      <c r="C567" s="25">
        <v>20</v>
      </c>
      <c r="D567" s="25">
        <v>1</v>
      </c>
      <c r="E567" s="25">
        <v>4</v>
      </c>
      <c r="F567" s="25">
        <v>7</v>
      </c>
      <c r="G567" s="25">
        <v>2000</v>
      </c>
      <c r="H567" s="25">
        <v>2100</v>
      </c>
      <c r="I567" s="25">
        <v>217</v>
      </c>
      <c r="J567" s="122">
        <v>1</v>
      </c>
      <c r="K567" s="122"/>
      <c r="L567" s="101" t="s">
        <v>477</v>
      </c>
      <c r="M567" s="102">
        <f>OAX!N605</f>
        <v>0</v>
      </c>
      <c r="N567" s="103">
        <f>+OAX!O605</f>
        <v>0</v>
      </c>
      <c r="O567" s="178">
        <f>+OAX!P605</f>
        <v>0</v>
      </c>
      <c r="P567" s="178">
        <f>+OAX!Q605</f>
        <v>0</v>
      </c>
      <c r="Q567" s="102">
        <f>+OAX!R605</f>
        <v>0</v>
      </c>
      <c r="R567" s="102">
        <f>+OAX!S605</f>
        <v>0</v>
      </c>
      <c r="S567" s="102">
        <f>+OAX!T605</f>
        <v>0</v>
      </c>
      <c r="T567" s="102">
        <f>+OAX!U605</f>
        <v>0</v>
      </c>
      <c r="U567" s="102">
        <f>+OAX!V605</f>
        <v>0</v>
      </c>
      <c r="V567" s="102">
        <f>+OAX!W605</f>
        <v>0</v>
      </c>
      <c r="W567" s="102">
        <f>+OAX!X605</f>
        <v>0</v>
      </c>
      <c r="X567" s="102">
        <f>+OAX!Y605</f>
        <v>0</v>
      </c>
      <c r="Y567" s="102">
        <f>+OAX!Z605</f>
        <v>0</v>
      </c>
      <c r="Z567" s="102">
        <f>+OAX!AA605</f>
        <v>0</v>
      </c>
      <c r="AA567" s="102">
        <f>+OAX!AB605</f>
        <v>0</v>
      </c>
    </row>
    <row r="568" spans="1:27" ht="24.75" hidden="1">
      <c r="A568" s="1"/>
      <c r="B568" s="25">
        <v>2023</v>
      </c>
      <c r="C568" s="25">
        <v>20</v>
      </c>
      <c r="D568" s="25">
        <v>1</v>
      </c>
      <c r="E568" s="25">
        <v>4</v>
      </c>
      <c r="F568" s="25">
        <v>7</v>
      </c>
      <c r="G568" s="25">
        <v>2000</v>
      </c>
      <c r="H568" s="25">
        <v>2100</v>
      </c>
      <c r="I568" s="25">
        <v>217</v>
      </c>
      <c r="J568" s="179">
        <v>1001</v>
      </c>
      <c r="K568" s="179"/>
      <c r="L568" s="101" t="s">
        <v>478</v>
      </c>
      <c r="M568" s="102">
        <f>OAX!N606</f>
        <v>0</v>
      </c>
      <c r="N568" s="103" t="str">
        <f>+OAX!O606</f>
        <v>Pieza</v>
      </c>
      <c r="O568" s="104">
        <f>+OAX!P606</f>
        <v>0</v>
      </c>
      <c r="P568" s="104">
        <f>+OAX!Q606</f>
        <v>0</v>
      </c>
      <c r="Q568" s="102">
        <f>+OAX!R606</f>
        <v>0</v>
      </c>
      <c r="R568" s="102">
        <f>+OAX!S606</f>
        <v>0</v>
      </c>
      <c r="S568" s="102">
        <f>+OAX!T606</f>
        <v>0</v>
      </c>
      <c r="T568" s="102">
        <f>+OAX!U606</f>
        <v>0</v>
      </c>
      <c r="U568" s="102">
        <f>+OAX!V606</f>
        <v>0</v>
      </c>
      <c r="V568" s="102">
        <f>+OAX!W606</f>
        <v>0</v>
      </c>
      <c r="W568" s="102">
        <f>+OAX!X606</f>
        <v>0</v>
      </c>
      <c r="X568" s="102">
        <f>+OAX!Y606</f>
        <v>0</v>
      </c>
      <c r="Y568" s="102">
        <f>+OAX!Z606</f>
        <v>0</v>
      </c>
      <c r="Z568" s="102">
        <f>+OAX!AA606</f>
        <v>0</v>
      </c>
      <c r="AA568" s="102">
        <f>+OAX!AB606</f>
        <v>0</v>
      </c>
    </row>
    <row r="569" spans="1:27" ht="24.75" hidden="1">
      <c r="A569" s="1"/>
      <c r="B569" s="25">
        <v>2023</v>
      </c>
      <c r="C569" s="25">
        <v>20</v>
      </c>
      <c r="D569" s="25">
        <v>1</v>
      </c>
      <c r="E569" s="25">
        <v>4</v>
      </c>
      <c r="F569" s="25">
        <v>7</v>
      </c>
      <c r="G569" s="25">
        <v>2000</v>
      </c>
      <c r="H569" s="25">
        <v>2100</v>
      </c>
      <c r="I569" s="25">
        <v>217</v>
      </c>
      <c r="J569" s="179">
        <v>1002</v>
      </c>
      <c r="K569" s="179"/>
      <c r="L569" s="101" t="s">
        <v>479</v>
      </c>
      <c r="M569" s="102">
        <f>OAX!N607</f>
        <v>0</v>
      </c>
      <c r="N569" s="103" t="str">
        <f>+OAX!O607</f>
        <v>Pieza</v>
      </c>
      <c r="O569" s="104">
        <f>+OAX!P607</f>
        <v>0</v>
      </c>
      <c r="P569" s="104">
        <f>+OAX!Q607</f>
        <v>0</v>
      </c>
      <c r="Q569" s="102">
        <f>+OAX!R607</f>
        <v>0</v>
      </c>
      <c r="R569" s="102">
        <f>+OAX!S607</f>
        <v>0</v>
      </c>
      <c r="S569" s="102">
        <f>+OAX!T607</f>
        <v>0</v>
      </c>
      <c r="T569" s="102">
        <f>+OAX!U607</f>
        <v>0</v>
      </c>
      <c r="U569" s="102">
        <f>+OAX!V607</f>
        <v>0</v>
      </c>
      <c r="V569" s="102">
        <f>+OAX!W607</f>
        <v>0</v>
      </c>
      <c r="W569" s="102">
        <f>+OAX!X607</f>
        <v>0</v>
      </c>
      <c r="X569" s="102">
        <f>+OAX!Y607</f>
        <v>0</v>
      </c>
      <c r="Y569" s="102">
        <f>+OAX!Z607</f>
        <v>0</v>
      </c>
      <c r="Z569" s="102">
        <f>+OAX!AA607</f>
        <v>0</v>
      </c>
      <c r="AA569" s="102">
        <f>+OAX!AB607</f>
        <v>0</v>
      </c>
    </row>
    <row r="570" spans="1:27" ht="24.75" hidden="1">
      <c r="A570" s="1"/>
      <c r="B570" s="25">
        <v>2023</v>
      </c>
      <c r="C570" s="25">
        <v>20</v>
      </c>
      <c r="D570" s="25">
        <v>1</v>
      </c>
      <c r="E570" s="25">
        <v>4</v>
      </c>
      <c r="F570" s="25">
        <v>7</v>
      </c>
      <c r="G570" s="25">
        <v>2000</v>
      </c>
      <c r="H570" s="25">
        <v>2100</v>
      </c>
      <c r="I570" s="25">
        <v>217</v>
      </c>
      <c r="J570" s="179">
        <v>1003</v>
      </c>
      <c r="K570" s="179"/>
      <c r="L570" s="101" t="s">
        <v>480</v>
      </c>
      <c r="M570" s="102">
        <f>OAX!N608</f>
        <v>0</v>
      </c>
      <c r="N570" s="103" t="str">
        <f>+OAX!O608</f>
        <v>Pieza</v>
      </c>
      <c r="O570" s="104">
        <f>+OAX!P608</f>
        <v>0</v>
      </c>
      <c r="P570" s="104">
        <f>+OAX!Q608</f>
        <v>0</v>
      </c>
      <c r="Q570" s="102">
        <f>+OAX!R608</f>
        <v>0</v>
      </c>
      <c r="R570" s="102">
        <f>+OAX!S608</f>
        <v>0</v>
      </c>
      <c r="S570" s="102">
        <f>+OAX!T608</f>
        <v>0</v>
      </c>
      <c r="T570" s="102">
        <f>+OAX!U608</f>
        <v>0</v>
      </c>
      <c r="U570" s="102">
        <f>+OAX!V608</f>
        <v>0</v>
      </c>
      <c r="V570" s="102">
        <f>+OAX!W608</f>
        <v>0</v>
      </c>
      <c r="W570" s="102">
        <f>+OAX!X608</f>
        <v>0</v>
      </c>
      <c r="X570" s="102">
        <f>+OAX!Y608</f>
        <v>0</v>
      </c>
      <c r="Y570" s="102">
        <f>+OAX!Z608</f>
        <v>0</v>
      </c>
      <c r="Z570" s="102">
        <f>+OAX!AA608</f>
        <v>0</v>
      </c>
      <c r="AA570" s="102">
        <f>+OAX!AB608</f>
        <v>0</v>
      </c>
    </row>
    <row r="571" spans="1:27" ht="24.75" hidden="1">
      <c r="A571" s="1"/>
      <c r="B571" s="25">
        <v>2023</v>
      </c>
      <c r="C571" s="25">
        <v>20</v>
      </c>
      <c r="D571" s="25">
        <v>1</v>
      </c>
      <c r="E571" s="25">
        <v>4</v>
      </c>
      <c r="F571" s="25">
        <v>7</v>
      </c>
      <c r="G571" s="25">
        <v>2000</v>
      </c>
      <c r="H571" s="25">
        <v>2100</v>
      </c>
      <c r="I571" s="25">
        <v>217</v>
      </c>
      <c r="J571" s="179">
        <v>1004</v>
      </c>
      <c r="K571" s="179"/>
      <c r="L571" s="101" t="s">
        <v>481</v>
      </c>
      <c r="M571" s="102">
        <f>OAX!N609</f>
        <v>0</v>
      </c>
      <c r="N571" s="103" t="str">
        <f>+OAX!O609</f>
        <v>Pieza</v>
      </c>
      <c r="O571" s="104">
        <f>+OAX!P609</f>
        <v>0</v>
      </c>
      <c r="P571" s="104">
        <f>+OAX!Q609</f>
        <v>0</v>
      </c>
      <c r="Q571" s="102">
        <f>+OAX!R609</f>
        <v>0</v>
      </c>
      <c r="R571" s="102">
        <f>+OAX!S609</f>
        <v>0</v>
      </c>
      <c r="S571" s="102">
        <f>+OAX!T609</f>
        <v>0</v>
      </c>
      <c r="T571" s="102">
        <f>+OAX!U609</f>
        <v>0</v>
      </c>
      <c r="U571" s="102">
        <f>+OAX!V609</f>
        <v>0</v>
      </c>
      <c r="V571" s="102">
        <f>+OAX!W609</f>
        <v>0</v>
      </c>
      <c r="W571" s="102">
        <f>+OAX!X609</f>
        <v>0</v>
      </c>
      <c r="X571" s="102">
        <f>+OAX!Y609</f>
        <v>0</v>
      </c>
      <c r="Y571" s="102">
        <f>+OAX!Z609</f>
        <v>0</v>
      </c>
      <c r="Z571" s="102">
        <f>+OAX!AA609</f>
        <v>0</v>
      </c>
      <c r="AA571" s="102">
        <f>+OAX!AB609</f>
        <v>0</v>
      </c>
    </row>
    <row r="572" spans="1:27" ht="24.75" hidden="1">
      <c r="A572" s="1"/>
      <c r="B572" s="25">
        <v>2023</v>
      </c>
      <c r="C572" s="25">
        <v>20</v>
      </c>
      <c r="D572" s="25">
        <v>1</v>
      </c>
      <c r="E572" s="25">
        <v>4</v>
      </c>
      <c r="F572" s="25">
        <v>7</v>
      </c>
      <c r="G572" s="25">
        <v>2000</v>
      </c>
      <c r="H572" s="25">
        <v>2100</v>
      </c>
      <c r="I572" s="25">
        <v>217</v>
      </c>
      <c r="J572" s="179">
        <v>1005</v>
      </c>
      <c r="K572" s="179"/>
      <c r="L572" s="101" t="s">
        <v>482</v>
      </c>
      <c r="M572" s="102">
        <f>OAX!N610</f>
        <v>0</v>
      </c>
      <c r="N572" s="103" t="str">
        <f>+OAX!O610</f>
        <v>Pieza</v>
      </c>
      <c r="O572" s="104">
        <f>+OAX!P610</f>
        <v>0</v>
      </c>
      <c r="P572" s="104">
        <f>+OAX!Q610</f>
        <v>0</v>
      </c>
      <c r="Q572" s="102">
        <f>+OAX!R610</f>
        <v>0</v>
      </c>
      <c r="R572" s="102">
        <f>+OAX!S610</f>
        <v>0</v>
      </c>
      <c r="S572" s="102">
        <f>+OAX!T610</f>
        <v>0</v>
      </c>
      <c r="T572" s="102">
        <f>+OAX!U610</f>
        <v>0</v>
      </c>
      <c r="U572" s="102">
        <f>+OAX!V610</f>
        <v>0</v>
      </c>
      <c r="V572" s="102">
        <f>+OAX!W610</f>
        <v>0</v>
      </c>
      <c r="W572" s="102">
        <f>+OAX!X610</f>
        <v>0</v>
      </c>
      <c r="X572" s="102">
        <f>+OAX!Y610</f>
        <v>0</v>
      </c>
      <c r="Y572" s="102">
        <f>+OAX!Z610</f>
        <v>0</v>
      </c>
      <c r="Z572" s="102">
        <f>+OAX!AA610</f>
        <v>0</v>
      </c>
      <c r="AA572" s="102">
        <f>+OAX!AB610</f>
        <v>0</v>
      </c>
    </row>
    <row r="573" spans="1:27" ht="24.75" hidden="1">
      <c r="A573" s="1"/>
      <c r="B573" s="25">
        <v>2023</v>
      </c>
      <c r="C573" s="25">
        <v>20</v>
      </c>
      <c r="D573" s="25">
        <v>1</v>
      </c>
      <c r="E573" s="25">
        <v>4</v>
      </c>
      <c r="F573" s="25">
        <v>7</v>
      </c>
      <c r="G573" s="25">
        <v>2000</v>
      </c>
      <c r="H573" s="25">
        <v>2100</v>
      </c>
      <c r="I573" s="25">
        <v>217</v>
      </c>
      <c r="J573" s="179">
        <v>1006</v>
      </c>
      <c r="K573" s="179"/>
      <c r="L573" s="101" t="s">
        <v>483</v>
      </c>
      <c r="M573" s="102">
        <f>OAX!N611</f>
        <v>0</v>
      </c>
      <c r="N573" s="103" t="str">
        <f>+OAX!O611</f>
        <v>Pieza</v>
      </c>
      <c r="O573" s="104">
        <f>+OAX!P611</f>
        <v>0</v>
      </c>
      <c r="P573" s="104">
        <f>+OAX!Q611</f>
        <v>0</v>
      </c>
      <c r="Q573" s="102">
        <f>+OAX!R611</f>
        <v>0</v>
      </c>
      <c r="R573" s="102">
        <f>+OAX!S611</f>
        <v>0</v>
      </c>
      <c r="S573" s="102">
        <f>+OAX!T611</f>
        <v>0</v>
      </c>
      <c r="T573" s="102">
        <f>+OAX!U611</f>
        <v>0</v>
      </c>
      <c r="U573" s="102">
        <f>+OAX!V611</f>
        <v>0</v>
      </c>
      <c r="V573" s="102">
        <f>+OAX!W611</f>
        <v>0</v>
      </c>
      <c r="W573" s="102">
        <f>+OAX!X611</f>
        <v>0</v>
      </c>
      <c r="X573" s="102">
        <f>+OAX!Y611</f>
        <v>0</v>
      </c>
      <c r="Y573" s="102">
        <f>+OAX!Z611</f>
        <v>0</v>
      </c>
      <c r="Z573" s="102">
        <f>+OAX!AA611</f>
        <v>0</v>
      </c>
      <c r="AA573" s="102">
        <f>+OAX!AB611</f>
        <v>0</v>
      </c>
    </row>
    <row r="574" spans="1:27" ht="24.75" hidden="1">
      <c r="A574" s="1"/>
      <c r="B574" s="115">
        <v>2023</v>
      </c>
      <c r="C574" s="115">
        <v>20</v>
      </c>
      <c r="D574" s="115">
        <v>1</v>
      </c>
      <c r="E574" s="115">
        <v>4</v>
      </c>
      <c r="F574" s="115">
        <v>7</v>
      </c>
      <c r="G574" s="115">
        <v>5000</v>
      </c>
      <c r="H574" s="115"/>
      <c r="I574" s="115"/>
      <c r="J574" s="157" t="s">
        <v>29</v>
      </c>
      <c r="K574" s="157"/>
      <c r="L574" s="83" t="s">
        <v>114</v>
      </c>
      <c r="M574" s="84">
        <f>OAX!N612</f>
        <v>0</v>
      </c>
      <c r="N574" s="85"/>
      <c r="O574" s="86"/>
      <c r="P574" s="86"/>
      <c r="Q574" s="84">
        <f>+OAX!R612</f>
        <v>0</v>
      </c>
      <c r="R574" s="84">
        <f>+OAX!S612</f>
        <v>0</v>
      </c>
      <c r="S574" s="84">
        <f>+OAX!T612</f>
        <v>0</v>
      </c>
      <c r="T574" s="84">
        <f>+OAX!U612</f>
        <v>0</v>
      </c>
      <c r="U574" s="84">
        <f>+OAX!V612</f>
        <v>0</v>
      </c>
      <c r="V574" s="84"/>
      <c r="W574" s="84"/>
      <c r="X574" s="84"/>
      <c r="Y574" s="84"/>
      <c r="Z574" s="84"/>
      <c r="AA574" s="84"/>
    </row>
    <row r="575" spans="1:27" ht="24.75" hidden="1">
      <c r="A575" s="1"/>
      <c r="B575" s="116">
        <v>2023</v>
      </c>
      <c r="C575" s="116">
        <v>20</v>
      </c>
      <c r="D575" s="116">
        <v>1</v>
      </c>
      <c r="E575" s="116">
        <v>4</v>
      </c>
      <c r="F575" s="116">
        <v>7</v>
      </c>
      <c r="G575" s="116">
        <v>5000</v>
      </c>
      <c r="H575" s="116">
        <v>5100</v>
      </c>
      <c r="I575" s="116"/>
      <c r="J575" s="176"/>
      <c r="K575" s="176"/>
      <c r="L575" s="89" t="s">
        <v>115</v>
      </c>
      <c r="M575" s="90">
        <f>OAX!N613</f>
        <v>0</v>
      </c>
      <c r="N575" s="91"/>
      <c r="O575" s="92"/>
      <c r="P575" s="92"/>
      <c r="Q575" s="90">
        <f>+OAX!R613</f>
        <v>0</v>
      </c>
      <c r="R575" s="90">
        <f>+OAX!S613</f>
        <v>0</v>
      </c>
      <c r="S575" s="90">
        <f>+OAX!T613</f>
        <v>0</v>
      </c>
      <c r="T575" s="90">
        <f>+OAX!U613</f>
        <v>0</v>
      </c>
      <c r="U575" s="90">
        <f>+OAX!V613</f>
        <v>0</v>
      </c>
      <c r="V575" s="90"/>
      <c r="W575" s="90"/>
      <c r="X575" s="90"/>
      <c r="Y575" s="90"/>
      <c r="Z575" s="90"/>
      <c r="AA575" s="90"/>
    </row>
    <row r="576" spans="1:27" ht="24.75" hidden="1">
      <c r="A576" s="1"/>
      <c r="B576" s="119">
        <v>2023</v>
      </c>
      <c r="C576" s="119">
        <v>20</v>
      </c>
      <c r="D576" s="119">
        <v>1</v>
      </c>
      <c r="E576" s="119">
        <v>4</v>
      </c>
      <c r="F576" s="119">
        <v>7</v>
      </c>
      <c r="G576" s="119">
        <v>5000</v>
      </c>
      <c r="H576" s="119">
        <v>5100</v>
      </c>
      <c r="I576" s="119">
        <v>515</v>
      </c>
      <c r="J576" s="177"/>
      <c r="K576" s="177"/>
      <c r="L576" s="95" t="s">
        <v>116</v>
      </c>
      <c r="M576" s="96">
        <f>OAX!N614</f>
        <v>0</v>
      </c>
      <c r="N576" s="97"/>
      <c r="O576" s="98"/>
      <c r="P576" s="98"/>
      <c r="Q576" s="96">
        <f>+OAX!R614</f>
        <v>0</v>
      </c>
      <c r="R576" s="96">
        <f>+OAX!S614</f>
        <v>0</v>
      </c>
      <c r="S576" s="96">
        <f>+OAX!T614</f>
        <v>0</v>
      </c>
      <c r="T576" s="96">
        <f>+OAX!U614</f>
        <v>0</v>
      </c>
      <c r="U576" s="96">
        <f>+OAX!V614</f>
        <v>0</v>
      </c>
      <c r="V576" s="96"/>
      <c r="W576" s="96"/>
      <c r="X576" s="96"/>
      <c r="Y576" s="96"/>
      <c r="Z576" s="96"/>
      <c r="AA576" s="96"/>
    </row>
    <row r="577" spans="1:27" ht="24.75" hidden="1">
      <c r="A577" s="1"/>
      <c r="B577" s="25">
        <v>2023</v>
      </c>
      <c r="C577" s="25">
        <v>20</v>
      </c>
      <c r="D577" s="25">
        <v>1</v>
      </c>
      <c r="E577" s="25">
        <v>4</v>
      </c>
      <c r="F577" s="25">
        <v>7</v>
      </c>
      <c r="G577" s="25">
        <v>5000</v>
      </c>
      <c r="H577" s="25">
        <v>5100</v>
      </c>
      <c r="I577" s="25">
        <v>515</v>
      </c>
      <c r="J577" s="122">
        <v>1</v>
      </c>
      <c r="K577" s="122"/>
      <c r="L577" s="101" t="s">
        <v>484</v>
      </c>
      <c r="M577" s="102">
        <f>OAX!N615</f>
        <v>0</v>
      </c>
      <c r="N577" s="103" t="str">
        <f>+OAX!O615</f>
        <v>Pieza</v>
      </c>
      <c r="O577" s="104">
        <f>+OAX!P615</f>
        <v>0</v>
      </c>
      <c r="P577" s="104">
        <f>+OAX!Q615</f>
        <v>0</v>
      </c>
      <c r="Q577" s="102">
        <f>+OAX!R615</f>
        <v>0</v>
      </c>
      <c r="R577" s="102">
        <f>+OAX!S615</f>
        <v>0</v>
      </c>
      <c r="S577" s="102">
        <f>+OAX!T615</f>
        <v>0</v>
      </c>
      <c r="T577" s="102">
        <f>+OAX!U615</f>
        <v>0</v>
      </c>
      <c r="U577" s="102">
        <f>+OAX!V615</f>
        <v>0</v>
      </c>
      <c r="V577" s="102">
        <f>+OAX!W615</f>
        <v>0</v>
      </c>
      <c r="W577" s="102">
        <f>+OAX!X615</f>
        <v>0</v>
      </c>
      <c r="X577" s="102">
        <f>+OAX!Y615</f>
        <v>0</v>
      </c>
      <c r="Y577" s="102">
        <f>+OAX!Z615</f>
        <v>0</v>
      </c>
      <c r="Z577" s="102">
        <f>+OAX!AA615</f>
        <v>0</v>
      </c>
      <c r="AA577" s="102">
        <f>+OAX!AB615</f>
        <v>0</v>
      </c>
    </row>
    <row r="578" spans="1:27" ht="24.75" hidden="1">
      <c r="A578" s="1"/>
      <c r="B578" s="25">
        <v>2023</v>
      </c>
      <c r="C578" s="25">
        <v>20</v>
      </c>
      <c r="D578" s="25">
        <v>1</v>
      </c>
      <c r="E578" s="25">
        <v>4</v>
      </c>
      <c r="F578" s="25">
        <v>7</v>
      </c>
      <c r="G578" s="25">
        <v>5000</v>
      </c>
      <c r="H578" s="25">
        <v>5100</v>
      </c>
      <c r="I578" s="25">
        <v>515</v>
      </c>
      <c r="J578" s="122">
        <v>2</v>
      </c>
      <c r="K578" s="122"/>
      <c r="L578" s="101" t="s">
        <v>485</v>
      </c>
      <c r="M578" s="102">
        <f>OAX!N616</f>
        <v>0</v>
      </c>
      <c r="N578" s="103" t="str">
        <f>+OAX!O616</f>
        <v>Pieza</v>
      </c>
      <c r="O578" s="104">
        <f>+OAX!P616</f>
        <v>0</v>
      </c>
      <c r="P578" s="104">
        <f>+OAX!Q616</f>
        <v>0</v>
      </c>
      <c r="Q578" s="102">
        <f>+OAX!R616</f>
        <v>0</v>
      </c>
      <c r="R578" s="102">
        <f>+OAX!S616</f>
        <v>0</v>
      </c>
      <c r="S578" s="102">
        <f>+OAX!T616</f>
        <v>0</v>
      </c>
      <c r="T578" s="102">
        <f>+OAX!U616</f>
        <v>0</v>
      </c>
      <c r="U578" s="102">
        <f>+OAX!V616</f>
        <v>0</v>
      </c>
      <c r="V578" s="102">
        <f>+OAX!W616</f>
        <v>0</v>
      </c>
      <c r="W578" s="102">
        <f>+OAX!X616</f>
        <v>0</v>
      </c>
      <c r="X578" s="102">
        <f>+OAX!Y616</f>
        <v>0</v>
      </c>
      <c r="Y578" s="102">
        <f>+OAX!Z616</f>
        <v>0</v>
      </c>
      <c r="Z578" s="102">
        <f>+OAX!AA616</f>
        <v>0</v>
      </c>
      <c r="AA578" s="102">
        <f>+OAX!AB616</f>
        <v>0</v>
      </c>
    </row>
    <row r="579" spans="1:27" ht="24.75" hidden="1">
      <c r="A579" s="1"/>
      <c r="B579" s="25">
        <v>2023</v>
      </c>
      <c r="C579" s="25">
        <v>20</v>
      </c>
      <c r="D579" s="25">
        <v>1</v>
      </c>
      <c r="E579" s="25">
        <v>4</v>
      </c>
      <c r="F579" s="25">
        <v>7</v>
      </c>
      <c r="G579" s="25">
        <v>5000</v>
      </c>
      <c r="H579" s="25">
        <v>5100</v>
      </c>
      <c r="I579" s="25">
        <v>515</v>
      </c>
      <c r="J579" s="122">
        <v>3</v>
      </c>
      <c r="K579" s="122"/>
      <c r="L579" s="101" t="s">
        <v>486</v>
      </c>
      <c r="M579" s="102">
        <f>OAX!N617</f>
        <v>0</v>
      </c>
      <c r="N579" s="103" t="str">
        <f>+OAX!O617</f>
        <v>Pieza</v>
      </c>
      <c r="O579" s="104">
        <f>+OAX!P617</f>
        <v>0</v>
      </c>
      <c r="P579" s="104">
        <f>+OAX!Q617</f>
        <v>0</v>
      </c>
      <c r="Q579" s="102">
        <f>+OAX!R617</f>
        <v>0</v>
      </c>
      <c r="R579" s="102">
        <f>+OAX!S617</f>
        <v>0</v>
      </c>
      <c r="S579" s="102">
        <f>+OAX!T617</f>
        <v>0</v>
      </c>
      <c r="T579" s="102">
        <f>+OAX!U617</f>
        <v>0</v>
      </c>
      <c r="U579" s="102">
        <f>+OAX!V617</f>
        <v>0</v>
      </c>
      <c r="V579" s="102">
        <f>+OAX!W617</f>
        <v>0</v>
      </c>
      <c r="W579" s="102">
        <f>+OAX!X617</f>
        <v>0</v>
      </c>
      <c r="X579" s="102">
        <f>+OAX!Y617</f>
        <v>0</v>
      </c>
      <c r="Y579" s="102">
        <f>+OAX!Z617</f>
        <v>0</v>
      </c>
      <c r="Z579" s="102">
        <f>+OAX!AA617</f>
        <v>0</v>
      </c>
      <c r="AA579" s="102">
        <f>+OAX!AB617</f>
        <v>0</v>
      </c>
    </row>
    <row r="580" spans="1:27" ht="24.75" hidden="1">
      <c r="A580" s="1"/>
      <c r="B580" s="119">
        <v>2023</v>
      </c>
      <c r="C580" s="119">
        <v>20</v>
      </c>
      <c r="D580" s="119">
        <v>1</v>
      </c>
      <c r="E580" s="119">
        <v>4</v>
      </c>
      <c r="F580" s="119">
        <v>7</v>
      </c>
      <c r="G580" s="119">
        <v>5000</v>
      </c>
      <c r="H580" s="119">
        <v>5100</v>
      </c>
      <c r="I580" s="119">
        <v>519</v>
      </c>
      <c r="J580" s="177"/>
      <c r="K580" s="177"/>
      <c r="L580" s="95" t="s">
        <v>177</v>
      </c>
      <c r="M580" s="96">
        <f>OAX!N618</f>
        <v>0</v>
      </c>
      <c r="N580" s="97"/>
      <c r="O580" s="98"/>
      <c r="P580" s="98"/>
      <c r="Q580" s="96">
        <f>+OAX!R618</f>
        <v>0</v>
      </c>
      <c r="R580" s="96">
        <f>+OAX!S618</f>
        <v>0</v>
      </c>
      <c r="S580" s="96">
        <f>+OAX!T618</f>
        <v>0</v>
      </c>
      <c r="T580" s="96">
        <f>+OAX!U618</f>
        <v>0</v>
      </c>
      <c r="U580" s="96">
        <f>+OAX!V618</f>
        <v>0</v>
      </c>
      <c r="V580" s="96"/>
      <c r="W580" s="96"/>
      <c r="X580" s="96"/>
      <c r="Y580" s="96"/>
      <c r="Z580" s="96"/>
      <c r="AA580" s="96"/>
    </row>
    <row r="581" spans="1:27" ht="24.75" hidden="1">
      <c r="A581" s="1"/>
      <c r="B581" s="25">
        <v>2023</v>
      </c>
      <c r="C581" s="25">
        <v>20</v>
      </c>
      <c r="D581" s="25">
        <v>1</v>
      </c>
      <c r="E581" s="25">
        <v>4</v>
      </c>
      <c r="F581" s="25">
        <v>7</v>
      </c>
      <c r="G581" s="25">
        <v>5000</v>
      </c>
      <c r="H581" s="25">
        <v>5100</v>
      </c>
      <c r="I581" s="25">
        <v>519</v>
      </c>
      <c r="J581" s="122">
        <v>1</v>
      </c>
      <c r="K581" s="122"/>
      <c r="L581" s="101" t="s">
        <v>487</v>
      </c>
      <c r="M581" s="102">
        <f>OAX!N619</f>
        <v>0</v>
      </c>
      <c r="N581" s="103" t="str">
        <f>+OAX!O619</f>
        <v>Pieza</v>
      </c>
      <c r="O581" s="104">
        <f>+OAX!P619</f>
        <v>0</v>
      </c>
      <c r="P581" s="104">
        <f>+OAX!Q619</f>
        <v>0</v>
      </c>
      <c r="Q581" s="102">
        <f>+OAX!R619</f>
        <v>0</v>
      </c>
      <c r="R581" s="102">
        <f>+OAX!S619</f>
        <v>0</v>
      </c>
      <c r="S581" s="102">
        <f>+OAX!T619</f>
        <v>0</v>
      </c>
      <c r="T581" s="102">
        <f>+OAX!U619</f>
        <v>0</v>
      </c>
      <c r="U581" s="102">
        <f>+OAX!V619</f>
        <v>0</v>
      </c>
      <c r="V581" s="102">
        <f>+OAX!W619</f>
        <v>0</v>
      </c>
      <c r="W581" s="102">
        <f>+OAX!X619</f>
        <v>0</v>
      </c>
      <c r="X581" s="102">
        <f>+OAX!Y619</f>
        <v>0</v>
      </c>
      <c r="Y581" s="102">
        <f>+OAX!Z619</f>
        <v>0</v>
      </c>
      <c r="Z581" s="102">
        <f>+OAX!AA619</f>
        <v>0</v>
      </c>
      <c r="AA581" s="102">
        <f>+OAX!AB619</f>
        <v>0</v>
      </c>
    </row>
    <row r="582" spans="1:27" ht="24.75" hidden="1">
      <c r="A582" s="1"/>
      <c r="B582" s="116">
        <v>2023</v>
      </c>
      <c r="C582" s="116">
        <v>20</v>
      </c>
      <c r="D582" s="116">
        <v>1</v>
      </c>
      <c r="E582" s="116">
        <v>4</v>
      </c>
      <c r="F582" s="116">
        <v>7</v>
      </c>
      <c r="G582" s="116">
        <v>5000</v>
      </c>
      <c r="H582" s="116">
        <v>5200</v>
      </c>
      <c r="I582" s="116"/>
      <c r="J582" s="176" t="s">
        <v>29</v>
      </c>
      <c r="K582" s="176"/>
      <c r="L582" s="89" t="s">
        <v>118</v>
      </c>
      <c r="M582" s="90">
        <f>OAX!N620</f>
        <v>0</v>
      </c>
      <c r="N582" s="91"/>
      <c r="O582" s="92"/>
      <c r="P582" s="92"/>
      <c r="Q582" s="90">
        <f>+OAX!R620</f>
        <v>0</v>
      </c>
      <c r="R582" s="90">
        <f>+OAX!S620</f>
        <v>0</v>
      </c>
      <c r="S582" s="90">
        <f>+OAX!T620</f>
        <v>0</v>
      </c>
      <c r="T582" s="90">
        <f>+OAX!U620</f>
        <v>0</v>
      </c>
      <c r="U582" s="90">
        <f>+OAX!V620</f>
        <v>0</v>
      </c>
      <c r="V582" s="90"/>
      <c r="W582" s="90"/>
      <c r="X582" s="90"/>
      <c r="Y582" s="90"/>
      <c r="Z582" s="90"/>
      <c r="AA582" s="90"/>
    </row>
    <row r="583" spans="1:27" ht="24.75" hidden="1">
      <c r="A583" s="1"/>
      <c r="B583" s="119">
        <v>2023</v>
      </c>
      <c r="C583" s="119">
        <v>20</v>
      </c>
      <c r="D583" s="119">
        <v>1</v>
      </c>
      <c r="E583" s="119">
        <v>4</v>
      </c>
      <c r="F583" s="119">
        <v>7</v>
      </c>
      <c r="G583" s="119">
        <v>5000</v>
      </c>
      <c r="H583" s="119">
        <v>5200</v>
      </c>
      <c r="I583" s="119">
        <v>521</v>
      </c>
      <c r="J583" s="177"/>
      <c r="K583" s="177"/>
      <c r="L583" s="95" t="s">
        <v>180</v>
      </c>
      <c r="M583" s="96">
        <f>OAX!N621</f>
        <v>0</v>
      </c>
      <c r="N583" s="97"/>
      <c r="O583" s="98"/>
      <c r="P583" s="98"/>
      <c r="Q583" s="96">
        <f>+OAX!R621</f>
        <v>0</v>
      </c>
      <c r="R583" s="96">
        <f>+OAX!S621</f>
        <v>0</v>
      </c>
      <c r="S583" s="96">
        <f>+OAX!T621</f>
        <v>0</v>
      </c>
      <c r="T583" s="96">
        <f>+OAX!U621</f>
        <v>0</v>
      </c>
      <c r="U583" s="96">
        <f>+OAX!V621</f>
        <v>0</v>
      </c>
      <c r="V583" s="96"/>
      <c r="W583" s="96"/>
      <c r="X583" s="96"/>
      <c r="Y583" s="96"/>
      <c r="Z583" s="96"/>
      <c r="AA583" s="96"/>
    </row>
    <row r="584" spans="1:27" ht="24.75" hidden="1">
      <c r="A584" s="1"/>
      <c r="B584" s="25">
        <v>2023</v>
      </c>
      <c r="C584" s="25">
        <v>20</v>
      </c>
      <c r="D584" s="25">
        <v>1</v>
      </c>
      <c r="E584" s="25">
        <v>4</v>
      </c>
      <c r="F584" s="25">
        <v>7</v>
      </c>
      <c r="G584" s="25">
        <v>5000</v>
      </c>
      <c r="H584" s="25">
        <v>5200</v>
      </c>
      <c r="I584" s="25">
        <v>521</v>
      </c>
      <c r="J584" s="122">
        <v>1</v>
      </c>
      <c r="K584" s="122"/>
      <c r="L584" s="101" t="s">
        <v>488</v>
      </c>
      <c r="M584" s="102">
        <f>OAX!N622</f>
        <v>0</v>
      </c>
      <c r="N584" s="103" t="str">
        <f>+OAX!O622</f>
        <v>Pieza</v>
      </c>
      <c r="O584" s="104">
        <f>+OAX!P622</f>
        <v>0</v>
      </c>
      <c r="P584" s="104">
        <f>+OAX!Q622</f>
        <v>0</v>
      </c>
      <c r="Q584" s="102">
        <f>+OAX!R622</f>
        <v>0</v>
      </c>
      <c r="R584" s="102">
        <f>+OAX!S622</f>
        <v>0</v>
      </c>
      <c r="S584" s="102">
        <f>+OAX!T622</f>
        <v>0</v>
      </c>
      <c r="T584" s="102">
        <f>+OAX!U622</f>
        <v>0</v>
      </c>
      <c r="U584" s="102">
        <f>+OAX!V622</f>
        <v>0</v>
      </c>
      <c r="V584" s="102">
        <f>+OAX!W622</f>
        <v>0</v>
      </c>
      <c r="W584" s="102">
        <f>+OAX!X622</f>
        <v>0</v>
      </c>
      <c r="X584" s="102">
        <f>+OAX!Y622</f>
        <v>0</v>
      </c>
      <c r="Y584" s="102">
        <f>+OAX!Z622</f>
        <v>0</v>
      </c>
      <c r="Z584" s="102">
        <f>+OAX!AA622</f>
        <v>0</v>
      </c>
      <c r="AA584" s="102">
        <f>+OAX!AB622</f>
        <v>0</v>
      </c>
    </row>
    <row r="585" spans="1:27" ht="24.75" hidden="1">
      <c r="A585" s="1"/>
      <c r="B585" s="119">
        <v>2023</v>
      </c>
      <c r="C585" s="119">
        <v>20</v>
      </c>
      <c r="D585" s="119">
        <v>1</v>
      </c>
      <c r="E585" s="119">
        <v>4</v>
      </c>
      <c r="F585" s="119">
        <v>7</v>
      </c>
      <c r="G585" s="119">
        <v>5000</v>
      </c>
      <c r="H585" s="119">
        <v>5200</v>
      </c>
      <c r="I585" s="119">
        <v>523</v>
      </c>
      <c r="J585" s="177"/>
      <c r="K585" s="177"/>
      <c r="L585" s="95" t="s">
        <v>119</v>
      </c>
      <c r="M585" s="96">
        <f>OAX!N623</f>
        <v>0</v>
      </c>
      <c r="N585" s="97"/>
      <c r="O585" s="98"/>
      <c r="P585" s="98"/>
      <c r="Q585" s="96">
        <f>+OAX!R623</f>
        <v>0</v>
      </c>
      <c r="R585" s="96">
        <f>+OAX!S623</f>
        <v>0</v>
      </c>
      <c r="S585" s="96">
        <f>+OAX!T623</f>
        <v>0</v>
      </c>
      <c r="T585" s="96">
        <f>+OAX!U623</f>
        <v>0</v>
      </c>
      <c r="U585" s="96">
        <f>+OAX!V623</f>
        <v>0</v>
      </c>
      <c r="V585" s="96"/>
      <c r="W585" s="96"/>
      <c r="X585" s="96"/>
      <c r="Y585" s="96"/>
      <c r="Z585" s="96"/>
      <c r="AA585" s="96"/>
    </row>
    <row r="586" spans="1:27" ht="24.75" hidden="1">
      <c r="A586" s="1"/>
      <c r="B586" s="25">
        <v>2023</v>
      </c>
      <c r="C586" s="25">
        <v>20</v>
      </c>
      <c r="D586" s="25">
        <v>1</v>
      </c>
      <c r="E586" s="25">
        <v>4</v>
      </c>
      <c r="F586" s="25">
        <v>7</v>
      </c>
      <c r="G586" s="25">
        <v>5000</v>
      </c>
      <c r="H586" s="25">
        <v>5200</v>
      </c>
      <c r="I586" s="25">
        <v>523</v>
      </c>
      <c r="J586" s="122">
        <v>1</v>
      </c>
      <c r="K586" s="122"/>
      <c r="L586" s="101" t="s">
        <v>123</v>
      </c>
      <c r="M586" s="102">
        <f>OAX!N624</f>
        <v>0</v>
      </c>
      <c r="N586" s="103" t="str">
        <f>+OAX!O624</f>
        <v>Pieza</v>
      </c>
      <c r="O586" s="104">
        <f>+OAX!P624</f>
        <v>0</v>
      </c>
      <c r="P586" s="104">
        <f>+OAX!Q624</f>
        <v>0</v>
      </c>
      <c r="Q586" s="102">
        <f>+OAX!R624</f>
        <v>0</v>
      </c>
      <c r="R586" s="102">
        <f>+OAX!S624</f>
        <v>0</v>
      </c>
      <c r="S586" s="102">
        <f>+OAX!T624</f>
        <v>0</v>
      </c>
      <c r="T586" s="102">
        <f>+OAX!U624</f>
        <v>0</v>
      </c>
      <c r="U586" s="102">
        <f>+OAX!V624</f>
        <v>0</v>
      </c>
      <c r="V586" s="102">
        <f>+OAX!W624</f>
        <v>0</v>
      </c>
      <c r="W586" s="102">
        <f>+OAX!X624</f>
        <v>0</v>
      </c>
      <c r="X586" s="102">
        <f>+OAX!Y624</f>
        <v>0</v>
      </c>
      <c r="Y586" s="102">
        <f>+OAX!Z624</f>
        <v>0</v>
      </c>
      <c r="Z586" s="102">
        <f>+OAX!AA624</f>
        <v>0</v>
      </c>
      <c r="AA586" s="102">
        <f>+OAX!AB624</f>
        <v>0</v>
      </c>
    </row>
    <row r="587" spans="1:27" ht="24.75" hidden="1">
      <c r="A587" s="1"/>
      <c r="B587" s="119">
        <v>2023</v>
      </c>
      <c r="C587" s="119">
        <v>20</v>
      </c>
      <c r="D587" s="119">
        <v>1</v>
      </c>
      <c r="E587" s="119">
        <v>4</v>
      </c>
      <c r="F587" s="119">
        <v>7</v>
      </c>
      <c r="G587" s="119">
        <v>5000</v>
      </c>
      <c r="H587" s="119">
        <v>5200</v>
      </c>
      <c r="I587" s="119">
        <v>529</v>
      </c>
      <c r="J587" s="177"/>
      <c r="K587" s="177"/>
      <c r="L587" s="95" t="s">
        <v>489</v>
      </c>
      <c r="M587" s="96">
        <f>OAX!N625</f>
        <v>0</v>
      </c>
      <c r="N587" s="97"/>
      <c r="O587" s="98"/>
      <c r="P587" s="98"/>
      <c r="Q587" s="96">
        <f>+OAX!R625</f>
        <v>0</v>
      </c>
      <c r="R587" s="96">
        <f>+OAX!S625</f>
        <v>0</v>
      </c>
      <c r="S587" s="96">
        <f>+OAX!T625</f>
        <v>0</v>
      </c>
      <c r="T587" s="96">
        <f>+OAX!U625</f>
        <v>0</v>
      </c>
      <c r="U587" s="96">
        <f>+OAX!V625</f>
        <v>0</v>
      </c>
      <c r="V587" s="96"/>
      <c r="W587" s="96"/>
      <c r="X587" s="96"/>
      <c r="Y587" s="96"/>
      <c r="Z587" s="96"/>
      <c r="AA587" s="96"/>
    </row>
    <row r="588" spans="1:27" ht="24.75" hidden="1">
      <c r="A588" s="1"/>
      <c r="B588" s="25">
        <v>2023</v>
      </c>
      <c r="C588" s="25">
        <v>20</v>
      </c>
      <c r="D588" s="25">
        <v>1</v>
      </c>
      <c r="E588" s="25">
        <v>4</v>
      </c>
      <c r="F588" s="25">
        <v>7</v>
      </c>
      <c r="G588" s="25">
        <v>5000</v>
      </c>
      <c r="H588" s="25">
        <v>5200</v>
      </c>
      <c r="I588" s="25">
        <v>529</v>
      </c>
      <c r="J588" s="122">
        <v>1</v>
      </c>
      <c r="K588" s="122"/>
      <c r="L588" s="101" t="s">
        <v>489</v>
      </c>
      <c r="M588" s="102">
        <f>OAX!N626</f>
        <v>0</v>
      </c>
      <c r="N588" s="103">
        <f>+OAX!O626</f>
        <v>0</v>
      </c>
      <c r="O588" s="178">
        <f>+OAX!P626</f>
        <v>0</v>
      </c>
      <c r="P588" s="178">
        <f>+OAX!Q626</f>
        <v>0</v>
      </c>
      <c r="Q588" s="102">
        <f>+OAX!R626</f>
        <v>0</v>
      </c>
      <c r="R588" s="102">
        <f>+OAX!S626</f>
        <v>0</v>
      </c>
      <c r="S588" s="102">
        <f>+OAX!T626</f>
        <v>0</v>
      </c>
      <c r="T588" s="102">
        <f>+OAX!U626</f>
        <v>0</v>
      </c>
      <c r="U588" s="102">
        <f>+OAX!V626</f>
        <v>0</v>
      </c>
      <c r="V588" s="102">
        <f>+OAX!W626</f>
        <v>0</v>
      </c>
      <c r="W588" s="102">
        <f>+OAX!X626</f>
        <v>0</v>
      </c>
      <c r="X588" s="102">
        <f>+OAX!Y626</f>
        <v>0</v>
      </c>
      <c r="Y588" s="102">
        <f>+OAX!Z626</f>
        <v>0</v>
      </c>
      <c r="Z588" s="102">
        <f>+OAX!AA626</f>
        <v>0</v>
      </c>
      <c r="AA588" s="102">
        <f>+OAX!AB626</f>
        <v>0</v>
      </c>
    </row>
    <row r="589" spans="1:27" ht="24.75" hidden="1">
      <c r="A589" s="1"/>
      <c r="B589" s="25">
        <v>2023</v>
      </c>
      <c r="C589" s="25">
        <v>20</v>
      </c>
      <c r="D589" s="25">
        <v>1</v>
      </c>
      <c r="E589" s="25">
        <v>4</v>
      </c>
      <c r="F589" s="25">
        <v>7</v>
      </c>
      <c r="G589" s="25">
        <v>5000</v>
      </c>
      <c r="H589" s="25">
        <v>5200</v>
      </c>
      <c r="I589" s="25">
        <v>529</v>
      </c>
      <c r="J589" s="179">
        <v>1001</v>
      </c>
      <c r="K589" s="179"/>
      <c r="L589" s="101" t="s">
        <v>490</v>
      </c>
      <c r="M589" s="102">
        <f>OAX!N627</f>
        <v>0</v>
      </c>
      <c r="N589" s="103" t="str">
        <f>+OAX!O627</f>
        <v>Pieza</v>
      </c>
      <c r="O589" s="104">
        <f>+OAX!P627</f>
        <v>0</v>
      </c>
      <c r="P589" s="104">
        <f>+OAX!Q627</f>
        <v>0</v>
      </c>
      <c r="Q589" s="102">
        <f>+OAX!R627</f>
        <v>0</v>
      </c>
      <c r="R589" s="102">
        <f>+OAX!S627</f>
        <v>0</v>
      </c>
      <c r="S589" s="102">
        <f>+OAX!T627</f>
        <v>0</v>
      </c>
      <c r="T589" s="102">
        <f>+OAX!U627</f>
        <v>0</v>
      </c>
      <c r="U589" s="102">
        <f>+OAX!V627</f>
        <v>0</v>
      </c>
      <c r="V589" s="102">
        <f>+OAX!W627</f>
        <v>0</v>
      </c>
      <c r="W589" s="102">
        <f>+OAX!X627</f>
        <v>0</v>
      </c>
      <c r="X589" s="102">
        <f>+OAX!Y627</f>
        <v>0</v>
      </c>
      <c r="Y589" s="102">
        <f>+OAX!Z627</f>
        <v>0</v>
      </c>
      <c r="Z589" s="102">
        <f>+OAX!AA627</f>
        <v>0</v>
      </c>
      <c r="AA589" s="102">
        <f>+OAX!AB627</f>
        <v>0</v>
      </c>
    </row>
    <row r="590" spans="1:27" ht="24.75" hidden="1">
      <c r="A590" s="1"/>
      <c r="B590" s="25">
        <v>2023</v>
      </c>
      <c r="C590" s="25">
        <v>20</v>
      </c>
      <c r="D590" s="25">
        <v>1</v>
      </c>
      <c r="E590" s="25">
        <v>4</v>
      </c>
      <c r="F590" s="25">
        <v>7</v>
      </c>
      <c r="G590" s="25">
        <v>5000</v>
      </c>
      <c r="H590" s="25">
        <v>5200</v>
      </c>
      <c r="I590" s="25">
        <v>529</v>
      </c>
      <c r="J590" s="179">
        <v>1002</v>
      </c>
      <c r="K590" s="179"/>
      <c r="L590" s="101" t="s">
        <v>491</v>
      </c>
      <c r="M590" s="102">
        <f>OAX!N628</f>
        <v>0</v>
      </c>
      <c r="N590" s="103" t="str">
        <f>+OAX!O628</f>
        <v>Pieza</v>
      </c>
      <c r="O590" s="104">
        <f>+OAX!P628</f>
        <v>0</v>
      </c>
      <c r="P590" s="104">
        <f>+OAX!Q628</f>
        <v>0</v>
      </c>
      <c r="Q590" s="102">
        <f>+OAX!R628</f>
        <v>0</v>
      </c>
      <c r="R590" s="102">
        <f>+OAX!S628</f>
        <v>0</v>
      </c>
      <c r="S590" s="102">
        <f>+OAX!T628</f>
        <v>0</v>
      </c>
      <c r="T590" s="102">
        <f>+OAX!U628</f>
        <v>0</v>
      </c>
      <c r="U590" s="102">
        <f>+OAX!V628</f>
        <v>0</v>
      </c>
      <c r="V590" s="102">
        <f>+OAX!W628</f>
        <v>0</v>
      </c>
      <c r="W590" s="102">
        <f>+OAX!X628</f>
        <v>0</v>
      </c>
      <c r="X590" s="102">
        <f>+OAX!Y628</f>
        <v>0</v>
      </c>
      <c r="Y590" s="102">
        <f>+OAX!Z628</f>
        <v>0</v>
      </c>
      <c r="Z590" s="102">
        <f>+OAX!AA628</f>
        <v>0</v>
      </c>
      <c r="AA590" s="102">
        <f>+OAX!AB628</f>
        <v>0</v>
      </c>
    </row>
    <row r="591" spans="1:27" ht="24.75" hidden="1">
      <c r="A591" s="1"/>
      <c r="B591" s="25">
        <v>2023</v>
      </c>
      <c r="C591" s="25">
        <v>20</v>
      </c>
      <c r="D591" s="25">
        <v>1</v>
      </c>
      <c r="E591" s="25">
        <v>4</v>
      </c>
      <c r="F591" s="25">
        <v>7</v>
      </c>
      <c r="G591" s="25">
        <v>5000</v>
      </c>
      <c r="H591" s="25">
        <v>5200</v>
      </c>
      <c r="I591" s="25">
        <v>529</v>
      </c>
      <c r="J591" s="179">
        <v>1003</v>
      </c>
      <c r="K591" s="179"/>
      <c r="L591" s="101" t="s">
        <v>492</v>
      </c>
      <c r="M591" s="102">
        <f>OAX!N629</f>
        <v>0</v>
      </c>
      <c r="N591" s="103" t="str">
        <f>+OAX!O629</f>
        <v>Pieza</v>
      </c>
      <c r="O591" s="104">
        <f>+OAX!P629</f>
        <v>0</v>
      </c>
      <c r="P591" s="104">
        <f>+OAX!Q629</f>
        <v>0</v>
      </c>
      <c r="Q591" s="102">
        <f>+OAX!R629</f>
        <v>0</v>
      </c>
      <c r="R591" s="102">
        <f>+OAX!S629</f>
        <v>0</v>
      </c>
      <c r="S591" s="102">
        <f>+OAX!T629</f>
        <v>0</v>
      </c>
      <c r="T591" s="102">
        <f>+OAX!U629</f>
        <v>0</v>
      </c>
      <c r="U591" s="102">
        <f>+OAX!V629</f>
        <v>0</v>
      </c>
      <c r="V591" s="102">
        <f>+OAX!W629</f>
        <v>0</v>
      </c>
      <c r="W591" s="102">
        <f>+OAX!X629</f>
        <v>0</v>
      </c>
      <c r="X591" s="102">
        <f>+OAX!Y629</f>
        <v>0</v>
      </c>
      <c r="Y591" s="102">
        <f>+OAX!Z629</f>
        <v>0</v>
      </c>
      <c r="Z591" s="102">
        <f>+OAX!AA629</f>
        <v>0</v>
      </c>
      <c r="AA591" s="102">
        <f>+OAX!AB629</f>
        <v>0</v>
      </c>
    </row>
    <row r="592" spans="1:27" ht="24.75" hidden="1">
      <c r="A592" s="1"/>
      <c r="B592" s="25">
        <v>2023</v>
      </c>
      <c r="C592" s="25">
        <v>20</v>
      </c>
      <c r="D592" s="25">
        <v>1</v>
      </c>
      <c r="E592" s="25">
        <v>4</v>
      </c>
      <c r="F592" s="25">
        <v>7</v>
      </c>
      <c r="G592" s="25">
        <v>5000</v>
      </c>
      <c r="H592" s="25">
        <v>5200</v>
      </c>
      <c r="I592" s="25">
        <v>529</v>
      </c>
      <c r="J592" s="179">
        <v>1004</v>
      </c>
      <c r="K592" s="179"/>
      <c r="L592" s="101" t="s">
        <v>493</v>
      </c>
      <c r="M592" s="102">
        <f>OAX!N630</f>
        <v>0</v>
      </c>
      <c r="N592" s="103" t="str">
        <f>+OAX!O630</f>
        <v>Pieza</v>
      </c>
      <c r="O592" s="104">
        <f>+OAX!P630</f>
        <v>0</v>
      </c>
      <c r="P592" s="104">
        <f>+OAX!Q630</f>
        <v>0</v>
      </c>
      <c r="Q592" s="102">
        <f>+OAX!R630</f>
        <v>0</v>
      </c>
      <c r="R592" s="102">
        <f>+OAX!S630</f>
        <v>0</v>
      </c>
      <c r="S592" s="102">
        <f>+OAX!T630</f>
        <v>0</v>
      </c>
      <c r="T592" s="102">
        <f>+OAX!U630</f>
        <v>0</v>
      </c>
      <c r="U592" s="102">
        <f>+OAX!V630</f>
        <v>0</v>
      </c>
      <c r="V592" s="102">
        <f>+OAX!W630</f>
        <v>0</v>
      </c>
      <c r="W592" s="102">
        <f>+OAX!X630</f>
        <v>0</v>
      </c>
      <c r="X592" s="102">
        <f>+OAX!Y630</f>
        <v>0</v>
      </c>
      <c r="Y592" s="102">
        <f>+OAX!Z630</f>
        <v>0</v>
      </c>
      <c r="Z592" s="102">
        <f>+OAX!AA630</f>
        <v>0</v>
      </c>
      <c r="AA592" s="102">
        <f>+OAX!AB630</f>
        <v>0</v>
      </c>
    </row>
    <row r="593" spans="1:27" ht="24.75" hidden="1">
      <c r="A593" s="1"/>
      <c r="B593" s="25">
        <v>2023</v>
      </c>
      <c r="C593" s="25">
        <v>20</v>
      </c>
      <c r="D593" s="25">
        <v>1</v>
      </c>
      <c r="E593" s="25">
        <v>4</v>
      </c>
      <c r="F593" s="25">
        <v>7</v>
      </c>
      <c r="G593" s="25">
        <v>5000</v>
      </c>
      <c r="H593" s="25">
        <v>5200</v>
      </c>
      <c r="I593" s="25">
        <v>529</v>
      </c>
      <c r="J593" s="179">
        <v>1005</v>
      </c>
      <c r="K593" s="179"/>
      <c r="L593" s="101" t="s">
        <v>494</v>
      </c>
      <c r="M593" s="102">
        <f>OAX!N631</f>
        <v>0</v>
      </c>
      <c r="N593" s="103" t="str">
        <f>+OAX!O631</f>
        <v>Pieza</v>
      </c>
      <c r="O593" s="104">
        <f>+OAX!P631</f>
        <v>0</v>
      </c>
      <c r="P593" s="104">
        <f>+OAX!Q631</f>
        <v>0</v>
      </c>
      <c r="Q593" s="102">
        <f>+OAX!R631</f>
        <v>0</v>
      </c>
      <c r="R593" s="102">
        <f>+OAX!S631</f>
        <v>0</v>
      </c>
      <c r="S593" s="102">
        <f>+OAX!T631</f>
        <v>0</v>
      </c>
      <c r="T593" s="102">
        <f>+OAX!U631</f>
        <v>0</v>
      </c>
      <c r="U593" s="102">
        <f>+OAX!V631</f>
        <v>0</v>
      </c>
      <c r="V593" s="102">
        <f>+OAX!W631</f>
        <v>0</v>
      </c>
      <c r="W593" s="102">
        <f>+OAX!X631</f>
        <v>0</v>
      </c>
      <c r="X593" s="102">
        <f>+OAX!Y631</f>
        <v>0</v>
      </c>
      <c r="Y593" s="102">
        <f>+OAX!Z631</f>
        <v>0</v>
      </c>
      <c r="Z593" s="102">
        <f>+OAX!AA631</f>
        <v>0</v>
      </c>
      <c r="AA593" s="102">
        <f>+OAX!AB631</f>
        <v>0</v>
      </c>
    </row>
    <row r="594" spans="1:27" ht="24.75" hidden="1">
      <c r="A594" s="1"/>
      <c r="B594" s="25">
        <v>2023</v>
      </c>
      <c r="C594" s="25">
        <v>20</v>
      </c>
      <c r="D594" s="25">
        <v>1</v>
      </c>
      <c r="E594" s="25">
        <v>4</v>
      </c>
      <c r="F594" s="25">
        <v>7</v>
      </c>
      <c r="G594" s="25">
        <v>5000</v>
      </c>
      <c r="H594" s="25">
        <v>5200</v>
      </c>
      <c r="I594" s="25">
        <v>529</v>
      </c>
      <c r="J594" s="179">
        <v>1006</v>
      </c>
      <c r="K594" s="179"/>
      <c r="L594" s="101" t="s">
        <v>495</v>
      </c>
      <c r="M594" s="102">
        <f>OAX!N632</f>
        <v>0</v>
      </c>
      <c r="N594" s="103" t="str">
        <f>+OAX!O632</f>
        <v>Pieza</v>
      </c>
      <c r="O594" s="104">
        <f>+OAX!P632</f>
        <v>0</v>
      </c>
      <c r="P594" s="104">
        <f>+OAX!Q632</f>
        <v>0</v>
      </c>
      <c r="Q594" s="102">
        <f>+OAX!R632</f>
        <v>0</v>
      </c>
      <c r="R594" s="102">
        <f>+OAX!S632</f>
        <v>0</v>
      </c>
      <c r="S594" s="102">
        <f>+OAX!T632</f>
        <v>0</v>
      </c>
      <c r="T594" s="102">
        <f>+OAX!U632</f>
        <v>0</v>
      </c>
      <c r="U594" s="102">
        <f>+OAX!V632</f>
        <v>0</v>
      </c>
      <c r="V594" s="102">
        <f>+OAX!W632</f>
        <v>0</v>
      </c>
      <c r="W594" s="102">
        <f>+OAX!X632</f>
        <v>0</v>
      </c>
      <c r="X594" s="102">
        <f>+OAX!Y632</f>
        <v>0</v>
      </c>
      <c r="Y594" s="102">
        <f>+OAX!Z632</f>
        <v>0</v>
      </c>
      <c r="Z594" s="102">
        <f>+OAX!AA632</f>
        <v>0</v>
      </c>
      <c r="AA594" s="102">
        <f>+OAX!AB632</f>
        <v>0</v>
      </c>
    </row>
    <row r="595" spans="1:27" ht="24.75" hidden="1">
      <c r="A595" s="1"/>
      <c r="B595" s="25">
        <v>2023</v>
      </c>
      <c r="C595" s="25">
        <v>20</v>
      </c>
      <c r="D595" s="25">
        <v>1</v>
      </c>
      <c r="E595" s="25">
        <v>4</v>
      </c>
      <c r="F595" s="25">
        <v>7</v>
      </c>
      <c r="G595" s="25">
        <v>5000</v>
      </c>
      <c r="H595" s="25">
        <v>5200</v>
      </c>
      <c r="I595" s="25">
        <v>529</v>
      </c>
      <c r="J595" s="179">
        <v>1007</v>
      </c>
      <c r="K595" s="179"/>
      <c r="L595" s="101" t="s">
        <v>496</v>
      </c>
      <c r="M595" s="102">
        <f>OAX!N633</f>
        <v>0</v>
      </c>
      <c r="N595" s="103" t="str">
        <f>+OAX!O633</f>
        <v>Pieza</v>
      </c>
      <c r="O595" s="104">
        <f>+OAX!P633</f>
        <v>0</v>
      </c>
      <c r="P595" s="104">
        <f>+OAX!Q633</f>
        <v>0</v>
      </c>
      <c r="Q595" s="102">
        <f>+OAX!R633</f>
        <v>0</v>
      </c>
      <c r="R595" s="102">
        <f>+OAX!S633</f>
        <v>0</v>
      </c>
      <c r="S595" s="102">
        <f>+OAX!T633</f>
        <v>0</v>
      </c>
      <c r="T595" s="102">
        <f>+OAX!U633</f>
        <v>0</v>
      </c>
      <c r="U595" s="102">
        <f>+OAX!V633</f>
        <v>0</v>
      </c>
      <c r="V595" s="102">
        <f>+OAX!W633</f>
        <v>0</v>
      </c>
      <c r="W595" s="102">
        <f>+OAX!X633</f>
        <v>0</v>
      </c>
      <c r="X595" s="102">
        <f>+OAX!Y633</f>
        <v>0</v>
      </c>
      <c r="Y595" s="102">
        <f>+OAX!Z633</f>
        <v>0</v>
      </c>
      <c r="Z595" s="102">
        <f>+OAX!AA633</f>
        <v>0</v>
      </c>
      <c r="AA595" s="102">
        <f>+OAX!AB633</f>
        <v>0</v>
      </c>
    </row>
    <row r="596" spans="1:27" ht="24.75" hidden="1">
      <c r="A596" s="1"/>
      <c r="B596" s="25">
        <v>2023</v>
      </c>
      <c r="C596" s="25">
        <v>20</v>
      </c>
      <c r="D596" s="25">
        <v>1</v>
      </c>
      <c r="E596" s="25">
        <v>4</v>
      </c>
      <c r="F596" s="25">
        <v>7</v>
      </c>
      <c r="G596" s="25">
        <v>5000</v>
      </c>
      <c r="H596" s="25">
        <v>5200</v>
      </c>
      <c r="I596" s="25">
        <v>529</v>
      </c>
      <c r="J596" s="179">
        <v>1008</v>
      </c>
      <c r="K596" s="179"/>
      <c r="L596" s="101" t="s">
        <v>497</v>
      </c>
      <c r="M596" s="102">
        <f>OAX!N634</f>
        <v>0</v>
      </c>
      <c r="N596" s="103" t="str">
        <f>+OAX!O634</f>
        <v>Pieza</v>
      </c>
      <c r="O596" s="104">
        <f>+OAX!P634</f>
        <v>0</v>
      </c>
      <c r="P596" s="104">
        <f>+OAX!Q634</f>
        <v>0</v>
      </c>
      <c r="Q596" s="102">
        <f>+OAX!R634</f>
        <v>0</v>
      </c>
      <c r="R596" s="102">
        <f>+OAX!S634</f>
        <v>0</v>
      </c>
      <c r="S596" s="102">
        <f>+OAX!T634</f>
        <v>0</v>
      </c>
      <c r="T596" s="102">
        <f>+OAX!U634</f>
        <v>0</v>
      </c>
      <c r="U596" s="102">
        <f>+OAX!V634</f>
        <v>0</v>
      </c>
      <c r="V596" s="102">
        <f>+OAX!W634</f>
        <v>0</v>
      </c>
      <c r="W596" s="102">
        <f>+OAX!X634</f>
        <v>0</v>
      </c>
      <c r="X596" s="102">
        <f>+OAX!Y634</f>
        <v>0</v>
      </c>
      <c r="Y596" s="102">
        <f>+OAX!Z634</f>
        <v>0</v>
      </c>
      <c r="Z596" s="102">
        <f>+OAX!AA634</f>
        <v>0</v>
      </c>
      <c r="AA596" s="102">
        <f>+OAX!AB634</f>
        <v>0</v>
      </c>
    </row>
    <row r="597" spans="1:27" ht="24.75" hidden="1">
      <c r="A597" s="1"/>
      <c r="B597" s="25">
        <v>2023</v>
      </c>
      <c r="C597" s="25">
        <v>20</v>
      </c>
      <c r="D597" s="25">
        <v>1</v>
      </c>
      <c r="E597" s="25">
        <v>4</v>
      </c>
      <c r="F597" s="25">
        <v>7</v>
      </c>
      <c r="G597" s="25">
        <v>5000</v>
      </c>
      <c r="H597" s="25">
        <v>5200</v>
      </c>
      <c r="I597" s="25">
        <v>529</v>
      </c>
      <c r="J597" s="179">
        <v>1009</v>
      </c>
      <c r="K597" s="179"/>
      <c r="L597" s="101" t="s">
        <v>498</v>
      </c>
      <c r="M597" s="102">
        <f>OAX!N635</f>
        <v>0</v>
      </c>
      <c r="N597" s="103" t="str">
        <f>+OAX!O635</f>
        <v>Pieza</v>
      </c>
      <c r="O597" s="104">
        <f>+OAX!P635</f>
        <v>0</v>
      </c>
      <c r="P597" s="104">
        <f>+OAX!Q635</f>
        <v>0</v>
      </c>
      <c r="Q597" s="102">
        <f>+OAX!R635</f>
        <v>0</v>
      </c>
      <c r="R597" s="102">
        <f>+OAX!S635</f>
        <v>0</v>
      </c>
      <c r="S597" s="102">
        <f>+OAX!T635</f>
        <v>0</v>
      </c>
      <c r="T597" s="102">
        <f>+OAX!U635</f>
        <v>0</v>
      </c>
      <c r="U597" s="102">
        <f>+OAX!V635</f>
        <v>0</v>
      </c>
      <c r="V597" s="102">
        <f>+OAX!W635</f>
        <v>0</v>
      </c>
      <c r="W597" s="102">
        <f>+OAX!X635</f>
        <v>0</v>
      </c>
      <c r="X597" s="102">
        <f>+OAX!Y635</f>
        <v>0</v>
      </c>
      <c r="Y597" s="102">
        <f>+OAX!Z635</f>
        <v>0</v>
      </c>
      <c r="Z597" s="102">
        <f>+OAX!AA635</f>
        <v>0</v>
      </c>
      <c r="AA597" s="102">
        <f>+OAX!AB635</f>
        <v>0</v>
      </c>
    </row>
    <row r="598" spans="1:27" ht="24.75" hidden="1">
      <c r="A598" s="1"/>
      <c r="B598" s="25">
        <v>2023</v>
      </c>
      <c r="C598" s="25">
        <v>20</v>
      </c>
      <c r="D598" s="25">
        <v>1</v>
      </c>
      <c r="E598" s="25">
        <v>4</v>
      </c>
      <c r="F598" s="25">
        <v>7</v>
      </c>
      <c r="G598" s="25">
        <v>5000</v>
      </c>
      <c r="H598" s="25">
        <v>5200</v>
      </c>
      <c r="I598" s="25">
        <v>529</v>
      </c>
      <c r="J598" s="179">
        <v>1010</v>
      </c>
      <c r="K598" s="179"/>
      <c r="L598" s="101" t="s">
        <v>499</v>
      </c>
      <c r="M598" s="102">
        <f>OAX!N636</f>
        <v>0</v>
      </c>
      <c r="N598" s="103" t="str">
        <f>+OAX!O636</f>
        <v>Pieza</v>
      </c>
      <c r="O598" s="104">
        <f>+OAX!P636</f>
        <v>0</v>
      </c>
      <c r="P598" s="104">
        <f>+OAX!Q636</f>
        <v>0</v>
      </c>
      <c r="Q598" s="102">
        <f>+OAX!R636</f>
        <v>0</v>
      </c>
      <c r="R598" s="102">
        <f>+OAX!S636</f>
        <v>0</v>
      </c>
      <c r="S598" s="102">
        <f>+OAX!T636</f>
        <v>0</v>
      </c>
      <c r="T598" s="102">
        <f>+OAX!U636</f>
        <v>0</v>
      </c>
      <c r="U598" s="102">
        <f>+OAX!V636</f>
        <v>0</v>
      </c>
      <c r="V598" s="102">
        <f>+OAX!W636</f>
        <v>0</v>
      </c>
      <c r="W598" s="102">
        <f>+OAX!X636</f>
        <v>0</v>
      </c>
      <c r="X598" s="102">
        <f>+OAX!Y636</f>
        <v>0</v>
      </c>
      <c r="Y598" s="102">
        <f>+OAX!Z636</f>
        <v>0</v>
      </c>
      <c r="Z598" s="102">
        <f>+OAX!AA636</f>
        <v>0</v>
      </c>
      <c r="AA598" s="102">
        <f>+OAX!AB636</f>
        <v>0</v>
      </c>
    </row>
    <row r="599" spans="1:27" ht="24.75" hidden="1">
      <c r="A599" s="1"/>
      <c r="B599" s="116">
        <v>2023</v>
      </c>
      <c r="C599" s="116">
        <v>20</v>
      </c>
      <c r="D599" s="116">
        <v>1</v>
      </c>
      <c r="E599" s="116">
        <v>4</v>
      </c>
      <c r="F599" s="116">
        <v>7</v>
      </c>
      <c r="G599" s="116">
        <v>5000</v>
      </c>
      <c r="H599" s="116">
        <v>5500</v>
      </c>
      <c r="I599" s="116"/>
      <c r="J599" s="176" t="s">
        <v>29</v>
      </c>
      <c r="K599" s="176"/>
      <c r="L599" s="89" t="s">
        <v>135</v>
      </c>
      <c r="M599" s="90">
        <f>OAX!N637</f>
        <v>0</v>
      </c>
      <c r="N599" s="91"/>
      <c r="O599" s="92"/>
      <c r="P599" s="92"/>
      <c r="Q599" s="90">
        <f>+OAX!R637</f>
        <v>0</v>
      </c>
      <c r="R599" s="90">
        <f>+OAX!S637</f>
        <v>0</v>
      </c>
      <c r="S599" s="90">
        <f>+OAX!T637</f>
        <v>0</v>
      </c>
      <c r="T599" s="90">
        <f>+OAX!U637</f>
        <v>0</v>
      </c>
      <c r="U599" s="90">
        <f>+OAX!V637</f>
        <v>0</v>
      </c>
      <c r="V599" s="90"/>
      <c r="W599" s="90"/>
      <c r="X599" s="90"/>
      <c r="Y599" s="90"/>
      <c r="Z599" s="90"/>
      <c r="AA599" s="90"/>
    </row>
    <row r="600" spans="1:27" ht="24.75" hidden="1">
      <c r="A600" s="1"/>
      <c r="B600" s="119">
        <v>2023</v>
      </c>
      <c r="C600" s="119">
        <v>20</v>
      </c>
      <c r="D600" s="119">
        <v>1</v>
      </c>
      <c r="E600" s="119">
        <v>4</v>
      </c>
      <c r="F600" s="119">
        <v>7</v>
      </c>
      <c r="G600" s="119">
        <v>5000</v>
      </c>
      <c r="H600" s="119">
        <v>5500</v>
      </c>
      <c r="I600" s="119">
        <v>551</v>
      </c>
      <c r="J600" s="177"/>
      <c r="K600" s="177"/>
      <c r="L600" s="95" t="s">
        <v>136</v>
      </c>
      <c r="M600" s="96">
        <f>OAX!N638</f>
        <v>0</v>
      </c>
      <c r="N600" s="97"/>
      <c r="O600" s="98"/>
      <c r="P600" s="98"/>
      <c r="Q600" s="96">
        <f>+OAX!R638</f>
        <v>0</v>
      </c>
      <c r="R600" s="96">
        <f>+OAX!S638</f>
        <v>0</v>
      </c>
      <c r="S600" s="96">
        <f>+OAX!T638</f>
        <v>0</v>
      </c>
      <c r="T600" s="96">
        <f>+OAX!U638</f>
        <v>0</v>
      </c>
      <c r="U600" s="96">
        <f>+OAX!V638</f>
        <v>0</v>
      </c>
      <c r="V600" s="96"/>
      <c r="W600" s="96"/>
      <c r="X600" s="96"/>
      <c r="Y600" s="96"/>
      <c r="Z600" s="96"/>
      <c r="AA600" s="96"/>
    </row>
    <row r="601" spans="1:27" ht="24.75" hidden="1">
      <c r="A601" s="1"/>
      <c r="B601" s="25">
        <v>2023</v>
      </c>
      <c r="C601" s="25">
        <v>20</v>
      </c>
      <c r="D601" s="25">
        <v>1</v>
      </c>
      <c r="E601" s="25">
        <v>4</v>
      </c>
      <c r="F601" s="25">
        <v>7</v>
      </c>
      <c r="G601" s="25">
        <v>5000</v>
      </c>
      <c r="H601" s="25">
        <v>5500</v>
      </c>
      <c r="I601" s="25">
        <v>551</v>
      </c>
      <c r="J601" s="122">
        <v>1</v>
      </c>
      <c r="K601" s="122"/>
      <c r="L601" s="101" t="s">
        <v>139</v>
      </c>
      <c r="M601" s="102">
        <f>OAX!N639</f>
        <v>0</v>
      </c>
      <c r="N601" s="103" t="str">
        <f>+OAX!O639</f>
        <v>Pieza</v>
      </c>
      <c r="O601" s="104">
        <f>+OAX!P639</f>
        <v>0</v>
      </c>
      <c r="P601" s="104">
        <f>+OAX!Q639</f>
        <v>0</v>
      </c>
      <c r="Q601" s="102">
        <f>+OAX!R639</f>
        <v>0</v>
      </c>
      <c r="R601" s="102">
        <f>+OAX!S639</f>
        <v>0</v>
      </c>
      <c r="S601" s="102">
        <f>+OAX!T639</f>
        <v>0</v>
      </c>
      <c r="T601" s="102">
        <f>+OAX!U639</f>
        <v>0</v>
      </c>
      <c r="U601" s="102">
        <f>+OAX!V639</f>
        <v>0</v>
      </c>
      <c r="V601" s="102">
        <f>+OAX!W639</f>
        <v>0</v>
      </c>
      <c r="W601" s="102">
        <f>+OAX!X639</f>
        <v>0</v>
      </c>
      <c r="X601" s="102">
        <f>+OAX!Y639</f>
        <v>0</v>
      </c>
      <c r="Y601" s="102">
        <f>+OAX!Z639</f>
        <v>0</v>
      </c>
      <c r="Z601" s="102">
        <f>+OAX!AA639</f>
        <v>0</v>
      </c>
      <c r="AA601" s="102">
        <f>+OAX!AB639</f>
        <v>0</v>
      </c>
    </row>
    <row r="602" spans="1:27" ht="24.75" hidden="1">
      <c r="A602" s="1"/>
      <c r="B602" s="116">
        <v>2023</v>
      </c>
      <c r="C602" s="116">
        <v>20</v>
      </c>
      <c r="D602" s="116">
        <v>1</v>
      </c>
      <c r="E602" s="116">
        <v>4</v>
      </c>
      <c r="F602" s="116">
        <v>7</v>
      </c>
      <c r="G602" s="116">
        <v>5000</v>
      </c>
      <c r="H602" s="116">
        <v>5600</v>
      </c>
      <c r="I602" s="116"/>
      <c r="J602" s="176" t="s">
        <v>29</v>
      </c>
      <c r="K602" s="176"/>
      <c r="L602" s="89" t="s">
        <v>500</v>
      </c>
      <c r="M602" s="90">
        <f>OAX!N640</f>
        <v>0</v>
      </c>
      <c r="N602" s="91"/>
      <c r="O602" s="92"/>
      <c r="P602" s="92"/>
      <c r="Q602" s="90">
        <f>+OAX!R640</f>
        <v>0</v>
      </c>
      <c r="R602" s="90">
        <f>+OAX!S640</f>
        <v>0</v>
      </c>
      <c r="S602" s="90">
        <f>+OAX!T640</f>
        <v>0</v>
      </c>
      <c r="T602" s="90">
        <f>+OAX!U640</f>
        <v>0</v>
      </c>
      <c r="U602" s="90">
        <f>+OAX!V640</f>
        <v>0</v>
      </c>
      <c r="V602" s="90"/>
      <c r="W602" s="90"/>
      <c r="X602" s="90"/>
      <c r="Y602" s="90"/>
      <c r="Z602" s="90"/>
      <c r="AA602" s="90"/>
    </row>
    <row r="603" spans="1:27" ht="24.75" hidden="1">
      <c r="A603" s="1"/>
      <c r="B603" s="119">
        <v>2023</v>
      </c>
      <c r="C603" s="119">
        <v>20</v>
      </c>
      <c r="D603" s="119">
        <v>1</v>
      </c>
      <c r="E603" s="119">
        <v>4</v>
      </c>
      <c r="F603" s="119">
        <v>7</v>
      </c>
      <c r="G603" s="119">
        <v>5000</v>
      </c>
      <c r="H603" s="119">
        <v>5600</v>
      </c>
      <c r="I603" s="119">
        <v>565</v>
      </c>
      <c r="J603" s="177"/>
      <c r="K603" s="177"/>
      <c r="L603" s="95" t="s">
        <v>200</v>
      </c>
      <c r="M603" s="96">
        <f>OAX!N641</f>
        <v>0</v>
      </c>
      <c r="N603" s="97"/>
      <c r="O603" s="98"/>
      <c r="P603" s="98"/>
      <c r="Q603" s="96">
        <f>+OAX!R641</f>
        <v>0</v>
      </c>
      <c r="R603" s="96">
        <f>+OAX!S641</f>
        <v>0</v>
      </c>
      <c r="S603" s="96">
        <f>+OAX!T641</f>
        <v>0</v>
      </c>
      <c r="T603" s="96">
        <f>+OAX!U641</f>
        <v>0</v>
      </c>
      <c r="U603" s="96">
        <f>+OAX!V641</f>
        <v>0</v>
      </c>
      <c r="V603" s="96"/>
      <c r="W603" s="96"/>
      <c r="X603" s="96"/>
      <c r="Y603" s="96"/>
      <c r="Z603" s="96"/>
      <c r="AA603" s="96"/>
    </row>
    <row r="604" spans="1:27" ht="24.75" hidden="1">
      <c r="A604" s="1"/>
      <c r="B604" s="25">
        <v>2023</v>
      </c>
      <c r="C604" s="25">
        <v>20</v>
      </c>
      <c r="D604" s="25">
        <v>1</v>
      </c>
      <c r="E604" s="25">
        <v>4</v>
      </c>
      <c r="F604" s="25">
        <v>7</v>
      </c>
      <c r="G604" s="25">
        <v>5000</v>
      </c>
      <c r="H604" s="25">
        <v>5600</v>
      </c>
      <c r="I604" s="25">
        <v>565</v>
      </c>
      <c r="J604" s="122">
        <v>1</v>
      </c>
      <c r="K604" s="122"/>
      <c r="L604" s="101" t="s">
        <v>501</v>
      </c>
      <c r="M604" s="102">
        <f>OAX!N642</f>
        <v>0</v>
      </c>
      <c r="N604" s="103" t="str">
        <f>+OAX!O642</f>
        <v>Pieza</v>
      </c>
      <c r="O604" s="104">
        <f>+OAX!P642</f>
        <v>0</v>
      </c>
      <c r="P604" s="104">
        <f>+OAX!Q642</f>
        <v>0</v>
      </c>
      <c r="Q604" s="102">
        <f>+OAX!R642</f>
        <v>0</v>
      </c>
      <c r="R604" s="102">
        <f>+OAX!S642</f>
        <v>0</v>
      </c>
      <c r="S604" s="102">
        <f>+OAX!T642</f>
        <v>0</v>
      </c>
      <c r="T604" s="102">
        <f>+OAX!U642</f>
        <v>0</v>
      </c>
      <c r="U604" s="102">
        <f>+OAX!V642</f>
        <v>0</v>
      </c>
      <c r="V604" s="102">
        <f>+OAX!W642</f>
        <v>0</v>
      </c>
      <c r="W604" s="102">
        <f>+OAX!X642</f>
        <v>0</v>
      </c>
      <c r="X604" s="102">
        <f>+OAX!Y642</f>
        <v>0</v>
      </c>
      <c r="Y604" s="102">
        <f>+OAX!Z642</f>
        <v>0</v>
      </c>
      <c r="Z604" s="102">
        <f>+OAX!AA642</f>
        <v>0</v>
      </c>
      <c r="AA604" s="102">
        <f>+OAX!AB642</f>
        <v>0</v>
      </c>
    </row>
    <row r="605" spans="1:27" ht="24.75" hidden="1">
      <c r="A605" s="1"/>
      <c r="B605" s="25">
        <v>2023</v>
      </c>
      <c r="C605" s="25">
        <v>20</v>
      </c>
      <c r="D605" s="25">
        <v>1</v>
      </c>
      <c r="E605" s="25">
        <v>4</v>
      </c>
      <c r="F605" s="25">
        <v>7</v>
      </c>
      <c r="G605" s="25">
        <v>5000</v>
      </c>
      <c r="H605" s="25">
        <v>5600</v>
      </c>
      <c r="I605" s="25">
        <v>565</v>
      </c>
      <c r="J605" s="122">
        <v>2</v>
      </c>
      <c r="K605" s="122"/>
      <c r="L605" s="101" t="s">
        <v>502</v>
      </c>
      <c r="M605" s="102">
        <f>OAX!N643</f>
        <v>0</v>
      </c>
      <c r="N605" s="103" t="str">
        <f>+OAX!O643</f>
        <v>Pieza</v>
      </c>
      <c r="O605" s="104">
        <f>+OAX!P643</f>
        <v>0</v>
      </c>
      <c r="P605" s="104">
        <f>+OAX!Q643</f>
        <v>0</v>
      </c>
      <c r="Q605" s="102">
        <f>+OAX!R643</f>
        <v>0</v>
      </c>
      <c r="R605" s="102">
        <f>+OAX!S643</f>
        <v>0</v>
      </c>
      <c r="S605" s="102">
        <f>+OAX!T643</f>
        <v>0</v>
      </c>
      <c r="T605" s="102">
        <f>+OAX!U643</f>
        <v>0</v>
      </c>
      <c r="U605" s="102">
        <f>+OAX!V643</f>
        <v>0</v>
      </c>
      <c r="V605" s="102">
        <f>+OAX!W643</f>
        <v>0</v>
      </c>
      <c r="W605" s="102">
        <f>+OAX!X643</f>
        <v>0</v>
      </c>
      <c r="X605" s="102">
        <f>+OAX!Y643</f>
        <v>0</v>
      </c>
      <c r="Y605" s="102">
        <f>+OAX!Z643</f>
        <v>0</v>
      </c>
      <c r="Z605" s="102">
        <f>+OAX!AA643</f>
        <v>0</v>
      </c>
      <c r="AA605" s="102">
        <f>+OAX!AB643</f>
        <v>0</v>
      </c>
    </row>
    <row r="606" spans="1:27" ht="24.75" hidden="1">
      <c r="A606" s="1"/>
      <c r="B606" s="25">
        <v>2023</v>
      </c>
      <c r="C606" s="25">
        <v>20</v>
      </c>
      <c r="D606" s="25">
        <v>1</v>
      </c>
      <c r="E606" s="25">
        <v>4</v>
      </c>
      <c r="F606" s="25">
        <v>7</v>
      </c>
      <c r="G606" s="25">
        <v>5000</v>
      </c>
      <c r="H606" s="25">
        <v>5600</v>
      </c>
      <c r="I606" s="25">
        <v>565</v>
      </c>
      <c r="J606" s="122">
        <v>3</v>
      </c>
      <c r="K606" s="122"/>
      <c r="L606" s="101" t="s">
        <v>503</v>
      </c>
      <c r="M606" s="102">
        <f>OAX!N644</f>
        <v>0</v>
      </c>
      <c r="N606" s="103" t="str">
        <f>+OAX!O644</f>
        <v>Pieza</v>
      </c>
      <c r="O606" s="104">
        <f>+OAX!P644</f>
        <v>0</v>
      </c>
      <c r="P606" s="104">
        <f>+OAX!Q644</f>
        <v>0</v>
      </c>
      <c r="Q606" s="102">
        <f>+OAX!R644</f>
        <v>0</v>
      </c>
      <c r="R606" s="102">
        <f>+OAX!S644</f>
        <v>0</v>
      </c>
      <c r="S606" s="102">
        <f>+OAX!T644</f>
        <v>0</v>
      </c>
      <c r="T606" s="102">
        <f>+OAX!U644</f>
        <v>0</v>
      </c>
      <c r="U606" s="102">
        <f>+OAX!V644</f>
        <v>0</v>
      </c>
      <c r="V606" s="102">
        <f>+OAX!W644</f>
        <v>0</v>
      </c>
      <c r="W606" s="102">
        <f>+OAX!X644</f>
        <v>0</v>
      </c>
      <c r="X606" s="102">
        <f>+OAX!Y644</f>
        <v>0</v>
      </c>
      <c r="Y606" s="102">
        <f>+OAX!Z644</f>
        <v>0</v>
      </c>
      <c r="Z606" s="102">
        <f>+OAX!AA644</f>
        <v>0</v>
      </c>
      <c r="AA606" s="102">
        <f>+OAX!AB644</f>
        <v>0</v>
      </c>
    </row>
    <row r="607" spans="1:27" ht="24.75" hidden="1">
      <c r="A607" s="1"/>
      <c r="B607" s="25">
        <v>2023</v>
      </c>
      <c r="C607" s="25">
        <v>20</v>
      </c>
      <c r="D607" s="25">
        <v>1</v>
      </c>
      <c r="E607" s="25">
        <v>4</v>
      </c>
      <c r="F607" s="25">
        <v>7</v>
      </c>
      <c r="G607" s="25">
        <v>5000</v>
      </c>
      <c r="H607" s="25">
        <v>5600</v>
      </c>
      <c r="I607" s="25">
        <v>565</v>
      </c>
      <c r="J607" s="122">
        <v>4</v>
      </c>
      <c r="K607" s="122"/>
      <c r="L607" s="101" t="s">
        <v>504</v>
      </c>
      <c r="M607" s="102">
        <f>OAX!N645</f>
        <v>0</v>
      </c>
      <c r="N607" s="103" t="str">
        <f>+OAX!O645</f>
        <v>Pieza</v>
      </c>
      <c r="O607" s="104">
        <f>+OAX!P645</f>
        <v>0</v>
      </c>
      <c r="P607" s="104">
        <f>+OAX!Q645</f>
        <v>0</v>
      </c>
      <c r="Q607" s="102">
        <f>+OAX!R645</f>
        <v>0</v>
      </c>
      <c r="R607" s="102">
        <f>+OAX!S645</f>
        <v>0</v>
      </c>
      <c r="S607" s="102">
        <f>+OAX!T645</f>
        <v>0</v>
      </c>
      <c r="T607" s="102">
        <f>+OAX!U645</f>
        <v>0</v>
      </c>
      <c r="U607" s="102">
        <f>+OAX!V645</f>
        <v>0</v>
      </c>
      <c r="V607" s="102">
        <f>+OAX!W645</f>
        <v>0</v>
      </c>
      <c r="W607" s="102">
        <f>+OAX!X645</f>
        <v>0</v>
      </c>
      <c r="X607" s="102">
        <f>+OAX!Y645</f>
        <v>0</v>
      </c>
      <c r="Y607" s="102">
        <f>+OAX!Z645</f>
        <v>0</v>
      </c>
      <c r="Z607" s="102">
        <f>+OAX!AA645</f>
        <v>0</v>
      </c>
      <c r="AA607" s="102">
        <f>+OAX!AB645</f>
        <v>0</v>
      </c>
    </row>
    <row r="608" spans="1:27" ht="24.75" hidden="1">
      <c r="A608" s="1"/>
      <c r="B608" s="119">
        <v>2023</v>
      </c>
      <c r="C608" s="119">
        <v>20</v>
      </c>
      <c r="D608" s="119">
        <v>1</v>
      </c>
      <c r="E608" s="119">
        <v>4</v>
      </c>
      <c r="F608" s="119">
        <v>7</v>
      </c>
      <c r="G608" s="119">
        <v>5000</v>
      </c>
      <c r="H608" s="119">
        <v>5600</v>
      </c>
      <c r="I608" s="119">
        <v>569</v>
      </c>
      <c r="J608" s="177"/>
      <c r="K608" s="177"/>
      <c r="L608" s="95" t="s">
        <v>505</v>
      </c>
      <c r="M608" s="96">
        <f>OAX!N646</f>
        <v>0</v>
      </c>
      <c r="N608" s="97"/>
      <c r="O608" s="98"/>
      <c r="P608" s="98"/>
      <c r="Q608" s="96">
        <f>+OAX!R646</f>
        <v>0</v>
      </c>
      <c r="R608" s="96">
        <f>+OAX!S646</f>
        <v>0</v>
      </c>
      <c r="S608" s="96">
        <f>+OAX!T646</f>
        <v>0</v>
      </c>
      <c r="T608" s="96">
        <f>+OAX!U646</f>
        <v>0</v>
      </c>
      <c r="U608" s="96">
        <f>+OAX!V646</f>
        <v>0</v>
      </c>
      <c r="V608" s="96"/>
      <c r="W608" s="96"/>
      <c r="X608" s="96"/>
      <c r="Y608" s="96"/>
      <c r="Z608" s="96"/>
      <c r="AA608" s="96"/>
    </row>
    <row r="609" spans="1:27" ht="24.75" hidden="1">
      <c r="A609" s="1"/>
      <c r="B609" s="25">
        <v>2023</v>
      </c>
      <c r="C609" s="25">
        <v>20</v>
      </c>
      <c r="D609" s="25">
        <v>1</v>
      </c>
      <c r="E609" s="25">
        <v>4</v>
      </c>
      <c r="F609" s="25">
        <v>7</v>
      </c>
      <c r="G609" s="25">
        <v>5000</v>
      </c>
      <c r="H609" s="25">
        <v>5600</v>
      </c>
      <c r="I609" s="25">
        <v>569</v>
      </c>
      <c r="J609" s="122">
        <v>1</v>
      </c>
      <c r="K609" s="122"/>
      <c r="L609" s="101" t="s">
        <v>506</v>
      </c>
      <c r="M609" s="102">
        <f>OAX!N647</f>
        <v>0</v>
      </c>
      <c r="N609" s="103" t="str">
        <f>+OAX!O647</f>
        <v>Pieza</v>
      </c>
      <c r="O609" s="104">
        <f>+OAX!P647</f>
        <v>0</v>
      </c>
      <c r="P609" s="104">
        <f>+OAX!Q647</f>
        <v>0</v>
      </c>
      <c r="Q609" s="102">
        <f>+OAX!R647</f>
        <v>0</v>
      </c>
      <c r="R609" s="102">
        <f>+OAX!S647</f>
        <v>0</v>
      </c>
      <c r="S609" s="102">
        <f>+OAX!T647</f>
        <v>0</v>
      </c>
      <c r="T609" s="102">
        <f>+OAX!U647</f>
        <v>0</v>
      </c>
      <c r="U609" s="102">
        <f>+OAX!V647</f>
        <v>0</v>
      </c>
      <c r="V609" s="102">
        <f>+OAX!W647</f>
        <v>0</v>
      </c>
      <c r="W609" s="102">
        <f>+OAX!X647</f>
        <v>0</v>
      </c>
      <c r="X609" s="102">
        <f>+OAX!Y647</f>
        <v>0</v>
      </c>
      <c r="Y609" s="102">
        <f>+OAX!Z647</f>
        <v>0</v>
      </c>
      <c r="Z609" s="102">
        <f>+OAX!AA647</f>
        <v>0</v>
      </c>
      <c r="AA609" s="102">
        <f>+OAX!AB647</f>
        <v>0</v>
      </c>
    </row>
    <row r="610" spans="1:27" ht="24.75" hidden="1">
      <c r="A610" s="1"/>
      <c r="B610" s="116">
        <v>2023</v>
      </c>
      <c r="C610" s="116">
        <v>20</v>
      </c>
      <c r="D610" s="116">
        <v>1</v>
      </c>
      <c r="E610" s="116">
        <v>4</v>
      </c>
      <c r="F610" s="116">
        <v>7</v>
      </c>
      <c r="G610" s="116">
        <v>5000</v>
      </c>
      <c r="H610" s="116">
        <v>5900</v>
      </c>
      <c r="I610" s="116"/>
      <c r="J610" s="176" t="s">
        <v>29</v>
      </c>
      <c r="K610" s="176"/>
      <c r="L610" s="89" t="s">
        <v>225</v>
      </c>
      <c r="M610" s="90">
        <f>OAX!N648</f>
        <v>0</v>
      </c>
      <c r="N610" s="91"/>
      <c r="O610" s="92"/>
      <c r="P610" s="92"/>
      <c r="Q610" s="90">
        <f>+OAX!R648</f>
        <v>0</v>
      </c>
      <c r="R610" s="90">
        <f>+OAX!S648</f>
        <v>0</v>
      </c>
      <c r="S610" s="90">
        <f>+OAX!T648</f>
        <v>0</v>
      </c>
      <c r="T610" s="90">
        <f>+OAX!U648</f>
        <v>0</v>
      </c>
      <c r="U610" s="90">
        <f>+OAX!V648</f>
        <v>0</v>
      </c>
      <c r="V610" s="90"/>
      <c r="W610" s="90"/>
      <c r="X610" s="90"/>
      <c r="Y610" s="90"/>
      <c r="Z610" s="90"/>
      <c r="AA610" s="90"/>
    </row>
    <row r="611" spans="1:27" ht="24.75" hidden="1">
      <c r="A611" s="1"/>
      <c r="B611" s="119">
        <v>2023</v>
      </c>
      <c r="C611" s="119">
        <v>20</v>
      </c>
      <c r="D611" s="119">
        <v>1</v>
      </c>
      <c r="E611" s="119">
        <v>4</v>
      </c>
      <c r="F611" s="119">
        <v>7</v>
      </c>
      <c r="G611" s="119">
        <v>5000</v>
      </c>
      <c r="H611" s="119">
        <v>5900</v>
      </c>
      <c r="I611" s="119">
        <v>591</v>
      </c>
      <c r="J611" s="177"/>
      <c r="K611" s="177"/>
      <c r="L611" s="95" t="s">
        <v>226</v>
      </c>
      <c r="M611" s="96">
        <f>OAX!N649</f>
        <v>0</v>
      </c>
      <c r="N611" s="97"/>
      <c r="O611" s="98"/>
      <c r="P611" s="98"/>
      <c r="Q611" s="96">
        <f>+OAX!R649</f>
        <v>0</v>
      </c>
      <c r="R611" s="96">
        <f>+OAX!S649</f>
        <v>0</v>
      </c>
      <c r="S611" s="96">
        <f>+OAX!T649</f>
        <v>0</v>
      </c>
      <c r="T611" s="96">
        <f>+OAX!U649</f>
        <v>0</v>
      </c>
      <c r="U611" s="96">
        <f>+OAX!V649</f>
        <v>0</v>
      </c>
      <c r="V611" s="96"/>
      <c r="W611" s="96"/>
      <c r="X611" s="96"/>
      <c r="Y611" s="96"/>
      <c r="Z611" s="96"/>
      <c r="AA611" s="96"/>
    </row>
    <row r="612" spans="1:27" ht="24.75" hidden="1">
      <c r="A612" s="1"/>
      <c r="B612" s="25">
        <v>2023</v>
      </c>
      <c r="C612" s="25">
        <v>20</v>
      </c>
      <c r="D612" s="25">
        <v>1</v>
      </c>
      <c r="E612" s="25">
        <v>4</v>
      </c>
      <c r="F612" s="25">
        <v>7</v>
      </c>
      <c r="G612" s="25">
        <v>5000</v>
      </c>
      <c r="H612" s="25">
        <v>5900</v>
      </c>
      <c r="I612" s="25">
        <v>591</v>
      </c>
      <c r="J612" s="122">
        <v>1</v>
      </c>
      <c r="K612" s="122"/>
      <c r="L612" s="101" t="s">
        <v>226</v>
      </c>
      <c r="M612" s="102">
        <f>OAX!N650</f>
        <v>0</v>
      </c>
      <c r="N612" s="103" t="str">
        <f>+OAX!O650</f>
        <v>Servicio</v>
      </c>
      <c r="O612" s="104">
        <f>+OAX!P650</f>
        <v>0</v>
      </c>
      <c r="P612" s="104">
        <f>+OAX!Q650</f>
        <v>0</v>
      </c>
      <c r="Q612" s="102">
        <f>+OAX!R650</f>
        <v>0</v>
      </c>
      <c r="R612" s="102">
        <f>+OAX!S650</f>
        <v>0</v>
      </c>
      <c r="S612" s="102">
        <f>+OAX!T650</f>
        <v>0</v>
      </c>
      <c r="T612" s="102">
        <f>+OAX!U650</f>
        <v>0</v>
      </c>
      <c r="U612" s="102">
        <f>+OAX!V650</f>
        <v>0</v>
      </c>
      <c r="V612" s="102">
        <f>+OAX!W650</f>
        <v>0</v>
      </c>
      <c r="W612" s="102">
        <f>+OAX!X650</f>
        <v>0</v>
      </c>
      <c r="X612" s="102">
        <f>+OAX!Y650</f>
        <v>0</v>
      </c>
      <c r="Y612" s="102">
        <f>+OAX!Z650</f>
        <v>0</v>
      </c>
      <c r="Z612" s="102">
        <f>+OAX!AA650</f>
        <v>0</v>
      </c>
      <c r="AA612" s="102">
        <f>+OAX!AB650</f>
        <v>0</v>
      </c>
    </row>
    <row r="613" spans="1:27" ht="24.75" hidden="1">
      <c r="A613" s="1"/>
      <c r="B613" s="119">
        <v>2023</v>
      </c>
      <c r="C613" s="119">
        <v>20</v>
      </c>
      <c r="D613" s="119">
        <v>1</v>
      </c>
      <c r="E613" s="119">
        <v>4</v>
      </c>
      <c r="F613" s="119">
        <v>7</v>
      </c>
      <c r="G613" s="119">
        <v>5000</v>
      </c>
      <c r="H613" s="119">
        <v>5900</v>
      </c>
      <c r="I613" s="119">
        <v>597</v>
      </c>
      <c r="J613" s="177"/>
      <c r="K613" s="177"/>
      <c r="L613" s="95" t="s">
        <v>507</v>
      </c>
      <c r="M613" s="96">
        <f>OAX!N651</f>
        <v>0</v>
      </c>
      <c r="N613" s="97"/>
      <c r="O613" s="98"/>
      <c r="P613" s="98"/>
      <c r="Q613" s="96">
        <f>+OAX!R651</f>
        <v>0</v>
      </c>
      <c r="R613" s="96">
        <f>+OAX!S651</f>
        <v>0</v>
      </c>
      <c r="S613" s="96">
        <f>+OAX!T651</f>
        <v>0</v>
      </c>
      <c r="T613" s="96">
        <f>+OAX!U651</f>
        <v>0</v>
      </c>
      <c r="U613" s="96">
        <f>+OAX!V651</f>
        <v>0</v>
      </c>
      <c r="V613" s="96"/>
      <c r="W613" s="96"/>
      <c r="X613" s="96"/>
      <c r="Y613" s="96"/>
      <c r="Z613" s="96"/>
      <c r="AA613" s="96"/>
    </row>
    <row r="614" spans="1:27" ht="24.75" hidden="1">
      <c r="A614" s="1"/>
      <c r="B614" s="25">
        <v>2023</v>
      </c>
      <c r="C614" s="25">
        <v>20</v>
      </c>
      <c r="D614" s="25">
        <v>1</v>
      </c>
      <c r="E614" s="25">
        <v>4</v>
      </c>
      <c r="F614" s="25">
        <v>7</v>
      </c>
      <c r="G614" s="25">
        <v>5000</v>
      </c>
      <c r="H614" s="25">
        <v>5900</v>
      </c>
      <c r="I614" s="25">
        <v>597</v>
      </c>
      <c r="J614" s="122">
        <v>1</v>
      </c>
      <c r="K614" s="122"/>
      <c r="L614" s="101" t="s">
        <v>508</v>
      </c>
      <c r="M614" s="102">
        <f>OAX!N652</f>
        <v>0</v>
      </c>
      <c r="N614" s="103" t="str">
        <f>+OAX!O652</f>
        <v>Licencia</v>
      </c>
      <c r="O614" s="104">
        <f>+OAX!P652</f>
        <v>0</v>
      </c>
      <c r="P614" s="104">
        <f>+OAX!Q652</f>
        <v>0</v>
      </c>
      <c r="Q614" s="102">
        <f>+OAX!R652</f>
        <v>0</v>
      </c>
      <c r="R614" s="102">
        <f>+OAX!S652</f>
        <v>0</v>
      </c>
      <c r="S614" s="102">
        <f>+OAX!T652</f>
        <v>0</v>
      </c>
      <c r="T614" s="102">
        <f>+OAX!U652</f>
        <v>0</v>
      </c>
      <c r="U614" s="102">
        <f>+OAX!V652</f>
        <v>0</v>
      </c>
      <c r="V614" s="102">
        <f>+OAX!W652</f>
        <v>0</v>
      </c>
      <c r="W614" s="102">
        <f>+OAX!X652</f>
        <v>0</v>
      </c>
      <c r="X614" s="102">
        <f>+OAX!Y652</f>
        <v>0</v>
      </c>
      <c r="Y614" s="102">
        <f>+OAX!Z652</f>
        <v>0</v>
      </c>
      <c r="Z614" s="102">
        <f>+OAX!AA652</f>
        <v>0</v>
      </c>
      <c r="AA614" s="102">
        <f>+OAX!AB652</f>
        <v>0</v>
      </c>
    </row>
    <row r="615" spans="1:27" ht="48" hidden="1">
      <c r="A615" s="1"/>
      <c r="B615" s="131">
        <v>2023</v>
      </c>
      <c r="C615" s="125">
        <v>20</v>
      </c>
      <c r="D615" s="125">
        <v>1</v>
      </c>
      <c r="E615" s="125">
        <v>4</v>
      </c>
      <c r="F615" s="125">
        <v>8</v>
      </c>
      <c r="G615" s="125"/>
      <c r="H615" s="132" t="s">
        <v>31</v>
      </c>
      <c r="I615" s="132"/>
      <c r="J615" s="133" t="s">
        <v>29</v>
      </c>
      <c r="K615" s="133"/>
      <c r="L615" s="173" t="s">
        <v>509</v>
      </c>
      <c r="M615" s="174">
        <f>OAX!N653</f>
        <v>0</v>
      </c>
      <c r="N615" s="79"/>
      <c r="O615" s="80"/>
      <c r="P615" s="80"/>
      <c r="Q615" s="174">
        <f>+OAX!R653</f>
        <v>0</v>
      </c>
      <c r="R615" s="174">
        <f>+OAX!S653</f>
        <v>0</v>
      </c>
      <c r="S615" s="174">
        <f>+OAX!T653</f>
        <v>0</v>
      </c>
      <c r="T615" s="174">
        <f>+OAX!U653</f>
        <v>0</v>
      </c>
      <c r="U615" s="174">
        <f>+OAX!V653</f>
        <v>0</v>
      </c>
      <c r="V615" s="174"/>
      <c r="W615" s="174"/>
      <c r="X615" s="174"/>
      <c r="Y615" s="174"/>
      <c r="Z615" s="174"/>
      <c r="AA615" s="174"/>
    </row>
    <row r="616" spans="1:27" ht="24.75" hidden="1">
      <c r="A616" s="1"/>
      <c r="B616" s="115">
        <v>2023</v>
      </c>
      <c r="C616" s="115">
        <v>20</v>
      </c>
      <c r="D616" s="115">
        <v>1</v>
      </c>
      <c r="E616" s="115">
        <v>4</v>
      </c>
      <c r="F616" s="115">
        <v>8</v>
      </c>
      <c r="G616" s="115">
        <v>3000</v>
      </c>
      <c r="H616" s="115"/>
      <c r="I616" s="115"/>
      <c r="J616" s="157"/>
      <c r="K616" s="157"/>
      <c r="L616" s="83" t="s">
        <v>55</v>
      </c>
      <c r="M616" s="84">
        <f>OAX!N654</f>
        <v>0</v>
      </c>
      <c r="N616" s="85"/>
      <c r="O616" s="86"/>
      <c r="P616" s="86"/>
      <c r="Q616" s="84">
        <f>+OAX!R654</f>
        <v>0</v>
      </c>
      <c r="R616" s="84">
        <f>+OAX!S654</f>
        <v>0</v>
      </c>
      <c r="S616" s="84">
        <f>+OAX!T654</f>
        <v>0</v>
      </c>
      <c r="T616" s="84">
        <f>+OAX!U654</f>
        <v>0</v>
      </c>
      <c r="U616" s="84">
        <f>+OAX!V654</f>
        <v>0</v>
      </c>
      <c r="V616" s="84"/>
      <c r="W616" s="84"/>
      <c r="X616" s="84"/>
      <c r="Y616" s="84"/>
      <c r="Z616" s="84"/>
      <c r="AA616" s="84"/>
    </row>
    <row r="617" spans="1:27" ht="24.75" hidden="1">
      <c r="A617" s="1"/>
      <c r="B617" s="116">
        <v>2023</v>
      </c>
      <c r="C617" s="116">
        <v>20</v>
      </c>
      <c r="D617" s="116">
        <v>1</v>
      </c>
      <c r="E617" s="116">
        <v>4</v>
      </c>
      <c r="F617" s="116">
        <v>8</v>
      </c>
      <c r="G617" s="116">
        <v>3000</v>
      </c>
      <c r="H617" s="116">
        <v>3100</v>
      </c>
      <c r="I617" s="116"/>
      <c r="J617" s="176" t="s">
        <v>29</v>
      </c>
      <c r="K617" s="176"/>
      <c r="L617" s="89" t="s">
        <v>151</v>
      </c>
      <c r="M617" s="90">
        <f>OAX!N655</f>
        <v>0</v>
      </c>
      <c r="N617" s="91"/>
      <c r="O617" s="92"/>
      <c r="P617" s="92"/>
      <c r="Q617" s="90">
        <f>+OAX!R655</f>
        <v>0</v>
      </c>
      <c r="R617" s="90">
        <f>+OAX!S655</f>
        <v>0</v>
      </c>
      <c r="S617" s="90">
        <f>+OAX!T655</f>
        <v>0</v>
      </c>
      <c r="T617" s="90">
        <f>+OAX!U655</f>
        <v>0</v>
      </c>
      <c r="U617" s="90">
        <f>+OAX!V655</f>
        <v>0</v>
      </c>
      <c r="V617" s="90"/>
      <c r="W617" s="90"/>
      <c r="X617" s="90"/>
      <c r="Y617" s="90"/>
      <c r="Z617" s="90"/>
      <c r="AA617" s="90"/>
    </row>
    <row r="618" spans="1:27" ht="24.75" hidden="1">
      <c r="A618" s="1"/>
      <c r="B618" s="119">
        <v>2023</v>
      </c>
      <c r="C618" s="119">
        <v>20</v>
      </c>
      <c r="D618" s="119">
        <v>1</v>
      </c>
      <c r="E618" s="119">
        <v>4</v>
      </c>
      <c r="F618" s="119">
        <v>8</v>
      </c>
      <c r="G618" s="119">
        <v>3000</v>
      </c>
      <c r="H618" s="119">
        <v>3100</v>
      </c>
      <c r="I618" s="119">
        <v>319</v>
      </c>
      <c r="J618" s="177"/>
      <c r="K618" s="177"/>
      <c r="L618" s="95" t="s">
        <v>510</v>
      </c>
      <c r="M618" s="96">
        <f>OAX!N656</f>
        <v>0</v>
      </c>
      <c r="N618" s="97"/>
      <c r="O618" s="98"/>
      <c r="P618" s="98"/>
      <c r="Q618" s="96">
        <f>+OAX!R656</f>
        <v>0</v>
      </c>
      <c r="R618" s="96">
        <f>+OAX!S656</f>
        <v>0</v>
      </c>
      <c r="S618" s="96">
        <f>+OAX!T656</f>
        <v>0</v>
      </c>
      <c r="T618" s="96">
        <f>+OAX!U656</f>
        <v>0</v>
      </c>
      <c r="U618" s="96">
        <f>+OAX!V656</f>
        <v>0</v>
      </c>
      <c r="V618" s="96"/>
      <c r="W618" s="96"/>
      <c r="X618" s="96"/>
      <c r="Y618" s="96"/>
      <c r="Z618" s="96"/>
      <c r="AA618" s="96"/>
    </row>
    <row r="619" spans="1:27" ht="24.75" hidden="1">
      <c r="A619" s="1"/>
      <c r="B619" s="25">
        <v>2023</v>
      </c>
      <c r="C619" s="25">
        <v>20</v>
      </c>
      <c r="D619" s="25">
        <v>1</v>
      </c>
      <c r="E619" s="25">
        <v>4</v>
      </c>
      <c r="F619" s="25">
        <v>8</v>
      </c>
      <c r="G619" s="25">
        <v>3000</v>
      </c>
      <c r="H619" s="25">
        <v>3100</v>
      </c>
      <c r="I619" s="25">
        <v>319</v>
      </c>
      <c r="J619" s="122">
        <v>1</v>
      </c>
      <c r="K619" s="122"/>
      <c r="L619" s="101" t="s">
        <v>155</v>
      </c>
      <c r="M619" s="102">
        <f>OAX!N657</f>
        <v>0</v>
      </c>
      <c r="N619" s="103" t="str">
        <f>+OAX!O657</f>
        <v>Servicio</v>
      </c>
      <c r="O619" s="104">
        <f>+OAX!P657</f>
        <v>0</v>
      </c>
      <c r="P619" s="104">
        <f>+OAX!Q657</f>
        <v>0</v>
      </c>
      <c r="Q619" s="102">
        <f>+OAX!R657</f>
        <v>0</v>
      </c>
      <c r="R619" s="102">
        <f>+OAX!S657</f>
        <v>0</v>
      </c>
      <c r="S619" s="102">
        <f>+OAX!T657</f>
        <v>0</v>
      </c>
      <c r="T619" s="102">
        <f>+OAX!U657</f>
        <v>0</v>
      </c>
      <c r="U619" s="102">
        <f>+OAX!V657</f>
        <v>0</v>
      </c>
      <c r="V619" s="102">
        <f>+OAX!W657</f>
        <v>0</v>
      </c>
      <c r="W619" s="102">
        <f>+OAX!X657</f>
        <v>0</v>
      </c>
      <c r="X619" s="102">
        <f>+OAX!Y657</f>
        <v>0</v>
      </c>
      <c r="Y619" s="102">
        <f>+OAX!Z657</f>
        <v>0</v>
      </c>
      <c r="Z619" s="102">
        <f>+OAX!AA657</f>
        <v>0</v>
      </c>
      <c r="AA619" s="102">
        <f>+OAX!AB657</f>
        <v>0</v>
      </c>
    </row>
    <row r="620" spans="1:27" ht="24.75" hidden="1">
      <c r="A620" s="1"/>
      <c r="B620" s="115">
        <v>2023</v>
      </c>
      <c r="C620" s="115">
        <v>20</v>
      </c>
      <c r="D620" s="115">
        <v>1</v>
      </c>
      <c r="E620" s="115">
        <v>4</v>
      </c>
      <c r="F620" s="115">
        <v>8</v>
      </c>
      <c r="G620" s="115">
        <v>5000</v>
      </c>
      <c r="H620" s="115"/>
      <c r="I620" s="115"/>
      <c r="J620" s="157"/>
      <c r="K620" s="157"/>
      <c r="L620" s="83" t="s">
        <v>114</v>
      </c>
      <c r="M620" s="84">
        <f>OAX!N658</f>
        <v>0</v>
      </c>
      <c r="N620" s="85"/>
      <c r="O620" s="86"/>
      <c r="P620" s="86"/>
      <c r="Q620" s="84">
        <f>+OAX!R658</f>
        <v>0</v>
      </c>
      <c r="R620" s="84">
        <f>+OAX!S658</f>
        <v>0</v>
      </c>
      <c r="S620" s="84">
        <f>+OAX!T658</f>
        <v>0</v>
      </c>
      <c r="T620" s="84">
        <f>+OAX!U658</f>
        <v>0</v>
      </c>
      <c r="U620" s="84">
        <f>+OAX!V658</f>
        <v>0</v>
      </c>
      <c r="V620" s="84"/>
      <c r="W620" s="84"/>
      <c r="X620" s="84"/>
      <c r="Y620" s="84"/>
      <c r="Z620" s="84"/>
      <c r="AA620" s="84"/>
    </row>
    <row r="621" spans="1:27" ht="24.75" hidden="1">
      <c r="A621" s="1"/>
      <c r="B621" s="116">
        <v>2023</v>
      </c>
      <c r="C621" s="116">
        <v>20</v>
      </c>
      <c r="D621" s="116">
        <v>1</v>
      </c>
      <c r="E621" s="116">
        <v>4</v>
      </c>
      <c r="F621" s="116">
        <v>8</v>
      </c>
      <c r="G621" s="116">
        <v>5000</v>
      </c>
      <c r="H621" s="116">
        <v>5100</v>
      </c>
      <c r="I621" s="116"/>
      <c r="J621" s="176" t="s">
        <v>29</v>
      </c>
      <c r="K621" s="176"/>
      <c r="L621" s="163" t="s">
        <v>115</v>
      </c>
      <c r="M621" s="164">
        <f>OAX!N659</f>
        <v>0</v>
      </c>
      <c r="N621" s="91"/>
      <c r="O621" s="92"/>
      <c r="P621" s="92"/>
      <c r="Q621" s="164">
        <f>+OAX!R659</f>
        <v>0</v>
      </c>
      <c r="R621" s="164">
        <f>+OAX!S659</f>
        <v>0</v>
      </c>
      <c r="S621" s="164">
        <f>+OAX!T659</f>
        <v>0</v>
      </c>
      <c r="T621" s="164">
        <f>+OAX!U659</f>
        <v>0</v>
      </c>
      <c r="U621" s="164">
        <f>+OAX!V659</f>
        <v>0</v>
      </c>
      <c r="V621" s="164"/>
      <c r="W621" s="164"/>
      <c r="X621" s="164"/>
      <c r="Y621" s="164"/>
      <c r="Z621" s="164"/>
      <c r="AA621" s="164"/>
    </row>
    <row r="622" spans="1:27" ht="24.75" hidden="1">
      <c r="A622" s="1"/>
      <c r="B622" s="119">
        <v>2023</v>
      </c>
      <c r="C622" s="119">
        <v>20</v>
      </c>
      <c r="D622" s="119">
        <v>1</v>
      </c>
      <c r="E622" s="119">
        <v>4</v>
      </c>
      <c r="F622" s="119">
        <v>8</v>
      </c>
      <c r="G622" s="119">
        <v>5000</v>
      </c>
      <c r="H622" s="119">
        <v>5100</v>
      </c>
      <c r="I622" s="119">
        <v>515</v>
      </c>
      <c r="J622" s="177"/>
      <c r="K622" s="177"/>
      <c r="L622" s="95" t="s">
        <v>116</v>
      </c>
      <c r="M622" s="96">
        <f>OAX!N660</f>
        <v>0</v>
      </c>
      <c r="N622" s="97"/>
      <c r="O622" s="98"/>
      <c r="P622" s="98"/>
      <c r="Q622" s="96">
        <f>+OAX!R660</f>
        <v>0</v>
      </c>
      <c r="R622" s="96">
        <f>+OAX!S660</f>
        <v>0</v>
      </c>
      <c r="S622" s="96">
        <f>+OAX!T660</f>
        <v>0</v>
      </c>
      <c r="T622" s="96">
        <f>+OAX!U660</f>
        <v>0</v>
      </c>
      <c r="U622" s="96">
        <f>+OAX!V660</f>
        <v>0</v>
      </c>
      <c r="V622" s="96"/>
      <c r="W622" s="96"/>
      <c r="X622" s="96"/>
      <c r="Y622" s="96"/>
      <c r="Z622" s="96"/>
      <c r="AA622" s="96"/>
    </row>
    <row r="623" spans="1:27" ht="46.5" hidden="1">
      <c r="A623" s="1"/>
      <c r="B623" s="25">
        <v>2023</v>
      </c>
      <c r="C623" s="25">
        <v>20</v>
      </c>
      <c r="D623" s="25">
        <v>1</v>
      </c>
      <c r="E623" s="25">
        <v>4</v>
      </c>
      <c r="F623" s="25">
        <v>8</v>
      </c>
      <c r="G623" s="25">
        <v>5000</v>
      </c>
      <c r="H623" s="25">
        <v>5100</v>
      </c>
      <c r="I623" s="25">
        <v>515</v>
      </c>
      <c r="J623" s="122">
        <v>1</v>
      </c>
      <c r="K623" s="122"/>
      <c r="L623" s="101" t="s">
        <v>163</v>
      </c>
      <c r="M623" s="102">
        <f>OAX!N661</f>
        <v>0</v>
      </c>
      <c r="N623" s="124" t="str">
        <f>+OAX!O661</f>
        <v>Equipo/ Pieza</v>
      </c>
      <c r="O623" s="104">
        <f>+OAX!P661</f>
        <v>0</v>
      </c>
      <c r="P623" s="104">
        <f>+OAX!Q661</f>
        <v>0</v>
      </c>
      <c r="Q623" s="102">
        <f>+OAX!R661</f>
        <v>0</v>
      </c>
      <c r="R623" s="102">
        <f>+OAX!S661</f>
        <v>0</v>
      </c>
      <c r="S623" s="102">
        <f>+OAX!T661</f>
        <v>0</v>
      </c>
      <c r="T623" s="102">
        <f>+OAX!U661</f>
        <v>0</v>
      </c>
      <c r="U623" s="102">
        <f>+OAX!V661</f>
        <v>0</v>
      </c>
      <c r="V623" s="102">
        <f>+OAX!W661</f>
        <v>0</v>
      </c>
      <c r="W623" s="102">
        <f>+OAX!X661</f>
        <v>0</v>
      </c>
      <c r="X623" s="102">
        <f>+OAX!Y661</f>
        <v>0</v>
      </c>
      <c r="Y623" s="102">
        <f>+OAX!Z661</f>
        <v>0</v>
      </c>
      <c r="Z623" s="102">
        <f>+OAX!AA661</f>
        <v>0</v>
      </c>
      <c r="AA623" s="102">
        <f>+OAX!AB661</f>
        <v>0</v>
      </c>
    </row>
    <row r="624" spans="1:27" ht="46.5" hidden="1">
      <c r="A624" s="1"/>
      <c r="B624" s="25">
        <v>2023</v>
      </c>
      <c r="C624" s="25">
        <v>20</v>
      </c>
      <c r="D624" s="25">
        <v>1</v>
      </c>
      <c r="E624" s="25">
        <v>4</v>
      </c>
      <c r="F624" s="25">
        <v>8</v>
      </c>
      <c r="G624" s="25">
        <v>5000</v>
      </c>
      <c r="H624" s="25">
        <v>5100</v>
      </c>
      <c r="I624" s="25">
        <v>515</v>
      </c>
      <c r="J624" s="122">
        <v>2</v>
      </c>
      <c r="K624" s="122"/>
      <c r="L624" s="101" t="s">
        <v>511</v>
      </c>
      <c r="M624" s="102">
        <f>OAX!N662</f>
        <v>0</v>
      </c>
      <c r="N624" s="124" t="str">
        <f>+OAX!O662</f>
        <v>Equipo/ Pieza</v>
      </c>
      <c r="O624" s="104">
        <f>+OAX!P662</f>
        <v>0</v>
      </c>
      <c r="P624" s="104">
        <f>+OAX!Q662</f>
        <v>0</v>
      </c>
      <c r="Q624" s="102">
        <f>+OAX!R662</f>
        <v>0</v>
      </c>
      <c r="R624" s="102">
        <f>+OAX!S662</f>
        <v>0</v>
      </c>
      <c r="S624" s="102">
        <f>+OAX!T662</f>
        <v>0</v>
      </c>
      <c r="T624" s="102">
        <f>+OAX!U662</f>
        <v>0</v>
      </c>
      <c r="U624" s="102">
        <f>+OAX!V662</f>
        <v>0</v>
      </c>
      <c r="V624" s="102">
        <f>+OAX!W662</f>
        <v>0</v>
      </c>
      <c r="W624" s="102">
        <f>+OAX!X662</f>
        <v>0</v>
      </c>
      <c r="X624" s="102">
        <f>+OAX!Y662</f>
        <v>0</v>
      </c>
      <c r="Y624" s="102">
        <f>+OAX!Z662</f>
        <v>0</v>
      </c>
      <c r="Z624" s="102">
        <f>+OAX!AA662</f>
        <v>0</v>
      </c>
      <c r="AA624" s="102">
        <f>+OAX!AB662</f>
        <v>0</v>
      </c>
    </row>
    <row r="625" spans="1:27" ht="46.5" hidden="1">
      <c r="A625" s="1"/>
      <c r="B625" s="25">
        <v>2023</v>
      </c>
      <c r="C625" s="25">
        <v>20</v>
      </c>
      <c r="D625" s="25">
        <v>1</v>
      </c>
      <c r="E625" s="25">
        <v>4</v>
      </c>
      <c r="F625" s="25">
        <v>8</v>
      </c>
      <c r="G625" s="25">
        <v>5000</v>
      </c>
      <c r="H625" s="25">
        <v>5100</v>
      </c>
      <c r="I625" s="25">
        <v>515</v>
      </c>
      <c r="J625" s="122">
        <v>3</v>
      </c>
      <c r="K625" s="122"/>
      <c r="L625" s="101" t="s">
        <v>512</v>
      </c>
      <c r="M625" s="102">
        <f>OAX!N663</f>
        <v>0</v>
      </c>
      <c r="N625" s="124" t="str">
        <f>+OAX!O663</f>
        <v>Equipo/ Pieza</v>
      </c>
      <c r="O625" s="104">
        <f>+OAX!P663</f>
        <v>0</v>
      </c>
      <c r="P625" s="104">
        <f>+OAX!Q663</f>
        <v>0</v>
      </c>
      <c r="Q625" s="102">
        <f>+OAX!R663</f>
        <v>0</v>
      </c>
      <c r="R625" s="102">
        <f>+OAX!S663</f>
        <v>0</v>
      </c>
      <c r="S625" s="102">
        <f>+OAX!T663</f>
        <v>0</v>
      </c>
      <c r="T625" s="102">
        <f>+OAX!U663</f>
        <v>0</v>
      </c>
      <c r="U625" s="102">
        <f>+OAX!V663</f>
        <v>0</v>
      </c>
      <c r="V625" s="102">
        <f>+OAX!W663</f>
        <v>0</v>
      </c>
      <c r="W625" s="102">
        <f>+OAX!X663</f>
        <v>0</v>
      </c>
      <c r="X625" s="102">
        <f>+OAX!Y663</f>
        <v>0</v>
      </c>
      <c r="Y625" s="102">
        <f>+OAX!Z663</f>
        <v>0</v>
      </c>
      <c r="Z625" s="102">
        <f>+OAX!AA663</f>
        <v>0</v>
      </c>
      <c r="AA625" s="102">
        <f>+OAX!AB663</f>
        <v>0</v>
      </c>
    </row>
    <row r="626" spans="1:27" ht="46.5" hidden="1">
      <c r="A626" s="1"/>
      <c r="B626" s="25">
        <v>2023</v>
      </c>
      <c r="C626" s="25">
        <v>20</v>
      </c>
      <c r="D626" s="25">
        <v>1</v>
      </c>
      <c r="E626" s="25">
        <v>4</v>
      </c>
      <c r="F626" s="25">
        <v>8</v>
      </c>
      <c r="G626" s="25">
        <v>5000</v>
      </c>
      <c r="H626" s="25">
        <v>5100</v>
      </c>
      <c r="I626" s="25">
        <v>515</v>
      </c>
      <c r="J626" s="122">
        <v>4</v>
      </c>
      <c r="K626" s="122"/>
      <c r="L626" s="101" t="s">
        <v>176</v>
      </c>
      <c r="M626" s="102">
        <f>OAX!N664</f>
        <v>0</v>
      </c>
      <c r="N626" s="124" t="str">
        <f>+OAX!O664</f>
        <v>Equipo/ Pieza</v>
      </c>
      <c r="O626" s="104">
        <f>+OAX!P664</f>
        <v>0</v>
      </c>
      <c r="P626" s="104">
        <f>+OAX!Q664</f>
        <v>0</v>
      </c>
      <c r="Q626" s="102">
        <f>+OAX!R664</f>
        <v>0</v>
      </c>
      <c r="R626" s="102">
        <f>+OAX!S664</f>
        <v>0</v>
      </c>
      <c r="S626" s="102">
        <f>+OAX!T664</f>
        <v>0</v>
      </c>
      <c r="T626" s="102">
        <f>+OAX!U664</f>
        <v>0</v>
      </c>
      <c r="U626" s="102">
        <f>+OAX!V664</f>
        <v>0</v>
      </c>
      <c r="V626" s="102">
        <f>+OAX!W664</f>
        <v>0</v>
      </c>
      <c r="W626" s="102">
        <f>+OAX!X664</f>
        <v>0</v>
      </c>
      <c r="X626" s="102">
        <f>+OAX!Y664</f>
        <v>0</v>
      </c>
      <c r="Y626" s="102">
        <f>+OAX!Z664</f>
        <v>0</v>
      </c>
      <c r="Z626" s="102">
        <f>+OAX!AA664</f>
        <v>0</v>
      </c>
      <c r="AA626" s="102">
        <f>+OAX!AB664</f>
        <v>0</v>
      </c>
    </row>
    <row r="627" spans="1:27" ht="168" hidden="1">
      <c r="A627" s="1"/>
      <c r="B627" s="180">
        <v>2023</v>
      </c>
      <c r="C627" s="180">
        <v>20</v>
      </c>
      <c r="D627" s="180">
        <v>2</v>
      </c>
      <c r="E627" s="180"/>
      <c r="F627" s="180"/>
      <c r="G627" s="180"/>
      <c r="H627" s="181"/>
      <c r="I627" s="181"/>
      <c r="J627" s="182" t="s">
        <v>29</v>
      </c>
      <c r="K627" s="182"/>
      <c r="L627" s="183" t="s">
        <v>513</v>
      </c>
      <c r="M627" s="184">
        <f>OAX!N665</f>
        <v>0</v>
      </c>
      <c r="N627" s="185"/>
      <c r="O627" s="186"/>
      <c r="P627" s="186"/>
      <c r="Q627" s="184">
        <f>+OAX!R665</f>
        <v>0</v>
      </c>
      <c r="R627" s="184">
        <f>+OAX!S665</f>
        <v>0</v>
      </c>
      <c r="S627" s="184">
        <f>+OAX!T665</f>
        <v>0</v>
      </c>
      <c r="T627" s="184">
        <f>+OAX!U665</f>
        <v>0</v>
      </c>
      <c r="U627" s="184">
        <f>+OAX!V665</f>
        <v>0</v>
      </c>
      <c r="V627" s="184"/>
      <c r="W627" s="184"/>
      <c r="X627" s="184"/>
      <c r="Y627" s="184"/>
      <c r="Z627" s="184"/>
      <c r="AA627" s="184"/>
    </row>
    <row r="628" spans="1:27" ht="48" hidden="1">
      <c r="A628" s="1"/>
      <c r="B628" s="68">
        <v>2023</v>
      </c>
      <c r="C628" s="68">
        <v>20</v>
      </c>
      <c r="D628" s="68">
        <v>2</v>
      </c>
      <c r="E628" s="68">
        <v>5</v>
      </c>
      <c r="F628" s="68"/>
      <c r="G628" s="68"/>
      <c r="H628" s="68"/>
      <c r="I628" s="68"/>
      <c r="J628" s="69" t="s">
        <v>29</v>
      </c>
      <c r="K628" s="69"/>
      <c r="L628" s="187" t="s">
        <v>514</v>
      </c>
      <c r="M628" s="71">
        <f>OAX!N666</f>
        <v>0</v>
      </c>
      <c r="N628" s="72"/>
      <c r="O628" s="68"/>
      <c r="P628" s="68"/>
      <c r="Q628" s="71">
        <f>+OAX!R666</f>
        <v>0</v>
      </c>
      <c r="R628" s="71">
        <f>+OAX!S666</f>
        <v>0</v>
      </c>
      <c r="S628" s="71">
        <f>+OAX!T666</f>
        <v>0</v>
      </c>
      <c r="T628" s="71">
        <f>+OAX!U666</f>
        <v>0</v>
      </c>
      <c r="U628" s="71">
        <f>+OAX!V666</f>
        <v>0</v>
      </c>
      <c r="V628" s="71"/>
      <c r="W628" s="71"/>
      <c r="X628" s="71"/>
      <c r="Y628" s="71"/>
      <c r="Z628" s="71"/>
      <c r="AA628" s="71"/>
    </row>
    <row r="629" spans="1:27" ht="72" hidden="1">
      <c r="A629" s="1"/>
      <c r="B629" s="74">
        <v>2023</v>
      </c>
      <c r="C629" s="74">
        <v>20</v>
      </c>
      <c r="D629" s="74">
        <v>2</v>
      </c>
      <c r="E629" s="74">
        <v>5</v>
      </c>
      <c r="F629" s="74">
        <v>9</v>
      </c>
      <c r="G629" s="74"/>
      <c r="H629" s="75"/>
      <c r="I629" s="75"/>
      <c r="J629" s="76" t="s">
        <v>29</v>
      </c>
      <c r="K629" s="76"/>
      <c r="L629" s="173" t="s">
        <v>515</v>
      </c>
      <c r="M629" s="188">
        <f>OAX!N667</f>
        <v>0</v>
      </c>
      <c r="N629" s="113"/>
      <c r="O629" s="74"/>
      <c r="P629" s="74"/>
      <c r="Q629" s="188">
        <f>+OAX!R667</f>
        <v>0</v>
      </c>
      <c r="R629" s="188">
        <f>+OAX!S667</f>
        <v>0</v>
      </c>
      <c r="S629" s="188">
        <f>+OAX!T667</f>
        <v>0</v>
      </c>
      <c r="T629" s="188">
        <f>+OAX!U667</f>
        <v>0</v>
      </c>
      <c r="U629" s="188">
        <f>+OAX!V667</f>
        <v>0</v>
      </c>
      <c r="V629" s="188"/>
      <c r="W629" s="188"/>
      <c r="X629" s="188"/>
      <c r="Y629" s="188"/>
      <c r="Z629" s="188"/>
      <c r="AA629" s="188"/>
    </row>
    <row r="630" spans="1:27" ht="24.75" hidden="1">
      <c r="A630" s="1"/>
      <c r="B630" s="81">
        <v>2023</v>
      </c>
      <c r="C630" s="81">
        <v>20</v>
      </c>
      <c r="D630" s="81">
        <v>2</v>
      </c>
      <c r="E630" s="81">
        <v>5</v>
      </c>
      <c r="F630" s="81">
        <v>9</v>
      </c>
      <c r="G630" s="81">
        <v>3000</v>
      </c>
      <c r="H630" s="81"/>
      <c r="I630" s="81"/>
      <c r="J630" s="82" t="s">
        <v>29</v>
      </c>
      <c r="K630" s="82"/>
      <c r="L630" s="83" t="s">
        <v>55</v>
      </c>
      <c r="M630" s="84">
        <f>OAX!N668</f>
        <v>0</v>
      </c>
      <c r="N630" s="85"/>
      <c r="O630" s="86"/>
      <c r="P630" s="86"/>
      <c r="Q630" s="84">
        <f>+OAX!R668</f>
        <v>0</v>
      </c>
      <c r="R630" s="84">
        <f>+OAX!S668</f>
        <v>0</v>
      </c>
      <c r="S630" s="84">
        <f>+OAX!T668</f>
        <v>0</v>
      </c>
      <c r="T630" s="84">
        <f>+OAX!U668</f>
        <v>0</v>
      </c>
      <c r="U630" s="84">
        <f>+OAX!V668</f>
        <v>0</v>
      </c>
      <c r="V630" s="84"/>
      <c r="W630" s="84"/>
      <c r="X630" s="84"/>
      <c r="Y630" s="84"/>
      <c r="Z630" s="84"/>
      <c r="AA630" s="84"/>
    </row>
    <row r="631" spans="1:27" ht="48" hidden="1">
      <c r="A631" s="1"/>
      <c r="B631" s="87">
        <v>2023</v>
      </c>
      <c r="C631" s="87">
        <v>20</v>
      </c>
      <c r="D631" s="87">
        <v>2</v>
      </c>
      <c r="E631" s="87">
        <v>5</v>
      </c>
      <c r="F631" s="87">
        <v>9</v>
      </c>
      <c r="G631" s="87">
        <v>3000</v>
      </c>
      <c r="H631" s="87">
        <v>3300</v>
      </c>
      <c r="I631" s="87"/>
      <c r="J631" s="88" t="s">
        <v>29</v>
      </c>
      <c r="K631" s="88"/>
      <c r="L631" s="141" t="s">
        <v>56</v>
      </c>
      <c r="M631" s="142">
        <f>OAX!N669</f>
        <v>0</v>
      </c>
      <c r="N631" s="143"/>
      <c r="O631" s="144"/>
      <c r="P631" s="144"/>
      <c r="Q631" s="142">
        <f>+OAX!R669</f>
        <v>0</v>
      </c>
      <c r="R631" s="142">
        <f>+OAX!S669</f>
        <v>0</v>
      </c>
      <c r="S631" s="142">
        <f>+OAX!T669</f>
        <v>0</v>
      </c>
      <c r="T631" s="142">
        <f>+OAX!U669</f>
        <v>0</v>
      </c>
      <c r="U631" s="142">
        <f>+OAX!V669</f>
        <v>0</v>
      </c>
      <c r="V631" s="142"/>
      <c r="W631" s="142"/>
      <c r="X631" s="142"/>
      <c r="Y631" s="142"/>
      <c r="Z631" s="142"/>
      <c r="AA631" s="142"/>
    </row>
    <row r="632" spans="1:27" ht="24.75" hidden="1">
      <c r="A632" s="1"/>
      <c r="B632" s="93">
        <v>2023</v>
      </c>
      <c r="C632" s="93">
        <v>20</v>
      </c>
      <c r="D632" s="93">
        <v>2</v>
      </c>
      <c r="E632" s="93">
        <v>5</v>
      </c>
      <c r="F632" s="93">
        <v>9</v>
      </c>
      <c r="G632" s="93">
        <v>3000</v>
      </c>
      <c r="H632" s="93">
        <v>3300</v>
      </c>
      <c r="I632" s="93">
        <v>335</v>
      </c>
      <c r="J632" s="94"/>
      <c r="K632" s="94"/>
      <c r="L632" s="189" t="s">
        <v>516</v>
      </c>
      <c r="M632" s="190">
        <f>OAX!N670</f>
        <v>0</v>
      </c>
      <c r="N632" s="191"/>
      <c r="O632" s="192"/>
      <c r="P632" s="192"/>
      <c r="Q632" s="190">
        <f>+OAX!R670</f>
        <v>0</v>
      </c>
      <c r="R632" s="190">
        <f>+OAX!S670</f>
        <v>0</v>
      </c>
      <c r="S632" s="190">
        <f>+OAX!T670</f>
        <v>0</v>
      </c>
      <c r="T632" s="190">
        <f>+OAX!U670</f>
        <v>0</v>
      </c>
      <c r="U632" s="190">
        <f>+OAX!V670</f>
        <v>0</v>
      </c>
      <c r="V632" s="190"/>
      <c r="W632" s="190"/>
      <c r="X632" s="190"/>
      <c r="Y632" s="190"/>
      <c r="Z632" s="190"/>
      <c r="AA632" s="190"/>
    </row>
    <row r="633" spans="1:27" ht="24.75" hidden="1">
      <c r="A633" s="1"/>
      <c r="B633" s="99">
        <v>2023</v>
      </c>
      <c r="C633" s="99">
        <v>20</v>
      </c>
      <c r="D633" s="99">
        <v>2</v>
      </c>
      <c r="E633" s="99">
        <v>5</v>
      </c>
      <c r="F633" s="99">
        <v>9</v>
      </c>
      <c r="G633" s="99">
        <v>3000</v>
      </c>
      <c r="H633" s="99">
        <v>3300</v>
      </c>
      <c r="I633" s="99">
        <v>335</v>
      </c>
      <c r="J633" s="100">
        <v>1</v>
      </c>
      <c r="K633" s="100"/>
      <c r="L633" s="101" t="s">
        <v>517</v>
      </c>
      <c r="M633" s="102">
        <f>OAX!N671</f>
        <v>0</v>
      </c>
      <c r="N633" s="103" t="str">
        <f>+OAX!O671</f>
        <v xml:space="preserve">Proyecto </v>
      </c>
      <c r="O633" s="104">
        <f>+OAX!P671</f>
        <v>0</v>
      </c>
      <c r="P633" s="104">
        <f>+OAX!Q671</f>
        <v>0</v>
      </c>
      <c r="Q633" s="102">
        <f>+OAX!R671</f>
        <v>0</v>
      </c>
      <c r="R633" s="102">
        <f>+OAX!S671</f>
        <v>0</v>
      </c>
      <c r="S633" s="102">
        <f>+OAX!T671</f>
        <v>0</v>
      </c>
      <c r="T633" s="102">
        <f>+OAX!U671</f>
        <v>0</v>
      </c>
      <c r="U633" s="102">
        <f>+OAX!V671</f>
        <v>0</v>
      </c>
      <c r="V633" s="102">
        <f>+OAX!W671</f>
        <v>0</v>
      </c>
      <c r="W633" s="102">
        <f>+OAX!X671</f>
        <v>0</v>
      </c>
      <c r="X633" s="102">
        <f>+OAX!Y671</f>
        <v>0</v>
      </c>
      <c r="Y633" s="102">
        <f>+OAX!Z671</f>
        <v>0</v>
      </c>
      <c r="Z633" s="102">
        <f>+OAX!AA671</f>
        <v>0</v>
      </c>
      <c r="AA633" s="102">
        <f>+OAX!AB671</f>
        <v>0</v>
      </c>
    </row>
    <row r="634" spans="1:27" ht="24.75" hidden="1">
      <c r="A634" s="1"/>
      <c r="B634" s="99">
        <v>2023</v>
      </c>
      <c r="C634" s="99">
        <v>20</v>
      </c>
      <c r="D634" s="99">
        <v>2</v>
      </c>
      <c r="E634" s="99">
        <v>5</v>
      </c>
      <c r="F634" s="99">
        <v>9</v>
      </c>
      <c r="G634" s="99">
        <v>3000</v>
      </c>
      <c r="H634" s="99">
        <v>3300</v>
      </c>
      <c r="I634" s="99">
        <v>335</v>
      </c>
      <c r="J634" s="100">
        <v>2</v>
      </c>
      <c r="K634" s="100"/>
      <c r="L634" s="101" t="s">
        <v>519</v>
      </c>
      <c r="M634" s="102">
        <f>OAX!N672</f>
        <v>0</v>
      </c>
      <c r="N634" s="103" t="str">
        <f>+OAX!O672</f>
        <v xml:space="preserve">Proyecto </v>
      </c>
      <c r="O634" s="104">
        <f>+OAX!P672</f>
        <v>0</v>
      </c>
      <c r="P634" s="104">
        <f>+OAX!Q672</f>
        <v>0</v>
      </c>
      <c r="Q634" s="102">
        <f>+OAX!R672</f>
        <v>0</v>
      </c>
      <c r="R634" s="102">
        <f>+OAX!S672</f>
        <v>0</v>
      </c>
      <c r="S634" s="102">
        <f>+OAX!T672</f>
        <v>0</v>
      </c>
      <c r="T634" s="102">
        <f>+OAX!U672</f>
        <v>0</v>
      </c>
      <c r="U634" s="102">
        <f>+OAX!V672</f>
        <v>0</v>
      </c>
      <c r="V634" s="102">
        <f>+OAX!W672</f>
        <v>0</v>
      </c>
      <c r="W634" s="102">
        <f>+OAX!X672</f>
        <v>0</v>
      </c>
      <c r="X634" s="102">
        <f>+OAX!Y672</f>
        <v>0</v>
      </c>
      <c r="Y634" s="102">
        <f>+OAX!Z672</f>
        <v>0</v>
      </c>
      <c r="Z634" s="102">
        <f>+OAX!AA672</f>
        <v>0</v>
      </c>
      <c r="AA634" s="102">
        <f>+OAX!AB672</f>
        <v>0</v>
      </c>
    </row>
    <row r="635" spans="1:27" ht="24.75" hidden="1">
      <c r="A635" s="1"/>
      <c r="B635" s="99">
        <v>2023</v>
      </c>
      <c r="C635" s="99">
        <v>20</v>
      </c>
      <c r="D635" s="99">
        <v>2</v>
      </c>
      <c r="E635" s="99">
        <v>5</v>
      </c>
      <c r="F635" s="99">
        <v>9</v>
      </c>
      <c r="G635" s="99">
        <v>3000</v>
      </c>
      <c r="H635" s="99">
        <v>3300</v>
      </c>
      <c r="I635" s="99">
        <v>335</v>
      </c>
      <c r="J635" s="100">
        <v>3</v>
      </c>
      <c r="K635" s="100"/>
      <c r="L635" s="101" t="s">
        <v>520</v>
      </c>
      <c r="M635" s="102">
        <f>OAX!N673</f>
        <v>0</v>
      </c>
      <c r="N635" s="103" t="str">
        <f>+OAX!O673</f>
        <v xml:space="preserve">Proyecto </v>
      </c>
      <c r="O635" s="104">
        <f>+OAX!P673</f>
        <v>0</v>
      </c>
      <c r="P635" s="104">
        <f>+OAX!Q673</f>
        <v>0</v>
      </c>
      <c r="Q635" s="102">
        <f>+OAX!R673</f>
        <v>0</v>
      </c>
      <c r="R635" s="102">
        <f>+OAX!S673</f>
        <v>0</v>
      </c>
      <c r="S635" s="102">
        <f>+OAX!T673</f>
        <v>0</v>
      </c>
      <c r="T635" s="102">
        <f>+OAX!U673</f>
        <v>0</v>
      </c>
      <c r="U635" s="102">
        <f>+OAX!V673</f>
        <v>0</v>
      </c>
      <c r="V635" s="102">
        <f>+OAX!W673</f>
        <v>0</v>
      </c>
      <c r="W635" s="102">
        <f>+OAX!X673</f>
        <v>0</v>
      </c>
      <c r="X635" s="102">
        <f>+OAX!Y673</f>
        <v>0</v>
      </c>
      <c r="Y635" s="102">
        <f>+OAX!Z673</f>
        <v>0</v>
      </c>
      <c r="Z635" s="102">
        <f>+OAX!AA673</f>
        <v>0</v>
      </c>
      <c r="AA635" s="102">
        <f>+OAX!AB673</f>
        <v>0</v>
      </c>
    </row>
    <row r="636" spans="1:27" ht="24.75" hidden="1">
      <c r="A636" s="1"/>
      <c r="B636" s="93">
        <v>2023</v>
      </c>
      <c r="C636" s="93">
        <v>20</v>
      </c>
      <c r="D636" s="93">
        <v>2</v>
      </c>
      <c r="E636" s="93">
        <v>5</v>
      </c>
      <c r="F636" s="93">
        <v>9</v>
      </c>
      <c r="G636" s="93">
        <v>3000</v>
      </c>
      <c r="H636" s="93">
        <v>3300</v>
      </c>
      <c r="I636" s="93">
        <v>339</v>
      </c>
      <c r="J636" s="94"/>
      <c r="K636" s="94"/>
      <c r="L636" s="95" t="s">
        <v>57</v>
      </c>
      <c r="M636" s="190">
        <f>OAX!N674</f>
        <v>0</v>
      </c>
      <c r="N636" s="191"/>
      <c r="O636" s="192"/>
      <c r="P636" s="192"/>
      <c r="Q636" s="190">
        <f>+OAX!R674</f>
        <v>0</v>
      </c>
      <c r="R636" s="190">
        <f>+OAX!S674</f>
        <v>0</v>
      </c>
      <c r="S636" s="190">
        <f>+OAX!T674</f>
        <v>0</v>
      </c>
      <c r="T636" s="190">
        <f>+OAX!U674</f>
        <v>0</v>
      </c>
      <c r="U636" s="190">
        <f>+OAX!V674</f>
        <v>0</v>
      </c>
      <c r="V636" s="190"/>
      <c r="W636" s="190"/>
      <c r="X636" s="190"/>
      <c r="Y636" s="190"/>
      <c r="Z636" s="190"/>
      <c r="AA636" s="190"/>
    </row>
    <row r="637" spans="1:27" ht="24.75" hidden="1">
      <c r="A637" s="1"/>
      <c r="B637" s="99">
        <v>2023</v>
      </c>
      <c r="C637" s="99">
        <v>20</v>
      </c>
      <c r="D637" s="99">
        <v>2</v>
      </c>
      <c r="E637" s="99">
        <v>5</v>
      </c>
      <c r="F637" s="99">
        <v>9</v>
      </c>
      <c r="G637" s="99">
        <v>3000</v>
      </c>
      <c r="H637" s="99">
        <v>3300</v>
      </c>
      <c r="I637" s="99">
        <v>339</v>
      </c>
      <c r="J637" s="100">
        <v>1</v>
      </c>
      <c r="K637" s="100"/>
      <c r="L637" s="101" t="s">
        <v>521</v>
      </c>
      <c r="M637" s="102">
        <f>OAX!N675</f>
        <v>0</v>
      </c>
      <c r="N637" s="103" t="str">
        <f>+OAX!O675</f>
        <v xml:space="preserve">Proyecto </v>
      </c>
      <c r="O637" s="104">
        <f>+OAX!P675</f>
        <v>0</v>
      </c>
      <c r="P637" s="104">
        <f>+OAX!Q675</f>
        <v>0</v>
      </c>
      <c r="Q637" s="102">
        <f>+OAX!R675</f>
        <v>0</v>
      </c>
      <c r="R637" s="102">
        <f>+OAX!S675</f>
        <v>0</v>
      </c>
      <c r="S637" s="102">
        <f>+OAX!T675</f>
        <v>0</v>
      </c>
      <c r="T637" s="102">
        <f>+OAX!U675</f>
        <v>0</v>
      </c>
      <c r="U637" s="102">
        <f>+OAX!V675</f>
        <v>0</v>
      </c>
      <c r="V637" s="102">
        <f>+OAX!W675</f>
        <v>0</v>
      </c>
      <c r="W637" s="102">
        <f>+OAX!X675</f>
        <v>0</v>
      </c>
      <c r="X637" s="102">
        <f>+OAX!Y675</f>
        <v>0</v>
      </c>
      <c r="Y637" s="102">
        <f>+OAX!Z675</f>
        <v>0</v>
      </c>
      <c r="Z637" s="102">
        <f>+OAX!AA675</f>
        <v>0</v>
      </c>
      <c r="AA637" s="102">
        <f>+OAX!AB675</f>
        <v>0</v>
      </c>
    </row>
    <row r="638" spans="1:27" ht="24.75" hidden="1">
      <c r="A638" s="1"/>
      <c r="B638" s="99">
        <v>2023</v>
      </c>
      <c r="C638" s="99">
        <v>20</v>
      </c>
      <c r="D638" s="99">
        <v>2</v>
      </c>
      <c r="E638" s="99">
        <v>5</v>
      </c>
      <c r="F638" s="99">
        <v>9</v>
      </c>
      <c r="G638" s="99">
        <v>3000</v>
      </c>
      <c r="H638" s="99">
        <v>3300</v>
      </c>
      <c r="I638" s="99">
        <v>339</v>
      </c>
      <c r="J638" s="100">
        <v>3</v>
      </c>
      <c r="K638" s="100"/>
      <c r="L638" s="101" t="s">
        <v>522</v>
      </c>
      <c r="M638" s="102">
        <f>OAX!N676</f>
        <v>0</v>
      </c>
      <c r="N638" s="103" t="str">
        <f>+OAX!O676</f>
        <v xml:space="preserve">Proyecto </v>
      </c>
      <c r="O638" s="104">
        <f>+OAX!P676</f>
        <v>0</v>
      </c>
      <c r="P638" s="104">
        <f>+OAX!Q676</f>
        <v>0</v>
      </c>
      <c r="Q638" s="102">
        <f>+OAX!R676</f>
        <v>0</v>
      </c>
      <c r="R638" s="102">
        <f>+OAX!S676</f>
        <v>0</v>
      </c>
      <c r="S638" s="102">
        <f>+OAX!T676</f>
        <v>0</v>
      </c>
      <c r="T638" s="102">
        <f>+OAX!U676</f>
        <v>0</v>
      </c>
      <c r="U638" s="102">
        <f>+OAX!V676</f>
        <v>0</v>
      </c>
      <c r="V638" s="102">
        <f>+OAX!W676</f>
        <v>0</v>
      </c>
      <c r="W638" s="102">
        <f>+OAX!X676</f>
        <v>0</v>
      </c>
      <c r="X638" s="102">
        <f>+OAX!Y676</f>
        <v>0</v>
      </c>
      <c r="Y638" s="102">
        <f>+OAX!Z676</f>
        <v>0</v>
      </c>
      <c r="Z638" s="102">
        <f>+OAX!AA676</f>
        <v>0</v>
      </c>
      <c r="AA638" s="102">
        <f>+OAX!AB676</f>
        <v>0</v>
      </c>
    </row>
    <row r="639" spans="1:27" ht="24.75" hidden="1">
      <c r="A639" s="1"/>
      <c r="B639" s="81">
        <v>2023</v>
      </c>
      <c r="C639" s="81">
        <v>20</v>
      </c>
      <c r="D639" s="81">
        <v>2</v>
      </c>
      <c r="E639" s="81">
        <v>5</v>
      </c>
      <c r="F639" s="81">
        <v>9</v>
      </c>
      <c r="G639" s="81">
        <v>5000</v>
      </c>
      <c r="H639" s="81"/>
      <c r="I639" s="81"/>
      <c r="J639" s="82"/>
      <c r="K639" s="82"/>
      <c r="L639" s="83" t="s">
        <v>114</v>
      </c>
      <c r="M639" s="84">
        <f>OAX!N677</f>
        <v>0</v>
      </c>
      <c r="N639" s="85"/>
      <c r="O639" s="86"/>
      <c r="P639" s="86"/>
      <c r="Q639" s="84">
        <f>+OAX!R677</f>
        <v>0</v>
      </c>
      <c r="R639" s="84">
        <f>+OAX!S677</f>
        <v>0</v>
      </c>
      <c r="S639" s="84">
        <f>+OAX!T677</f>
        <v>0</v>
      </c>
      <c r="T639" s="84">
        <f>+OAX!U677</f>
        <v>0</v>
      </c>
      <c r="U639" s="84">
        <f>+OAX!V677</f>
        <v>0</v>
      </c>
      <c r="V639" s="84"/>
      <c r="W639" s="84"/>
      <c r="X639" s="84"/>
      <c r="Y639" s="84"/>
      <c r="Z639" s="84"/>
      <c r="AA639" s="84"/>
    </row>
    <row r="640" spans="1:27" ht="24.75" hidden="1">
      <c r="A640" s="1"/>
      <c r="B640" s="87">
        <v>2023</v>
      </c>
      <c r="C640" s="87">
        <v>20</v>
      </c>
      <c r="D640" s="87">
        <v>2</v>
      </c>
      <c r="E640" s="87">
        <v>5</v>
      </c>
      <c r="F640" s="87">
        <v>9</v>
      </c>
      <c r="G640" s="87">
        <v>5000</v>
      </c>
      <c r="H640" s="87">
        <v>5100</v>
      </c>
      <c r="I640" s="87"/>
      <c r="J640" s="87"/>
      <c r="K640" s="87"/>
      <c r="L640" s="89" t="s">
        <v>115</v>
      </c>
      <c r="M640" s="90">
        <f>OAX!N678</f>
        <v>0</v>
      </c>
      <c r="N640" s="91"/>
      <c r="O640" s="92"/>
      <c r="P640" s="92"/>
      <c r="Q640" s="90">
        <f>+OAX!R678</f>
        <v>0</v>
      </c>
      <c r="R640" s="90">
        <f>+OAX!S678</f>
        <v>0</v>
      </c>
      <c r="S640" s="90">
        <f>+OAX!T678</f>
        <v>0</v>
      </c>
      <c r="T640" s="90">
        <f>+OAX!U678</f>
        <v>0</v>
      </c>
      <c r="U640" s="90">
        <f>+OAX!V678</f>
        <v>0</v>
      </c>
      <c r="V640" s="90"/>
      <c r="W640" s="90"/>
      <c r="X640" s="90"/>
      <c r="Y640" s="90"/>
      <c r="Z640" s="90"/>
      <c r="AA640" s="90"/>
    </row>
    <row r="641" spans="1:27" ht="24.75" hidden="1">
      <c r="A641" s="1"/>
      <c r="B641" s="93">
        <v>2023</v>
      </c>
      <c r="C641" s="93">
        <v>20</v>
      </c>
      <c r="D641" s="93">
        <v>2</v>
      </c>
      <c r="E641" s="93">
        <v>5</v>
      </c>
      <c r="F641" s="93">
        <v>9</v>
      </c>
      <c r="G641" s="93">
        <v>5000</v>
      </c>
      <c r="H641" s="93">
        <v>5100</v>
      </c>
      <c r="I641" s="93">
        <v>511</v>
      </c>
      <c r="J641" s="93"/>
      <c r="K641" s="93"/>
      <c r="L641" s="95" t="s">
        <v>523</v>
      </c>
      <c r="M641" s="96">
        <f>OAX!N679</f>
        <v>0</v>
      </c>
      <c r="N641" s="97"/>
      <c r="O641" s="98"/>
      <c r="P641" s="98"/>
      <c r="Q641" s="96">
        <f>+OAX!R679</f>
        <v>0</v>
      </c>
      <c r="R641" s="96">
        <f>+OAX!S679</f>
        <v>0</v>
      </c>
      <c r="S641" s="96">
        <f>+OAX!T679</f>
        <v>0</v>
      </c>
      <c r="T641" s="96">
        <f>+OAX!U679</f>
        <v>0</v>
      </c>
      <c r="U641" s="96">
        <f>+OAX!V679</f>
        <v>0</v>
      </c>
      <c r="V641" s="96"/>
      <c r="W641" s="96"/>
      <c r="X641" s="96"/>
      <c r="Y641" s="96"/>
      <c r="Z641" s="96"/>
      <c r="AA641" s="96"/>
    </row>
    <row r="642" spans="1:27" ht="24.75" hidden="1">
      <c r="A642" s="1"/>
      <c r="B642" s="99">
        <v>2023</v>
      </c>
      <c r="C642" s="99">
        <v>20</v>
      </c>
      <c r="D642" s="99">
        <v>2</v>
      </c>
      <c r="E642" s="99">
        <v>5</v>
      </c>
      <c r="F642" s="99">
        <v>9</v>
      </c>
      <c r="G642" s="99">
        <v>5000</v>
      </c>
      <c r="H642" s="99">
        <v>5100</v>
      </c>
      <c r="I642" s="99">
        <v>511</v>
      </c>
      <c r="J642" s="100">
        <v>1</v>
      </c>
      <c r="K642" s="100"/>
      <c r="L642" s="101" t="s">
        <v>524</v>
      </c>
      <c r="M642" s="102">
        <f>OAX!N680</f>
        <v>0</v>
      </c>
      <c r="N642" s="103" t="str">
        <f>+OAX!O680</f>
        <v xml:space="preserve">Proyecto </v>
      </c>
      <c r="O642" s="104">
        <f>+OAX!P680</f>
        <v>0</v>
      </c>
      <c r="P642" s="104">
        <f>+OAX!Q680</f>
        <v>0</v>
      </c>
      <c r="Q642" s="102">
        <f>+OAX!R680</f>
        <v>0</v>
      </c>
      <c r="R642" s="102">
        <f>+OAX!S680</f>
        <v>0</v>
      </c>
      <c r="S642" s="102">
        <f>+OAX!T680</f>
        <v>0</v>
      </c>
      <c r="T642" s="102">
        <f>+OAX!U680</f>
        <v>0</v>
      </c>
      <c r="U642" s="102">
        <f>+OAX!V680</f>
        <v>0</v>
      </c>
      <c r="V642" s="102">
        <f>+OAX!W680</f>
        <v>0</v>
      </c>
      <c r="W642" s="102">
        <f>+OAX!X680</f>
        <v>0</v>
      </c>
      <c r="X642" s="102">
        <f>+OAX!Y680</f>
        <v>0</v>
      </c>
      <c r="Y642" s="102">
        <f>+OAX!Z680</f>
        <v>0</v>
      </c>
      <c r="Z642" s="102">
        <f>+OAX!AA680</f>
        <v>0</v>
      </c>
      <c r="AA642" s="102">
        <f>+OAX!AB680</f>
        <v>0</v>
      </c>
    </row>
    <row r="643" spans="1:27" ht="24.75" hidden="1">
      <c r="A643" s="1"/>
      <c r="B643" s="93">
        <v>2023</v>
      </c>
      <c r="C643" s="93">
        <v>20</v>
      </c>
      <c r="D643" s="93">
        <v>2</v>
      </c>
      <c r="E643" s="93">
        <v>5</v>
      </c>
      <c r="F643" s="93">
        <v>9</v>
      </c>
      <c r="G643" s="93">
        <v>5000</v>
      </c>
      <c r="H643" s="93">
        <v>5100</v>
      </c>
      <c r="I643" s="93">
        <v>515</v>
      </c>
      <c r="J643" s="94"/>
      <c r="K643" s="94"/>
      <c r="L643" s="95" t="s">
        <v>116</v>
      </c>
      <c r="M643" s="96">
        <f>OAX!N681</f>
        <v>0</v>
      </c>
      <c r="N643" s="97"/>
      <c r="O643" s="98"/>
      <c r="P643" s="98"/>
      <c r="Q643" s="96">
        <f>+OAX!R681</f>
        <v>0</v>
      </c>
      <c r="R643" s="96">
        <f>+OAX!S681</f>
        <v>0</v>
      </c>
      <c r="S643" s="96">
        <f>+OAX!T681</f>
        <v>0</v>
      </c>
      <c r="T643" s="96">
        <f>+OAX!U681</f>
        <v>0</v>
      </c>
      <c r="U643" s="96">
        <f>+OAX!V681</f>
        <v>0</v>
      </c>
      <c r="V643" s="96"/>
      <c r="W643" s="96"/>
      <c r="X643" s="96"/>
      <c r="Y643" s="96"/>
      <c r="Z643" s="96"/>
      <c r="AA643" s="96"/>
    </row>
    <row r="644" spans="1:27" ht="24.75" hidden="1">
      <c r="A644" s="1"/>
      <c r="B644" s="99">
        <v>2023</v>
      </c>
      <c r="C644" s="99">
        <v>20</v>
      </c>
      <c r="D644" s="99">
        <v>2</v>
      </c>
      <c r="E644" s="99">
        <v>5</v>
      </c>
      <c r="F644" s="99">
        <v>9</v>
      </c>
      <c r="G644" s="99">
        <v>5000</v>
      </c>
      <c r="H644" s="99">
        <v>5100</v>
      </c>
      <c r="I644" s="99">
        <v>515</v>
      </c>
      <c r="J644" s="100">
        <v>1</v>
      </c>
      <c r="K644" s="100"/>
      <c r="L644" s="101" t="s">
        <v>524</v>
      </c>
      <c r="M644" s="102">
        <f>OAX!N682</f>
        <v>0</v>
      </c>
      <c r="N644" s="103" t="str">
        <f>+OAX!O682</f>
        <v xml:space="preserve">Proyecto </v>
      </c>
      <c r="O644" s="104">
        <f>+OAX!P682</f>
        <v>0</v>
      </c>
      <c r="P644" s="104">
        <f>+OAX!Q682</f>
        <v>0</v>
      </c>
      <c r="Q644" s="102">
        <f>+OAX!R682</f>
        <v>0</v>
      </c>
      <c r="R644" s="102">
        <f>+OAX!S682</f>
        <v>0</v>
      </c>
      <c r="S644" s="102">
        <f>+OAX!T682</f>
        <v>0</v>
      </c>
      <c r="T644" s="102">
        <f>+OAX!U682</f>
        <v>0</v>
      </c>
      <c r="U644" s="102">
        <f>+OAX!V682</f>
        <v>0</v>
      </c>
      <c r="V644" s="102">
        <f>+OAX!W682</f>
        <v>0</v>
      </c>
      <c r="W644" s="102">
        <f>+OAX!X682</f>
        <v>0</v>
      </c>
      <c r="X644" s="102">
        <f>+OAX!Y682</f>
        <v>0</v>
      </c>
      <c r="Y644" s="102">
        <f>+OAX!Z682</f>
        <v>0</v>
      </c>
      <c r="Z644" s="102">
        <f>+OAX!AA682</f>
        <v>0</v>
      </c>
      <c r="AA644" s="102">
        <f>+OAX!AB682</f>
        <v>0</v>
      </c>
    </row>
    <row r="645" spans="1:27" ht="24.75" hidden="1">
      <c r="A645" s="1"/>
      <c r="B645" s="87">
        <v>2023</v>
      </c>
      <c r="C645" s="87">
        <v>20</v>
      </c>
      <c r="D645" s="87">
        <v>2</v>
      </c>
      <c r="E645" s="87">
        <v>5</v>
      </c>
      <c r="F645" s="87">
        <v>9</v>
      </c>
      <c r="G645" s="87">
        <v>5000</v>
      </c>
      <c r="H645" s="87">
        <v>5200</v>
      </c>
      <c r="I645" s="87"/>
      <c r="J645" s="88"/>
      <c r="K645" s="88"/>
      <c r="L645" s="89" t="s">
        <v>118</v>
      </c>
      <c r="M645" s="90">
        <f>OAX!N683</f>
        <v>0</v>
      </c>
      <c r="N645" s="91"/>
      <c r="O645" s="92"/>
      <c r="P645" s="92"/>
      <c r="Q645" s="90">
        <f>+OAX!R683</f>
        <v>0</v>
      </c>
      <c r="R645" s="90">
        <f>+OAX!S683</f>
        <v>0</v>
      </c>
      <c r="S645" s="90">
        <f>+OAX!T683</f>
        <v>0</v>
      </c>
      <c r="T645" s="90">
        <f>+OAX!U683</f>
        <v>0</v>
      </c>
      <c r="U645" s="90">
        <f>+OAX!V683</f>
        <v>0</v>
      </c>
      <c r="V645" s="90"/>
      <c r="W645" s="90"/>
      <c r="X645" s="90"/>
      <c r="Y645" s="90"/>
      <c r="Z645" s="90"/>
      <c r="AA645" s="90"/>
    </row>
    <row r="646" spans="1:27" ht="24.75" hidden="1">
      <c r="A646" s="1"/>
      <c r="B646" s="93">
        <v>2023</v>
      </c>
      <c r="C646" s="93">
        <v>20</v>
      </c>
      <c r="D646" s="93">
        <v>2</v>
      </c>
      <c r="E646" s="93">
        <v>5</v>
      </c>
      <c r="F646" s="93">
        <v>9</v>
      </c>
      <c r="G646" s="93">
        <v>5000</v>
      </c>
      <c r="H646" s="93">
        <v>5200</v>
      </c>
      <c r="I646" s="93">
        <v>521</v>
      </c>
      <c r="J646" s="94"/>
      <c r="K646" s="94"/>
      <c r="L646" s="95" t="s">
        <v>180</v>
      </c>
      <c r="M646" s="96">
        <f>OAX!N684</f>
        <v>0</v>
      </c>
      <c r="N646" s="97"/>
      <c r="O646" s="98"/>
      <c r="P646" s="98"/>
      <c r="Q646" s="96">
        <f>+OAX!R684</f>
        <v>0</v>
      </c>
      <c r="R646" s="96">
        <f>+OAX!S684</f>
        <v>0</v>
      </c>
      <c r="S646" s="96">
        <f>+OAX!T684</f>
        <v>0</v>
      </c>
      <c r="T646" s="96">
        <f>+OAX!U684</f>
        <v>0</v>
      </c>
      <c r="U646" s="96">
        <f>+OAX!V684</f>
        <v>0</v>
      </c>
      <c r="V646" s="96"/>
      <c r="W646" s="96"/>
      <c r="X646" s="96"/>
      <c r="Y646" s="96"/>
      <c r="Z646" s="96"/>
      <c r="AA646" s="96"/>
    </row>
    <row r="647" spans="1:27" ht="24.75" hidden="1">
      <c r="A647" s="1"/>
      <c r="B647" s="99">
        <v>2023</v>
      </c>
      <c r="C647" s="99">
        <v>20</v>
      </c>
      <c r="D647" s="99">
        <v>2</v>
      </c>
      <c r="E647" s="99">
        <v>5</v>
      </c>
      <c r="F647" s="99">
        <v>9</v>
      </c>
      <c r="G647" s="99">
        <v>5000</v>
      </c>
      <c r="H647" s="99">
        <v>5200</v>
      </c>
      <c r="I647" s="99">
        <v>521</v>
      </c>
      <c r="J647" s="100">
        <v>1</v>
      </c>
      <c r="K647" s="100"/>
      <c r="L647" s="101" t="s">
        <v>524</v>
      </c>
      <c r="M647" s="102">
        <f>OAX!N685</f>
        <v>0</v>
      </c>
      <c r="N647" s="103" t="str">
        <f>+OAX!O685</f>
        <v xml:space="preserve">Proyecto </v>
      </c>
      <c r="O647" s="104">
        <f>+OAX!P685</f>
        <v>0</v>
      </c>
      <c r="P647" s="104">
        <f>+OAX!Q685</f>
        <v>0</v>
      </c>
      <c r="Q647" s="102">
        <f>+OAX!R685</f>
        <v>0</v>
      </c>
      <c r="R647" s="102">
        <f>+OAX!S685</f>
        <v>0</v>
      </c>
      <c r="S647" s="102">
        <f>+OAX!T685</f>
        <v>0</v>
      </c>
      <c r="T647" s="102">
        <f>+OAX!U685</f>
        <v>0</v>
      </c>
      <c r="U647" s="102">
        <f>+OAX!V685</f>
        <v>0</v>
      </c>
      <c r="V647" s="102">
        <f>+OAX!W685</f>
        <v>0</v>
      </c>
      <c r="W647" s="102">
        <f>+OAX!X685</f>
        <v>0</v>
      </c>
      <c r="X647" s="102">
        <f>+OAX!Y685</f>
        <v>0</v>
      </c>
      <c r="Y647" s="102">
        <f>+OAX!Z685</f>
        <v>0</v>
      </c>
      <c r="Z647" s="102">
        <f>+OAX!AA685</f>
        <v>0</v>
      </c>
      <c r="AA647" s="102">
        <f>+OAX!AB685</f>
        <v>0</v>
      </c>
    </row>
    <row r="648" spans="1:27" ht="24.75" hidden="1">
      <c r="A648" s="1"/>
      <c r="B648" s="93">
        <v>2023</v>
      </c>
      <c r="C648" s="93">
        <v>20</v>
      </c>
      <c r="D648" s="93">
        <v>2</v>
      </c>
      <c r="E648" s="93">
        <v>5</v>
      </c>
      <c r="F648" s="93">
        <v>9</v>
      </c>
      <c r="G648" s="93">
        <v>5000</v>
      </c>
      <c r="H648" s="93">
        <v>5200</v>
      </c>
      <c r="I648" s="93">
        <v>522</v>
      </c>
      <c r="J648" s="94"/>
      <c r="K648" s="94"/>
      <c r="L648" s="95" t="s">
        <v>525</v>
      </c>
      <c r="M648" s="96">
        <f>OAX!N686</f>
        <v>0</v>
      </c>
      <c r="N648" s="97"/>
      <c r="O648" s="98"/>
      <c r="P648" s="98"/>
      <c r="Q648" s="96">
        <f>+OAX!R686</f>
        <v>0</v>
      </c>
      <c r="R648" s="96">
        <f>+OAX!S686</f>
        <v>0</v>
      </c>
      <c r="S648" s="96">
        <f>+OAX!T686</f>
        <v>0</v>
      </c>
      <c r="T648" s="96">
        <f>+OAX!U686</f>
        <v>0</v>
      </c>
      <c r="U648" s="96">
        <f>+OAX!V686</f>
        <v>0</v>
      </c>
      <c r="V648" s="96"/>
      <c r="W648" s="96"/>
      <c r="X648" s="96"/>
      <c r="Y648" s="96"/>
      <c r="Z648" s="96"/>
      <c r="AA648" s="96"/>
    </row>
    <row r="649" spans="1:27" ht="24.75" hidden="1">
      <c r="A649" s="1"/>
      <c r="B649" s="99">
        <v>2023</v>
      </c>
      <c r="C649" s="99">
        <v>20</v>
      </c>
      <c r="D649" s="99">
        <v>2</v>
      </c>
      <c r="E649" s="99">
        <v>5</v>
      </c>
      <c r="F649" s="99">
        <v>9</v>
      </c>
      <c r="G649" s="99">
        <v>5000</v>
      </c>
      <c r="H649" s="99">
        <v>5200</v>
      </c>
      <c r="I649" s="99">
        <v>522</v>
      </c>
      <c r="J649" s="100">
        <v>1</v>
      </c>
      <c r="K649" s="100"/>
      <c r="L649" s="130" t="s">
        <v>524</v>
      </c>
      <c r="M649" s="102">
        <f>OAX!N687</f>
        <v>0</v>
      </c>
      <c r="N649" s="103" t="str">
        <f>+OAX!O687</f>
        <v xml:space="preserve">Proyecto </v>
      </c>
      <c r="O649" s="104">
        <f>+OAX!P687</f>
        <v>0</v>
      </c>
      <c r="P649" s="104">
        <f>+OAX!Q687</f>
        <v>0</v>
      </c>
      <c r="Q649" s="102">
        <f>+OAX!R687</f>
        <v>0</v>
      </c>
      <c r="R649" s="102">
        <f>+OAX!S687</f>
        <v>0</v>
      </c>
      <c r="S649" s="102">
        <f>+OAX!T687</f>
        <v>0</v>
      </c>
      <c r="T649" s="102">
        <f>+OAX!U687</f>
        <v>0</v>
      </c>
      <c r="U649" s="102">
        <f>+OAX!V687</f>
        <v>0</v>
      </c>
      <c r="V649" s="102">
        <f>+OAX!W687</f>
        <v>0</v>
      </c>
      <c r="W649" s="102">
        <f>+OAX!X687</f>
        <v>0</v>
      </c>
      <c r="X649" s="102">
        <f>+OAX!Y687</f>
        <v>0</v>
      </c>
      <c r="Y649" s="102">
        <f>+OAX!Z687</f>
        <v>0</v>
      </c>
      <c r="Z649" s="102">
        <f>+OAX!AA687</f>
        <v>0</v>
      </c>
      <c r="AA649" s="102">
        <f>+OAX!AB687</f>
        <v>0</v>
      </c>
    </row>
    <row r="650" spans="1:27" ht="24.75" hidden="1">
      <c r="A650" s="1"/>
      <c r="B650" s="93">
        <v>2023</v>
      </c>
      <c r="C650" s="93">
        <v>20</v>
      </c>
      <c r="D650" s="93">
        <v>2</v>
      </c>
      <c r="E650" s="93">
        <v>5</v>
      </c>
      <c r="F650" s="93">
        <v>9</v>
      </c>
      <c r="G650" s="93">
        <v>5000</v>
      </c>
      <c r="H650" s="93">
        <v>5200</v>
      </c>
      <c r="I650" s="93">
        <v>529</v>
      </c>
      <c r="J650" s="94"/>
      <c r="K650" s="94"/>
      <c r="L650" s="95" t="s">
        <v>489</v>
      </c>
      <c r="M650" s="96">
        <f>OAX!N688</f>
        <v>0</v>
      </c>
      <c r="N650" s="97"/>
      <c r="O650" s="98"/>
      <c r="P650" s="98"/>
      <c r="Q650" s="96">
        <f>+OAX!R688</f>
        <v>0</v>
      </c>
      <c r="R650" s="96">
        <f>+OAX!S688</f>
        <v>0</v>
      </c>
      <c r="S650" s="96">
        <f>+OAX!T688</f>
        <v>0</v>
      </c>
      <c r="T650" s="96">
        <f>+OAX!U688</f>
        <v>0</v>
      </c>
      <c r="U650" s="96">
        <f>+OAX!V688</f>
        <v>0</v>
      </c>
      <c r="V650" s="96"/>
      <c r="W650" s="96"/>
      <c r="X650" s="96"/>
      <c r="Y650" s="96"/>
      <c r="Z650" s="96"/>
      <c r="AA650" s="96"/>
    </row>
    <row r="651" spans="1:27" ht="24.75" hidden="1">
      <c r="A651" s="1"/>
      <c r="B651" s="99">
        <v>2023</v>
      </c>
      <c r="C651" s="99">
        <v>20</v>
      </c>
      <c r="D651" s="99">
        <v>2</v>
      </c>
      <c r="E651" s="99">
        <v>5</v>
      </c>
      <c r="F651" s="99">
        <v>9</v>
      </c>
      <c r="G651" s="99">
        <v>5000</v>
      </c>
      <c r="H651" s="99">
        <v>5200</v>
      </c>
      <c r="I651" s="99">
        <v>529</v>
      </c>
      <c r="J651" s="100">
        <v>1</v>
      </c>
      <c r="K651" s="100"/>
      <c r="L651" s="101" t="s">
        <v>524</v>
      </c>
      <c r="M651" s="102">
        <f>OAX!N689</f>
        <v>0</v>
      </c>
      <c r="N651" s="103" t="str">
        <f>+OAX!O689</f>
        <v xml:space="preserve">Proyecto </v>
      </c>
      <c r="O651" s="104">
        <f>+OAX!P689</f>
        <v>0</v>
      </c>
      <c r="P651" s="104">
        <f>+OAX!Q689</f>
        <v>0</v>
      </c>
      <c r="Q651" s="102">
        <f>+OAX!R689</f>
        <v>0</v>
      </c>
      <c r="R651" s="102">
        <f>+OAX!S689</f>
        <v>0</v>
      </c>
      <c r="S651" s="102">
        <f>+OAX!T689</f>
        <v>0</v>
      </c>
      <c r="T651" s="102">
        <f>+OAX!U689</f>
        <v>0</v>
      </c>
      <c r="U651" s="102">
        <f>+OAX!V689</f>
        <v>0</v>
      </c>
      <c r="V651" s="102">
        <f>+OAX!W689</f>
        <v>0</v>
      </c>
      <c r="W651" s="102">
        <f>+OAX!X689</f>
        <v>0</v>
      </c>
      <c r="X651" s="102">
        <f>+OAX!Y689</f>
        <v>0</v>
      </c>
      <c r="Y651" s="102">
        <f>+OAX!Z689</f>
        <v>0</v>
      </c>
      <c r="Z651" s="102">
        <f>+OAX!AA689</f>
        <v>0</v>
      </c>
      <c r="AA651" s="102">
        <f>+OAX!AB689</f>
        <v>0</v>
      </c>
    </row>
    <row r="652" spans="1:27" ht="48" hidden="1">
      <c r="A652" s="1"/>
      <c r="B652" s="111">
        <v>2023</v>
      </c>
      <c r="C652" s="111">
        <v>20</v>
      </c>
      <c r="D652" s="111">
        <v>2</v>
      </c>
      <c r="E652" s="111">
        <v>6</v>
      </c>
      <c r="F652" s="111"/>
      <c r="G652" s="111"/>
      <c r="H652" s="111"/>
      <c r="I652" s="111"/>
      <c r="J652" s="112"/>
      <c r="K652" s="112"/>
      <c r="L652" s="70" t="s">
        <v>526</v>
      </c>
      <c r="M652" s="71">
        <f>OAX!N690</f>
        <v>0</v>
      </c>
      <c r="N652" s="72"/>
      <c r="O652" s="68"/>
      <c r="P652" s="68"/>
      <c r="Q652" s="71">
        <f>+OAX!R690</f>
        <v>0</v>
      </c>
      <c r="R652" s="71">
        <f>+OAX!S690</f>
        <v>0</v>
      </c>
      <c r="S652" s="71">
        <f>+OAX!T690</f>
        <v>0</v>
      </c>
      <c r="T652" s="71">
        <f>+OAX!U690</f>
        <v>0</v>
      </c>
      <c r="U652" s="71">
        <f>+OAX!V690</f>
        <v>0</v>
      </c>
      <c r="V652" s="71"/>
      <c r="W652" s="71"/>
      <c r="X652" s="71"/>
      <c r="Y652" s="71"/>
      <c r="Z652" s="71"/>
      <c r="AA652" s="71"/>
    </row>
    <row r="653" spans="1:27" ht="48" hidden="1">
      <c r="A653" s="1"/>
      <c r="B653" s="125">
        <v>2023</v>
      </c>
      <c r="C653" s="125">
        <v>20</v>
      </c>
      <c r="D653" s="125">
        <v>2</v>
      </c>
      <c r="E653" s="125">
        <v>6</v>
      </c>
      <c r="F653" s="125">
        <v>10</v>
      </c>
      <c r="G653" s="125"/>
      <c r="H653" s="125"/>
      <c r="I653" s="125"/>
      <c r="J653" s="125"/>
      <c r="K653" s="125"/>
      <c r="L653" s="173" t="s">
        <v>527</v>
      </c>
      <c r="M653" s="174">
        <f>OAX!N691</f>
        <v>0</v>
      </c>
      <c r="N653" s="113"/>
      <c r="O653" s="125"/>
      <c r="P653" s="125"/>
      <c r="Q653" s="174">
        <f>+OAX!R691</f>
        <v>0</v>
      </c>
      <c r="R653" s="174">
        <f>+OAX!S691</f>
        <v>0</v>
      </c>
      <c r="S653" s="174">
        <f>+OAX!T691</f>
        <v>0</v>
      </c>
      <c r="T653" s="174">
        <f>+OAX!U691</f>
        <v>0</v>
      </c>
      <c r="U653" s="174">
        <f>+OAX!V691</f>
        <v>0</v>
      </c>
      <c r="V653" s="174"/>
      <c r="W653" s="174"/>
      <c r="X653" s="174"/>
      <c r="Y653" s="174"/>
      <c r="Z653" s="174"/>
      <c r="AA653" s="174"/>
    </row>
    <row r="654" spans="1:27" ht="24.75" hidden="1">
      <c r="A654" s="1"/>
      <c r="B654" s="81">
        <v>2023</v>
      </c>
      <c r="C654" s="81">
        <v>20</v>
      </c>
      <c r="D654" s="81">
        <v>2</v>
      </c>
      <c r="E654" s="81">
        <v>6</v>
      </c>
      <c r="F654" s="81">
        <v>10</v>
      </c>
      <c r="G654" s="81">
        <v>2000</v>
      </c>
      <c r="H654" s="81"/>
      <c r="I654" s="81"/>
      <c r="J654" s="82" t="s">
        <v>29</v>
      </c>
      <c r="K654" s="82"/>
      <c r="L654" s="193" t="s">
        <v>39</v>
      </c>
      <c r="M654" s="194">
        <f>OAX!N692</f>
        <v>0</v>
      </c>
      <c r="N654" s="195"/>
      <c r="O654" s="193"/>
      <c r="P654" s="193"/>
      <c r="Q654" s="194">
        <f>+OAX!R692</f>
        <v>0</v>
      </c>
      <c r="R654" s="194">
        <f>+OAX!S692</f>
        <v>0</v>
      </c>
      <c r="S654" s="194">
        <f>+OAX!T692</f>
        <v>0</v>
      </c>
      <c r="T654" s="194">
        <f>+OAX!U692</f>
        <v>0</v>
      </c>
      <c r="U654" s="194">
        <f>+OAX!V692</f>
        <v>0</v>
      </c>
      <c r="V654" s="194"/>
      <c r="W654" s="194"/>
      <c r="X654" s="194"/>
      <c r="Y654" s="194"/>
      <c r="Z654" s="194"/>
      <c r="AA654" s="194"/>
    </row>
    <row r="655" spans="1:27" ht="48" hidden="1">
      <c r="A655" s="1"/>
      <c r="B655" s="87">
        <v>2023</v>
      </c>
      <c r="C655" s="87">
        <v>20</v>
      </c>
      <c r="D655" s="87">
        <v>2</v>
      </c>
      <c r="E655" s="87">
        <v>6</v>
      </c>
      <c r="F655" s="87">
        <v>10</v>
      </c>
      <c r="G655" s="87">
        <v>2000</v>
      </c>
      <c r="H655" s="87">
        <v>2100</v>
      </c>
      <c r="I655" s="87"/>
      <c r="J655" s="88" t="s">
        <v>29</v>
      </c>
      <c r="K655" s="88"/>
      <c r="L655" s="141" t="s">
        <v>90</v>
      </c>
      <c r="M655" s="142">
        <f>OAX!N693</f>
        <v>0</v>
      </c>
      <c r="N655" s="143"/>
      <c r="O655" s="141"/>
      <c r="P655" s="141"/>
      <c r="Q655" s="142">
        <f>+OAX!R693</f>
        <v>0</v>
      </c>
      <c r="R655" s="142">
        <f>+OAX!S693</f>
        <v>0</v>
      </c>
      <c r="S655" s="142">
        <f>+OAX!T693</f>
        <v>0</v>
      </c>
      <c r="T655" s="142">
        <f>+OAX!U693</f>
        <v>0</v>
      </c>
      <c r="U655" s="142">
        <f>+OAX!V693</f>
        <v>0</v>
      </c>
      <c r="V655" s="142"/>
      <c r="W655" s="142"/>
      <c r="X655" s="142"/>
      <c r="Y655" s="142"/>
      <c r="Z655" s="142"/>
      <c r="AA655" s="142"/>
    </row>
    <row r="656" spans="1:27" ht="48" hidden="1">
      <c r="A656" s="1"/>
      <c r="B656" s="93">
        <v>2023</v>
      </c>
      <c r="C656" s="93">
        <v>20</v>
      </c>
      <c r="D656" s="93">
        <v>2</v>
      </c>
      <c r="E656" s="93">
        <v>6</v>
      </c>
      <c r="F656" s="93">
        <v>10</v>
      </c>
      <c r="G656" s="93">
        <v>2000</v>
      </c>
      <c r="H656" s="93">
        <v>2100</v>
      </c>
      <c r="I656" s="93">
        <v>214</v>
      </c>
      <c r="J656" s="94"/>
      <c r="K656" s="94"/>
      <c r="L656" s="189" t="s">
        <v>141</v>
      </c>
      <c r="M656" s="190">
        <f>OAX!N694</f>
        <v>0</v>
      </c>
      <c r="N656" s="191"/>
      <c r="O656" s="189"/>
      <c r="P656" s="189"/>
      <c r="Q656" s="190">
        <f>+OAX!R694</f>
        <v>0</v>
      </c>
      <c r="R656" s="190">
        <f>+OAX!S694</f>
        <v>0</v>
      </c>
      <c r="S656" s="190">
        <f>+OAX!T694</f>
        <v>0</v>
      </c>
      <c r="T656" s="190">
        <f>+OAX!U694</f>
        <v>0</v>
      </c>
      <c r="U656" s="190">
        <f>+OAX!V694</f>
        <v>0</v>
      </c>
      <c r="V656" s="190"/>
      <c r="W656" s="190"/>
      <c r="X656" s="190"/>
      <c r="Y656" s="190"/>
      <c r="Z656" s="190"/>
      <c r="AA656" s="190"/>
    </row>
    <row r="657" spans="1:27" ht="46.5" hidden="1">
      <c r="A657" s="1"/>
      <c r="B657" s="147">
        <v>2023</v>
      </c>
      <c r="C657" s="99">
        <v>20</v>
      </c>
      <c r="D657" s="99">
        <v>2</v>
      </c>
      <c r="E657" s="99">
        <v>6</v>
      </c>
      <c r="F657" s="99">
        <v>10</v>
      </c>
      <c r="G657" s="147">
        <v>2000</v>
      </c>
      <c r="H657" s="147">
        <v>2100</v>
      </c>
      <c r="I657" s="147">
        <v>214</v>
      </c>
      <c r="J657" s="100">
        <v>1</v>
      </c>
      <c r="K657" s="100"/>
      <c r="L657" s="101" t="s">
        <v>528</v>
      </c>
      <c r="M657" s="102">
        <f>OAX!N695</f>
        <v>0</v>
      </c>
      <c r="N657" s="103" t="str">
        <f>+OAX!O695</f>
        <v>Lote</v>
      </c>
      <c r="O657" s="104">
        <f>+OAX!P695</f>
        <v>0</v>
      </c>
      <c r="P657" s="104">
        <f>+OAX!Q695</f>
        <v>0</v>
      </c>
      <c r="Q657" s="102">
        <f>+OAX!R695</f>
        <v>0</v>
      </c>
      <c r="R657" s="102">
        <f>+OAX!S695</f>
        <v>0</v>
      </c>
      <c r="S657" s="102">
        <f>+OAX!T695</f>
        <v>0</v>
      </c>
      <c r="T657" s="102">
        <f>+OAX!U695</f>
        <v>0</v>
      </c>
      <c r="U657" s="102">
        <f>+OAX!V695</f>
        <v>0</v>
      </c>
      <c r="V657" s="102">
        <f>+OAX!W695</f>
        <v>0</v>
      </c>
      <c r="W657" s="102">
        <f>+OAX!X695</f>
        <v>0</v>
      </c>
      <c r="X657" s="102">
        <f>+OAX!Y695</f>
        <v>0</v>
      </c>
      <c r="Y657" s="102">
        <f>+OAX!Z695</f>
        <v>0</v>
      </c>
      <c r="Z657" s="102">
        <f>+OAX!AA695</f>
        <v>0</v>
      </c>
      <c r="AA657" s="102">
        <f>+OAX!AB695</f>
        <v>0</v>
      </c>
    </row>
    <row r="658" spans="1:27" ht="24.75" hidden="1">
      <c r="A658" s="1"/>
      <c r="B658" s="87">
        <v>2023</v>
      </c>
      <c r="C658" s="87">
        <v>20</v>
      </c>
      <c r="D658" s="87">
        <v>2</v>
      </c>
      <c r="E658" s="87">
        <v>6</v>
      </c>
      <c r="F658" s="87">
        <v>10</v>
      </c>
      <c r="G658" s="87">
        <v>2000</v>
      </c>
      <c r="H658" s="87">
        <v>2500</v>
      </c>
      <c r="I658" s="87"/>
      <c r="J658" s="88" t="s">
        <v>29</v>
      </c>
      <c r="K658" s="88"/>
      <c r="L658" s="141" t="s">
        <v>529</v>
      </c>
      <c r="M658" s="142">
        <f>OAX!N696</f>
        <v>0</v>
      </c>
      <c r="N658" s="143"/>
      <c r="O658" s="141"/>
      <c r="P658" s="141"/>
      <c r="Q658" s="142">
        <f>+OAX!R696</f>
        <v>0</v>
      </c>
      <c r="R658" s="142">
        <f>+OAX!S696</f>
        <v>0</v>
      </c>
      <c r="S658" s="142">
        <f>+OAX!T696</f>
        <v>0</v>
      </c>
      <c r="T658" s="142">
        <f>+OAX!U696</f>
        <v>0</v>
      </c>
      <c r="U658" s="142">
        <f>+OAX!V696</f>
        <v>0</v>
      </c>
      <c r="V658" s="142"/>
      <c r="W658" s="142"/>
      <c r="X658" s="142"/>
      <c r="Y658" s="142"/>
      <c r="Z658" s="142"/>
      <c r="AA658" s="142"/>
    </row>
    <row r="659" spans="1:27" ht="24.75" hidden="1">
      <c r="A659" s="1"/>
      <c r="B659" s="93">
        <v>2023</v>
      </c>
      <c r="C659" s="93">
        <v>20</v>
      </c>
      <c r="D659" s="93">
        <v>2</v>
      </c>
      <c r="E659" s="93">
        <v>6</v>
      </c>
      <c r="F659" s="93">
        <v>10</v>
      </c>
      <c r="G659" s="93">
        <v>2000</v>
      </c>
      <c r="H659" s="93">
        <v>2500</v>
      </c>
      <c r="I659" s="93">
        <v>255</v>
      </c>
      <c r="J659" s="94"/>
      <c r="K659" s="94"/>
      <c r="L659" s="189" t="s">
        <v>530</v>
      </c>
      <c r="M659" s="190">
        <f>OAX!N697</f>
        <v>0</v>
      </c>
      <c r="N659" s="191"/>
      <c r="O659" s="189"/>
      <c r="P659" s="189"/>
      <c r="Q659" s="190">
        <f>+OAX!R697</f>
        <v>0</v>
      </c>
      <c r="R659" s="190">
        <f>+OAX!S697</f>
        <v>0</v>
      </c>
      <c r="S659" s="190">
        <f>+OAX!T697</f>
        <v>0</v>
      </c>
      <c r="T659" s="190">
        <f>+OAX!U697</f>
        <v>0</v>
      </c>
      <c r="U659" s="190">
        <f>+OAX!V697</f>
        <v>0</v>
      </c>
      <c r="V659" s="190"/>
      <c r="W659" s="190"/>
      <c r="X659" s="190"/>
      <c r="Y659" s="190"/>
      <c r="Z659" s="190"/>
      <c r="AA659" s="190"/>
    </row>
    <row r="660" spans="1:27" ht="46.5" hidden="1">
      <c r="A660" s="1"/>
      <c r="B660" s="147">
        <v>2023</v>
      </c>
      <c r="C660" s="99">
        <v>20</v>
      </c>
      <c r="D660" s="99">
        <v>2</v>
      </c>
      <c r="E660" s="99">
        <v>6</v>
      </c>
      <c r="F660" s="99">
        <v>10</v>
      </c>
      <c r="G660" s="147">
        <v>2000</v>
      </c>
      <c r="H660" s="147">
        <v>2500</v>
      </c>
      <c r="I660" s="147">
        <v>255</v>
      </c>
      <c r="J660" s="100">
        <v>1</v>
      </c>
      <c r="K660" s="100"/>
      <c r="L660" s="101" t="s">
        <v>530</v>
      </c>
      <c r="M660" s="102">
        <f>OAX!N698</f>
        <v>0</v>
      </c>
      <c r="N660" s="103" t="str">
        <f>+OAX!O698</f>
        <v>Lote/ Pieza</v>
      </c>
      <c r="O660" s="104">
        <f>+OAX!P698</f>
        <v>0</v>
      </c>
      <c r="P660" s="104">
        <f>+OAX!Q698</f>
        <v>0</v>
      </c>
      <c r="Q660" s="102">
        <f>+OAX!R698</f>
        <v>0</v>
      </c>
      <c r="R660" s="102">
        <f>+OAX!S698</f>
        <v>0</v>
      </c>
      <c r="S660" s="102">
        <f>+OAX!T698</f>
        <v>0</v>
      </c>
      <c r="T660" s="102">
        <f>+OAX!U698</f>
        <v>0</v>
      </c>
      <c r="U660" s="102">
        <f>+OAX!V698</f>
        <v>0</v>
      </c>
      <c r="V660" s="102">
        <f>+OAX!W698</f>
        <v>0</v>
      </c>
      <c r="W660" s="102">
        <f>+OAX!X698</f>
        <v>0</v>
      </c>
      <c r="X660" s="102">
        <f>+OAX!Y698</f>
        <v>0</v>
      </c>
      <c r="Y660" s="102">
        <f>+OAX!Z698</f>
        <v>0</v>
      </c>
      <c r="Z660" s="102">
        <f>+OAX!AA698</f>
        <v>0</v>
      </c>
      <c r="AA660" s="102">
        <f>+OAX!AB698</f>
        <v>0</v>
      </c>
    </row>
    <row r="661" spans="1:27" ht="24.75" hidden="1">
      <c r="A661" s="1"/>
      <c r="B661" s="81">
        <v>2023</v>
      </c>
      <c r="C661" s="81">
        <v>20</v>
      </c>
      <c r="D661" s="81">
        <v>2</v>
      </c>
      <c r="E661" s="81">
        <v>6</v>
      </c>
      <c r="F661" s="81">
        <v>10</v>
      </c>
      <c r="G661" s="81">
        <v>3000</v>
      </c>
      <c r="H661" s="81"/>
      <c r="I661" s="81"/>
      <c r="J661" s="82" t="s">
        <v>29</v>
      </c>
      <c r="K661" s="82"/>
      <c r="L661" s="193" t="s">
        <v>55</v>
      </c>
      <c r="M661" s="194">
        <f>OAX!N699</f>
        <v>0</v>
      </c>
      <c r="N661" s="195"/>
      <c r="O661" s="193"/>
      <c r="P661" s="193"/>
      <c r="Q661" s="194">
        <f>+OAX!R699</f>
        <v>0</v>
      </c>
      <c r="R661" s="194">
        <f>+OAX!S699</f>
        <v>0</v>
      </c>
      <c r="S661" s="194">
        <f>+OAX!T699</f>
        <v>0</v>
      </c>
      <c r="T661" s="194">
        <f>+OAX!U699</f>
        <v>0</v>
      </c>
      <c r="U661" s="194">
        <f>+OAX!V699</f>
        <v>0</v>
      </c>
      <c r="V661" s="194"/>
      <c r="W661" s="194"/>
      <c r="X661" s="194"/>
      <c r="Y661" s="194"/>
      <c r="Z661" s="194"/>
      <c r="AA661" s="194"/>
    </row>
    <row r="662" spans="1:27" ht="24.75" hidden="1">
      <c r="A662" s="1"/>
      <c r="B662" s="87">
        <v>2023</v>
      </c>
      <c r="C662" s="87">
        <v>20</v>
      </c>
      <c r="D662" s="87">
        <v>2</v>
      </c>
      <c r="E662" s="87">
        <v>6</v>
      </c>
      <c r="F662" s="87">
        <v>10</v>
      </c>
      <c r="G662" s="87">
        <v>3000</v>
      </c>
      <c r="H662" s="87">
        <v>3100</v>
      </c>
      <c r="I662" s="87"/>
      <c r="J662" s="88" t="s">
        <v>29</v>
      </c>
      <c r="K662" s="88"/>
      <c r="L662" s="141" t="s">
        <v>151</v>
      </c>
      <c r="M662" s="142">
        <f>OAX!N700</f>
        <v>0</v>
      </c>
      <c r="N662" s="143"/>
      <c r="O662" s="141"/>
      <c r="P662" s="141"/>
      <c r="Q662" s="142">
        <f>+OAX!R700</f>
        <v>0</v>
      </c>
      <c r="R662" s="142">
        <f>+OAX!S700</f>
        <v>0</v>
      </c>
      <c r="S662" s="142">
        <f>+OAX!T700</f>
        <v>0</v>
      </c>
      <c r="T662" s="142">
        <f>+OAX!U700</f>
        <v>0</v>
      </c>
      <c r="U662" s="142">
        <f>+OAX!V700</f>
        <v>0</v>
      </c>
      <c r="V662" s="142"/>
      <c r="W662" s="142"/>
      <c r="X662" s="142"/>
      <c r="Y662" s="142"/>
      <c r="Z662" s="142"/>
      <c r="AA662" s="142"/>
    </row>
    <row r="663" spans="1:27" ht="48" hidden="1">
      <c r="A663" s="1"/>
      <c r="B663" s="93">
        <v>2023</v>
      </c>
      <c r="C663" s="93">
        <v>20</v>
      </c>
      <c r="D663" s="93">
        <v>2</v>
      </c>
      <c r="E663" s="93">
        <v>6</v>
      </c>
      <c r="F663" s="93">
        <v>10</v>
      </c>
      <c r="G663" s="93">
        <v>3000</v>
      </c>
      <c r="H663" s="93">
        <v>3100</v>
      </c>
      <c r="I663" s="93">
        <v>317</v>
      </c>
      <c r="J663" s="94"/>
      <c r="K663" s="94"/>
      <c r="L663" s="189" t="s">
        <v>267</v>
      </c>
      <c r="M663" s="190">
        <f>OAX!N701</f>
        <v>0</v>
      </c>
      <c r="N663" s="191"/>
      <c r="O663" s="189"/>
      <c r="P663" s="189"/>
      <c r="Q663" s="190">
        <f>+OAX!R701</f>
        <v>0</v>
      </c>
      <c r="R663" s="190">
        <f>+OAX!S701</f>
        <v>0</v>
      </c>
      <c r="S663" s="190">
        <f>+OAX!T701</f>
        <v>0</v>
      </c>
      <c r="T663" s="190">
        <f>+OAX!U701</f>
        <v>0</v>
      </c>
      <c r="U663" s="190">
        <f>+OAX!V701</f>
        <v>0</v>
      </c>
      <c r="V663" s="190"/>
      <c r="W663" s="190"/>
      <c r="X663" s="190"/>
      <c r="Y663" s="190"/>
      <c r="Z663" s="190"/>
      <c r="AA663" s="190"/>
    </row>
    <row r="664" spans="1:27" ht="24.75" hidden="1">
      <c r="A664" s="1"/>
      <c r="B664" s="147">
        <v>2023</v>
      </c>
      <c r="C664" s="99">
        <v>20</v>
      </c>
      <c r="D664" s="99">
        <v>2</v>
      </c>
      <c r="E664" s="99">
        <v>6</v>
      </c>
      <c r="F664" s="99">
        <v>10</v>
      </c>
      <c r="G664" s="147">
        <v>3000</v>
      </c>
      <c r="H664" s="147">
        <v>3100</v>
      </c>
      <c r="I664" s="147">
        <v>317</v>
      </c>
      <c r="J664" s="100">
        <v>1</v>
      </c>
      <c r="K664" s="100"/>
      <c r="L664" s="101" t="s">
        <v>153</v>
      </c>
      <c r="M664" s="102">
        <f>OAX!N702</f>
        <v>0</v>
      </c>
      <c r="N664" s="103" t="str">
        <f>+OAX!O702</f>
        <v>Servicio</v>
      </c>
      <c r="O664" s="104">
        <f>+OAX!P702</f>
        <v>0</v>
      </c>
      <c r="P664" s="104">
        <f>+OAX!Q702</f>
        <v>0</v>
      </c>
      <c r="Q664" s="102">
        <f>+OAX!R702</f>
        <v>0</v>
      </c>
      <c r="R664" s="102">
        <f>+OAX!S702</f>
        <v>0</v>
      </c>
      <c r="S664" s="102">
        <f>+OAX!T702</f>
        <v>0</v>
      </c>
      <c r="T664" s="102">
        <f>+OAX!U702</f>
        <v>0</v>
      </c>
      <c r="U664" s="102">
        <f>+OAX!V702</f>
        <v>0</v>
      </c>
      <c r="V664" s="102">
        <f>+OAX!W702</f>
        <v>0</v>
      </c>
      <c r="W664" s="102">
        <f>+OAX!X702</f>
        <v>0</v>
      </c>
      <c r="X664" s="102">
        <f>+OAX!Y702</f>
        <v>0</v>
      </c>
      <c r="Y664" s="102">
        <f>+OAX!Z702</f>
        <v>0</v>
      </c>
      <c r="Z664" s="102">
        <f>+OAX!AA702</f>
        <v>0</v>
      </c>
      <c r="AA664" s="102">
        <f>+OAX!AB702</f>
        <v>0</v>
      </c>
    </row>
    <row r="665" spans="1:27" ht="48" hidden="1">
      <c r="A665" s="1"/>
      <c r="B665" s="87">
        <v>2023</v>
      </c>
      <c r="C665" s="87">
        <v>20</v>
      </c>
      <c r="D665" s="87">
        <v>2</v>
      </c>
      <c r="E665" s="87">
        <v>6</v>
      </c>
      <c r="F665" s="87">
        <v>10</v>
      </c>
      <c r="G665" s="87">
        <v>3000</v>
      </c>
      <c r="H665" s="87">
        <v>3300</v>
      </c>
      <c r="I665" s="87"/>
      <c r="J665" s="196" t="s">
        <v>29</v>
      </c>
      <c r="K665" s="196"/>
      <c r="L665" s="141" t="s">
        <v>56</v>
      </c>
      <c r="M665" s="142">
        <f>OAX!N703</f>
        <v>0</v>
      </c>
      <c r="N665" s="197"/>
      <c r="O665" s="196"/>
      <c r="P665" s="196"/>
      <c r="Q665" s="142">
        <f>+OAX!R703</f>
        <v>0</v>
      </c>
      <c r="R665" s="142">
        <f>+OAX!S703</f>
        <v>0</v>
      </c>
      <c r="S665" s="142">
        <f>+OAX!T703</f>
        <v>0</v>
      </c>
      <c r="T665" s="142">
        <f>+OAX!U703</f>
        <v>0</v>
      </c>
      <c r="U665" s="142">
        <f>+OAX!V703</f>
        <v>0</v>
      </c>
      <c r="V665" s="142"/>
      <c r="W665" s="142"/>
      <c r="X665" s="142"/>
      <c r="Y665" s="142"/>
      <c r="Z665" s="142"/>
      <c r="AA665" s="142"/>
    </row>
    <row r="666" spans="1:27" ht="24.75" hidden="1">
      <c r="A666" s="1"/>
      <c r="B666" s="93">
        <v>2023</v>
      </c>
      <c r="C666" s="93">
        <v>20</v>
      </c>
      <c r="D666" s="93">
        <v>2</v>
      </c>
      <c r="E666" s="93">
        <v>6</v>
      </c>
      <c r="F666" s="93">
        <v>10</v>
      </c>
      <c r="G666" s="93">
        <v>3000</v>
      </c>
      <c r="H666" s="93">
        <v>3300</v>
      </c>
      <c r="I666" s="93">
        <v>335</v>
      </c>
      <c r="J666" s="94"/>
      <c r="K666" s="94"/>
      <c r="L666" s="189" t="s">
        <v>516</v>
      </c>
      <c r="M666" s="190">
        <f>OAX!N704</f>
        <v>0</v>
      </c>
      <c r="N666" s="198"/>
      <c r="O666" s="94"/>
      <c r="P666" s="94"/>
      <c r="Q666" s="190">
        <f>+OAX!R704</f>
        <v>0</v>
      </c>
      <c r="R666" s="190">
        <f>+OAX!S704</f>
        <v>0</v>
      </c>
      <c r="S666" s="190">
        <f>+OAX!T704</f>
        <v>0</v>
      </c>
      <c r="T666" s="190">
        <f>+OAX!U704</f>
        <v>0</v>
      </c>
      <c r="U666" s="190">
        <f>+OAX!V704</f>
        <v>0</v>
      </c>
      <c r="V666" s="190"/>
      <c r="W666" s="190"/>
      <c r="X666" s="190"/>
      <c r="Y666" s="190"/>
      <c r="Z666" s="190"/>
      <c r="AA666" s="190"/>
    </row>
    <row r="667" spans="1:27" ht="24.75" hidden="1">
      <c r="A667" s="1"/>
      <c r="B667" s="147">
        <v>2023</v>
      </c>
      <c r="C667" s="99">
        <v>20</v>
      </c>
      <c r="D667" s="99">
        <v>2</v>
      </c>
      <c r="E667" s="99">
        <v>6</v>
      </c>
      <c r="F667" s="99">
        <v>10</v>
      </c>
      <c r="G667" s="147">
        <v>3000</v>
      </c>
      <c r="H667" s="147">
        <v>3300</v>
      </c>
      <c r="I667" s="147">
        <v>335</v>
      </c>
      <c r="J667" s="100">
        <v>1</v>
      </c>
      <c r="K667" s="100"/>
      <c r="L667" s="101" t="s">
        <v>532</v>
      </c>
      <c r="M667" s="102">
        <f>OAX!N705</f>
        <v>0</v>
      </c>
      <c r="N667" s="124" t="str">
        <f>+OAX!O705</f>
        <v>Servicio</v>
      </c>
      <c r="O667" s="104">
        <f>+OAX!P705</f>
        <v>0</v>
      </c>
      <c r="P667" s="104">
        <f>+OAX!Q705</f>
        <v>0</v>
      </c>
      <c r="Q667" s="102">
        <f>+OAX!R705</f>
        <v>0</v>
      </c>
      <c r="R667" s="102">
        <f>+OAX!S705</f>
        <v>0</v>
      </c>
      <c r="S667" s="102">
        <f>+OAX!T705</f>
        <v>0</v>
      </c>
      <c r="T667" s="102">
        <f>+OAX!U705</f>
        <v>0</v>
      </c>
      <c r="U667" s="102">
        <f>+OAX!V705</f>
        <v>0</v>
      </c>
      <c r="V667" s="102">
        <f>+OAX!W705</f>
        <v>0</v>
      </c>
      <c r="W667" s="102">
        <f>+OAX!X705</f>
        <v>0</v>
      </c>
      <c r="X667" s="102">
        <f>+OAX!Y705</f>
        <v>0</v>
      </c>
      <c r="Y667" s="102">
        <f>+OAX!Z705</f>
        <v>0</v>
      </c>
      <c r="Z667" s="102">
        <f>+OAX!AA705</f>
        <v>0</v>
      </c>
      <c r="AA667" s="102">
        <f>+OAX!AB705</f>
        <v>0</v>
      </c>
    </row>
    <row r="668" spans="1:27" ht="48" hidden="1">
      <c r="A668" s="1"/>
      <c r="B668" s="87">
        <v>2023</v>
      </c>
      <c r="C668" s="87">
        <v>20</v>
      </c>
      <c r="D668" s="87">
        <v>2</v>
      </c>
      <c r="E668" s="87">
        <v>6</v>
      </c>
      <c r="F668" s="87">
        <v>10</v>
      </c>
      <c r="G668" s="87">
        <v>3000</v>
      </c>
      <c r="H668" s="87">
        <v>3500</v>
      </c>
      <c r="I668" s="87"/>
      <c r="J668" s="88" t="s">
        <v>29</v>
      </c>
      <c r="K668" s="88"/>
      <c r="L668" s="141" t="s">
        <v>533</v>
      </c>
      <c r="M668" s="142">
        <f>OAX!N706</f>
        <v>0</v>
      </c>
      <c r="N668" s="197"/>
      <c r="O668" s="196"/>
      <c r="P668" s="196"/>
      <c r="Q668" s="142">
        <f>+OAX!R706</f>
        <v>0</v>
      </c>
      <c r="R668" s="142">
        <f>+OAX!S706</f>
        <v>0</v>
      </c>
      <c r="S668" s="142">
        <f>+OAX!T706</f>
        <v>0</v>
      </c>
      <c r="T668" s="142">
        <f>+OAX!U706</f>
        <v>0</v>
      </c>
      <c r="U668" s="142">
        <f>+OAX!V706</f>
        <v>0</v>
      </c>
      <c r="V668" s="142"/>
      <c r="W668" s="142"/>
      <c r="X668" s="142"/>
      <c r="Y668" s="142"/>
      <c r="Z668" s="142"/>
      <c r="AA668" s="142"/>
    </row>
    <row r="669" spans="1:27" ht="24.75" hidden="1">
      <c r="A669" s="1"/>
      <c r="B669" s="93">
        <v>2023</v>
      </c>
      <c r="C669" s="93">
        <v>20</v>
      </c>
      <c r="D669" s="93">
        <v>2</v>
      </c>
      <c r="E669" s="93">
        <v>6</v>
      </c>
      <c r="F669" s="93">
        <v>10</v>
      </c>
      <c r="G669" s="93">
        <v>3000</v>
      </c>
      <c r="H669" s="93">
        <v>3500</v>
      </c>
      <c r="I669" s="93">
        <v>355</v>
      </c>
      <c r="J669" s="94"/>
      <c r="K669" s="94"/>
      <c r="L669" s="189" t="s">
        <v>534</v>
      </c>
      <c r="M669" s="190">
        <f>OAX!N707</f>
        <v>0</v>
      </c>
      <c r="N669" s="198"/>
      <c r="O669" s="94"/>
      <c r="P669" s="94"/>
      <c r="Q669" s="190">
        <f>+OAX!R707</f>
        <v>0</v>
      </c>
      <c r="R669" s="190">
        <f>+OAX!S707</f>
        <v>0</v>
      </c>
      <c r="S669" s="190">
        <f>+OAX!T707</f>
        <v>0</v>
      </c>
      <c r="T669" s="190">
        <f>+OAX!U707</f>
        <v>0</v>
      </c>
      <c r="U669" s="190">
        <f>+OAX!V707</f>
        <v>0</v>
      </c>
      <c r="V669" s="190"/>
      <c r="W669" s="190"/>
      <c r="X669" s="190"/>
      <c r="Y669" s="190"/>
      <c r="Z669" s="190"/>
      <c r="AA669" s="190"/>
    </row>
    <row r="670" spans="1:27" ht="24.75" hidden="1">
      <c r="A670" s="1"/>
      <c r="B670" s="147">
        <v>2023</v>
      </c>
      <c r="C670" s="99">
        <v>20</v>
      </c>
      <c r="D670" s="99">
        <v>2</v>
      </c>
      <c r="E670" s="99">
        <v>6</v>
      </c>
      <c r="F670" s="99">
        <v>10</v>
      </c>
      <c r="G670" s="147">
        <v>3000</v>
      </c>
      <c r="H670" s="147">
        <v>3500</v>
      </c>
      <c r="I670" s="147">
        <v>355</v>
      </c>
      <c r="J670" s="100">
        <v>1</v>
      </c>
      <c r="K670" s="100"/>
      <c r="L670" s="101" t="s">
        <v>535</v>
      </c>
      <c r="M670" s="102">
        <f>OAX!N708</f>
        <v>0</v>
      </c>
      <c r="N670" s="124" t="str">
        <f>+OAX!O708</f>
        <v>Servicio</v>
      </c>
      <c r="O670" s="104">
        <f>+OAX!P708</f>
        <v>0</v>
      </c>
      <c r="P670" s="104">
        <f>+OAX!Q708</f>
        <v>0</v>
      </c>
      <c r="Q670" s="102">
        <f>+OAX!R708</f>
        <v>0</v>
      </c>
      <c r="R670" s="102">
        <f>+OAX!S708</f>
        <v>0</v>
      </c>
      <c r="S670" s="102">
        <f>+OAX!T708</f>
        <v>0</v>
      </c>
      <c r="T670" s="102">
        <f>+OAX!U708</f>
        <v>0</v>
      </c>
      <c r="U670" s="102">
        <f>+OAX!V708</f>
        <v>0</v>
      </c>
      <c r="V670" s="102">
        <f>+OAX!W708</f>
        <v>0</v>
      </c>
      <c r="W670" s="102">
        <f>+OAX!X708</f>
        <v>0</v>
      </c>
      <c r="X670" s="102">
        <f>+OAX!Y708</f>
        <v>0</v>
      </c>
      <c r="Y670" s="102">
        <f>+OAX!Z708</f>
        <v>0</v>
      </c>
      <c r="Z670" s="102">
        <f>+OAX!AA708</f>
        <v>0</v>
      </c>
      <c r="AA670" s="102">
        <f>+OAX!AB708</f>
        <v>0</v>
      </c>
    </row>
    <row r="671" spans="1:27" ht="24.75" hidden="1">
      <c r="A671" s="1"/>
      <c r="B671" s="87">
        <v>2023</v>
      </c>
      <c r="C671" s="87">
        <v>20</v>
      </c>
      <c r="D671" s="87">
        <v>2</v>
      </c>
      <c r="E671" s="87">
        <v>6</v>
      </c>
      <c r="F671" s="87">
        <v>10</v>
      </c>
      <c r="G671" s="87">
        <v>3000</v>
      </c>
      <c r="H671" s="87">
        <v>3600</v>
      </c>
      <c r="I671" s="87"/>
      <c r="J671" s="88" t="s">
        <v>29</v>
      </c>
      <c r="K671" s="88"/>
      <c r="L671" s="141" t="s">
        <v>269</v>
      </c>
      <c r="M671" s="142">
        <f>OAX!N709</f>
        <v>0</v>
      </c>
      <c r="N671" s="197"/>
      <c r="O671" s="196"/>
      <c r="P671" s="196"/>
      <c r="Q671" s="142">
        <f>+OAX!R709</f>
        <v>0</v>
      </c>
      <c r="R671" s="142">
        <f>+OAX!S709</f>
        <v>0</v>
      </c>
      <c r="S671" s="142">
        <f>+OAX!T709</f>
        <v>0</v>
      </c>
      <c r="T671" s="142">
        <f>+OAX!U709</f>
        <v>0</v>
      </c>
      <c r="U671" s="142">
        <f>+OAX!V709</f>
        <v>0</v>
      </c>
      <c r="V671" s="142"/>
      <c r="W671" s="142"/>
      <c r="X671" s="142"/>
      <c r="Y671" s="142"/>
      <c r="Z671" s="142"/>
      <c r="AA671" s="142"/>
    </row>
    <row r="672" spans="1:27" ht="48" hidden="1">
      <c r="A672" s="1"/>
      <c r="B672" s="93">
        <v>2023</v>
      </c>
      <c r="C672" s="93">
        <v>20</v>
      </c>
      <c r="D672" s="93">
        <v>2</v>
      </c>
      <c r="E672" s="93">
        <v>6</v>
      </c>
      <c r="F672" s="93">
        <v>10</v>
      </c>
      <c r="G672" s="93">
        <v>3000</v>
      </c>
      <c r="H672" s="93">
        <v>3600</v>
      </c>
      <c r="I672" s="93">
        <v>361</v>
      </c>
      <c r="J672" s="94"/>
      <c r="K672" s="94"/>
      <c r="L672" s="189" t="s">
        <v>270</v>
      </c>
      <c r="M672" s="190">
        <f>OAX!N710</f>
        <v>0</v>
      </c>
      <c r="N672" s="198"/>
      <c r="O672" s="94"/>
      <c r="P672" s="94"/>
      <c r="Q672" s="190">
        <f>+OAX!R710</f>
        <v>0</v>
      </c>
      <c r="R672" s="190">
        <f>+OAX!S710</f>
        <v>0</v>
      </c>
      <c r="S672" s="190">
        <f>+OAX!T710</f>
        <v>0</v>
      </c>
      <c r="T672" s="190">
        <f>+OAX!U710</f>
        <v>0</v>
      </c>
      <c r="U672" s="190">
        <f>+OAX!V710</f>
        <v>0</v>
      </c>
      <c r="V672" s="190"/>
      <c r="W672" s="190"/>
      <c r="X672" s="190"/>
      <c r="Y672" s="190"/>
      <c r="Z672" s="190"/>
      <c r="AA672" s="190"/>
    </row>
    <row r="673" spans="1:27" ht="46.5" hidden="1">
      <c r="A673" s="1"/>
      <c r="B673" s="147">
        <v>2023</v>
      </c>
      <c r="C673" s="99">
        <v>20</v>
      </c>
      <c r="D673" s="99">
        <v>2</v>
      </c>
      <c r="E673" s="99">
        <v>6</v>
      </c>
      <c r="F673" s="99">
        <v>10</v>
      </c>
      <c r="G673" s="147">
        <v>3000</v>
      </c>
      <c r="H673" s="147">
        <v>3600</v>
      </c>
      <c r="I673" s="147">
        <v>361</v>
      </c>
      <c r="J673" s="100">
        <v>1</v>
      </c>
      <c r="K673" s="100"/>
      <c r="L673" s="101" t="s">
        <v>271</v>
      </c>
      <c r="M673" s="102">
        <f>OAX!N711</f>
        <v>0</v>
      </c>
      <c r="N673" s="124" t="str">
        <f>+OAX!O711</f>
        <v>Servicio</v>
      </c>
      <c r="O673" s="104">
        <f>+OAX!P711</f>
        <v>0</v>
      </c>
      <c r="P673" s="104">
        <f>+OAX!Q711</f>
        <v>0</v>
      </c>
      <c r="Q673" s="102">
        <f>+OAX!R711</f>
        <v>0</v>
      </c>
      <c r="R673" s="102">
        <f>+OAX!S711</f>
        <v>0</v>
      </c>
      <c r="S673" s="102">
        <f>+OAX!T711</f>
        <v>0</v>
      </c>
      <c r="T673" s="102">
        <f>+OAX!U711</f>
        <v>0</v>
      </c>
      <c r="U673" s="102">
        <f>+OAX!V711</f>
        <v>0</v>
      </c>
      <c r="V673" s="102">
        <f>+OAX!W711</f>
        <v>0</v>
      </c>
      <c r="W673" s="102">
        <f>+OAX!X711</f>
        <v>0</v>
      </c>
      <c r="X673" s="102">
        <f>+OAX!Y711</f>
        <v>0</v>
      </c>
      <c r="Y673" s="102">
        <f>+OAX!Z711</f>
        <v>0</v>
      </c>
      <c r="Z673" s="102">
        <f>+OAX!AA711</f>
        <v>0</v>
      </c>
      <c r="AA673" s="102">
        <f>+OAX!AB711</f>
        <v>0</v>
      </c>
    </row>
    <row r="674" spans="1:27" ht="24.75" hidden="1">
      <c r="A674" s="1"/>
      <c r="B674" s="81">
        <v>2023</v>
      </c>
      <c r="C674" s="81">
        <v>20</v>
      </c>
      <c r="D674" s="81">
        <v>2</v>
      </c>
      <c r="E674" s="81">
        <v>6</v>
      </c>
      <c r="F674" s="81">
        <v>10</v>
      </c>
      <c r="G674" s="81">
        <v>5000</v>
      </c>
      <c r="H674" s="81"/>
      <c r="I674" s="81"/>
      <c r="J674" s="82" t="s">
        <v>29</v>
      </c>
      <c r="K674" s="82"/>
      <c r="L674" s="193" t="s">
        <v>114</v>
      </c>
      <c r="M674" s="194">
        <f>OAX!N712</f>
        <v>0</v>
      </c>
      <c r="N674" s="199"/>
      <c r="O674" s="82"/>
      <c r="P674" s="82"/>
      <c r="Q674" s="194">
        <f>+OAX!R712</f>
        <v>0</v>
      </c>
      <c r="R674" s="194">
        <f>+OAX!S712</f>
        <v>0</v>
      </c>
      <c r="S674" s="194">
        <f>+OAX!T712</f>
        <v>0</v>
      </c>
      <c r="T674" s="194">
        <f>+OAX!U712</f>
        <v>0</v>
      </c>
      <c r="U674" s="194">
        <f>+OAX!V712</f>
        <v>0</v>
      </c>
      <c r="V674" s="194"/>
      <c r="W674" s="194"/>
      <c r="X674" s="194"/>
      <c r="Y674" s="194"/>
      <c r="Z674" s="194"/>
      <c r="AA674" s="194"/>
    </row>
    <row r="675" spans="1:27" ht="24.75" hidden="1">
      <c r="A675" s="1"/>
      <c r="B675" s="87">
        <v>2023</v>
      </c>
      <c r="C675" s="87">
        <v>20</v>
      </c>
      <c r="D675" s="87">
        <v>2</v>
      </c>
      <c r="E675" s="87">
        <v>6</v>
      </c>
      <c r="F675" s="87">
        <v>10</v>
      </c>
      <c r="G675" s="87">
        <v>5000</v>
      </c>
      <c r="H675" s="87">
        <v>5100</v>
      </c>
      <c r="I675" s="87"/>
      <c r="J675" s="88" t="s">
        <v>29</v>
      </c>
      <c r="K675" s="88"/>
      <c r="L675" s="141" t="s">
        <v>115</v>
      </c>
      <c r="M675" s="142">
        <f>OAX!N713</f>
        <v>0</v>
      </c>
      <c r="N675" s="197"/>
      <c r="O675" s="196"/>
      <c r="P675" s="196"/>
      <c r="Q675" s="142">
        <f>+OAX!R713</f>
        <v>0</v>
      </c>
      <c r="R675" s="142">
        <f>+OAX!S713</f>
        <v>0</v>
      </c>
      <c r="S675" s="142">
        <f>+OAX!T713</f>
        <v>0</v>
      </c>
      <c r="T675" s="142">
        <f>+OAX!U713</f>
        <v>0</v>
      </c>
      <c r="U675" s="142">
        <f>+OAX!V713</f>
        <v>0</v>
      </c>
      <c r="V675" s="142"/>
      <c r="W675" s="142"/>
      <c r="X675" s="142"/>
      <c r="Y675" s="142"/>
      <c r="Z675" s="142"/>
      <c r="AA675" s="142"/>
    </row>
    <row r="676" spans="1:27" ht="24.75" hidden="1">
      <c r="A676" s="1"/>
      <c r="B676" s="93">
        <v>2023</v>
      </c>
      <c r="C676" s="93">
        <v>20</v>
      </c>
      <c r="D676" s="93">
        <v>2</v>
      </c>
      <c r="E676" s="93">
        <v>6</v>
      </c>
      <c r="F676" s="93">
        <v>10</v>
      </c>
      <c r="G676" s="93">
        <v>5000</v>
      </c>
      <c r="H676" s="93">
        <v>5100</v>
      </c>
      <c r="I676" s="93">
        <v>515</v>
      </c>
      <c r="J676" s="94"/>
      <c r="K676" s="94"/>
      <c r="L676" s="189" t="s">
        <v>116</v>
      </c>
      <c r="M676" s="190">
        <f>OAX!N714</f>
        <v>0</v>
      </c>
      <c r="N676" s="198"/>
      <c r="O676" s="94"/>
      <c r="P676" s="94"/>
      <c r="Q676" s="190">
        <f>+OAX!R714</f>
        <v>0</v>
      </c>
      <c r="R676" s="190">
        <f>+OAX!S714</f>
        <v>0</v>
      </c>
      <c r="S676" s="190">
        <f>+OAX!T714</f>
        <v>0</v>
      </c>
      <c r="T676" s="190">
        <f>+OAX!U714</f>
        <v>0</v>
      </c>
      <c r="U676" s="190">
        <f>+OAX!V714</f>
        <v>0</v>
      </c>
      <c r="V676" s="190"/>
      <c r="W676" s="190"/>
      <c r="X676" s="190"/>
      <c r="Y676" s="190"/>
      <c r="Z676" s="190"/>
      <c r="AA676" s="190"/>
    </row>
    <row r="677" spans="1:27" ht="24.75" hidden="1">
      <c r="A677" s="1"/>
      <c r="B677" s="147">
        <v>2023</v>
      </c>
      <c r="C677" s="99">
        <v>20</v>
      </c>
      <c r="D677" s="99">
        <v>2</v>
      </c>
      <c r="E677" s="99">
        <v>6</v>
      </c>
      <c r="F677" s="99">
        <v>10</v>
      </c>
      <c r="G677" s="147">
        <v>5000</v>
      </c>
      <c r="H677" s="147">
        <v>5100</v>
      </c>
      <c r="I677" s="147">
        <v>515</v>
      </c>
      <c r="J677" s="100">
        <v>1</v>
      </c>
      <c r="K677" s="100"/>
      <c r="L677" s="101" t="s">
        <v>536</v>
      </c>
      <c r="M677" s="102">
        <f>OAX!N715</f>
        <v>0</v>
      </c>
      <c r="N677" s="103" t="str">
        <f>+OAX!O715</f>
        <v>Pieza</v>
      </c>
      <c r="O677" s="104">
        <f>+OAX!P715</f>
        <v>0</v>
      </c>
      <c r="P677" s="104">
        <f>+OAX!Q715</f>
        <v>0</v>
      </c>
      <c r="Q677" s="102">
        <f>+OAX!R715</f>
        <v>0</v>
      </c>
      <c r="R677" s="102">
        <f>+OAX!S715</f>
        <v>0</v>
      </c>
      <c r="S677" s="102">
        <f>+OAX!T715</f>
        <v>0</v>
      </c>
      <c r="T677" s="102">
        <f>+OAX!U715</f>
        <v>0</v>
      </c>
      <c r="U677" s="102">
        <f>+OAX!V715</f>
        <v>0</v>
      </c>
      <c r="V677" s="102">
        <f>+OAX!W715</f>
        <v>0</v>
      </c>
      <c r="W677" s="102">
        <f>+OAX!X715</f>
        <v>0</v>
      </c>
      <c r="X677" s="102">
        <f>+OAX!Y715</f>
        <v>0</v>
      </c>
      <c r="Y677" s="102">
        <f>+OAX!Z715</f>
        <v>0</v>
      </c>
      <c r="Z677" s="102">
        <f>+OAX!AA715</f>
        <v>0</v>
      </c>
      <c r="AA677" s="102">
        <f>+OAX!AB715</f>
        <v>0</v>
      </c>
    </row>
    <row r="678" spans="1:27" ht="24.75" hidden="1">
      <c r="A678" s="1"/>
      <c r="B678" s="147">
        <v>2023</v>
      </c>
      <c r="C678" s="99">
        <v>20</v>
      </c>
      <c r="D678" s="99">
        <v>2</v>
      </c>
      <c r="E678" s="99">
        <v>6</v>
      </c>
      <c r="F678" s="99">
        <v>10</v>
      </c>
      <c r="G678" s="147">
        <v>5000</v>
      </c>
      <c r="H678" s="147">
        <v>5100</v>
      </c>
      <c r="I678" s="147">
        <v>515</v>
      </c>
      <c r="J678" s="100">
        <v>2</v>
      </c>
      <c r="K678" s="100"/>
      <c r="L678" s="101" t="s">
        <v>537</v>
      </c>
      <c r="M678" s="102">
        <f>OAX!N716</f>
        <v>0</v>
      </c>
      <c r="N678" s="124" t="str">
        <f>+OAX!O716</f>
        <v>Pieza</v>
      </c>
      <c r="O678" s="104">
        <f>+OAX!P716</f>
        <v>0</v>
      </c>
      <c r="P678" s="104">
        <f>+OAX!Q716</f>
        <v>0</v>
      </c>
      <c r="Q678" s="102">
        <f>+OAX!R716</f>
        <v>0</v>
      </c>
      <c r="R678" s="102">
        <f>+OAX!S716</f>
        <v>0</v>
      </c>
      <c r="S678" s="102">
        <f>+OAX!T716</f>
        <v>0</v>
      </c>
      <c r="T678" s="102">
        <f>+OAX!U716</f>
        <v>0</v>
      </c>
      <c r="U678" s="102">
        <f>+OAX!V716</f>
        <v>0</v>
      </c>
      <c r="V678" s="102">
        <f>+OAX!W716</f>
        <v>0</v>
      </c>
      <c r="W678" s="102">
        <f>+OAX!X716</f>
        <v>0</v>
      </c>
      <c r="X678" s="102">
        <f>+OAX!Y716</f>
        <v>0</v>
      </c>
      <c r="Y678" s="102">
        <f>+OAX!Z716</f>
        <v>0</v>
      </c>
      <c r="Z678" s="102">
        <f>+OAX!AA716</f>
        <v>0</v>
      </c>
      <c r="AA678" s="102">
        <f>+OAX!AB716</f>
        <v>0</v>
      </c>
    </row>
    <row r="679" spans="1:27" ht="24.75" hidden="1">
      <c r="A679" s="1"/>
      <c r="B679" s="147">
        <v>2023</v>
      </c>
      <c r="C679" s="99">
        <v>20</v>
      </c>
      <c r="D679" s="99">
        <v>2</v>
      </c>
      <c r="E679" s="99">
        <v>6</v>
      </c>
      <c r="F679" s="99">
        <v>10</v>
      </c>
      <c r="G679" s="147">
        <v>5000</v>
      </c>
      <c r="H679" s="147">
        <v>5100</v>
      </c>
      <c r="I679" s="147">
        <v>515</v>
      </c>
      <c r="J679" s="100">
        <v>3</v>
      </c>
      <c r="K679" s="100"/>
      <c r="L679" s="101" t="s">
        <v>163</v>
      </c>
      <c r="M679" s="102">
        <f>OAX!N717</f>
        <v>0</v>
      </c>
      <c r="N679" s="103" t="str">
        <f>+OAX!O717</f>
        <v>Pieza</v>
      </c>
      <c r="O679" s="104">
        <f>+OAX!P717</f>
        <v>0</v>
      </c>
      <c r="P679" s="104">
        <f>+OAX!Q717</f>
        <v>0</v>
      </c>
      <c r="Q679" s="102">
        <f>+OAX!R717</f>
        <v>0</v>
      </c>
      <c r="R679" s="102">
        <f>+OAX!S717</f>
        <v>0</v>
      </c>
      <c r="S679" s="102">
        <f>+OAX!T717</f>
        <v>0</v>
      </c>
      <c r="T679" s="102">
        <f>+OAX!U717</f>
        <v>0</v>
      </c>
      <c r="U679" s="102">
        <f>+OAX!V717</f>
        <v>0</v>
      </c>
      <c r="V679" s="102">
        <f>+OAX!W717</f>
        <v>0</v>
      </c>
      <c r="W679" s="102">
        <f>+OAX!X717</f>
        <v>0</v>
      </c>
      <c r="X679" s="102">
        <f>+OAX!Y717</f>
        <v>0</v>
      </c>
      <c r="Y679" s="102">
        <f>+OAX!Z717</f>
        <v>0</v>
      </c>
      <c r="Z679" s="102">
        <f>+OAX!AA717</f>
        <v>0</v>
      </c>
      <c r="AA679" s="102">
        <f>+OAX!AB717</f>
        <v>0</v>
      </c>
    </row>
    <row r="680" spans="1:27" ht="24.75" hidden="1">
      <c r="A680" s="1"/>
      <c r="B680" s="147">
        <v>2023</v>
      </c>
      <c r="C680" s="99">
        <v>20</v>
      </c>
      <c r="D680" s="99">
        <v>2</v>
      </c>
      <c r="E680" s="99">
        <v>6</v>
      </c>
      <c r="F680" s="99">
        <v>10</v>
      </c>
      <c r="G680" s="147">
        <v>5000</v>
      </c>
      <c r="H680" s="147">
        <v>5100</v>
      </c>
      <c r="I680" s="147">
        <v>515</v>
      </c>
      <c r="J680" s="100">
        <v>4</v>
      </c>
      <c r="K680" s="100"/>
      <c r="L680" s="101" t="s">
        <v>273</v>
      </c>
      <c r="M680" s="102">
        <f>OAX!N718</f>
        <v>0</v>
      </c>
      <c r="N680" s="103" t="str">
        <f>+OAX!O718</f>
        <v>Pieza</v>
      </c>
      <c r="O680" s="104">
        <f>+OAX!P718</f>
        <v>0</v>
      </c>
      <c r="P680" s="104">
        <f>+OAX!Q718</f>
        <v>0</v>
      </c>
      <c r="Q680" s="102">
        <f>+OAX!R718</f>
        <v>0</v>
      </c>
      <c r="R680" s="102">
        <f>+OAX!S718</f>
        <v>0</v>
      </c>
      <c r="S680" s="102">
        <f>+OAX!T718</f>
        <v>0</v>
      </c>
      <c r="T680" s="102">
        <f>+OAX!U718</f>
        <v>0</v>
      </c>
      <c r="U680" s="102">
        <f>+OAX!V718</f>
        <v>0</v>
      </c>
      <c r="V680" s="102">
        <f>+OAX!W718</f>
        <v>0</v>
      </c>
      <c r="W680" s="102">
        <f>+OAX!X718</f>
        <v>0</v>
      </c>
      <c r="X680" s="102">
        <f>+OAX!Y718</f>
        <v>0</v>
      </c>
      <c r="Y680" s="102">
        <f>+OAX!Z718</f>
        <v>0</v>
      </c>
      <c r="Z680" s="102">
        <f>+OAX!AA718</f>
        <v>0</v>
      </c>
      <c r="AA680" s="102">
        <f>+OAX!AB718</f>
        <v>0</v>
      </c>
    </row>
    <row r="681" spans="1:27" ht="24.75" hidden="1">
      <c r="A681" s="1"/>
      <c r="B681" s="147">
        <v>2023</v>
      </c>
      <c r="C681" s="99">
        <v>20</v>
      </c>
      <c r="D681" s="99">
        <v>2</v>
      </c>
      <c r="E681" s="99">
        <v>6</v>
      </c>
      <c r="F681" s="99">
        <v>10</v>
      </c>
      <c r="G681" s="147">
        <v>5000</v>
      </c>
      <c r="H681" s="147">
        <v>5100</v>
      </c>
      <c r="I681" s="147">
        <v>515</v>
      </c>
      <c r="J681" s="100">
        <v>5</v>
      </c>
      <c r="K681" s="100"/>
      <c r="L681" s="101" t="s">
        <v>165</v>
      </c>
      <c r="M681" s="102">
        <f>OAX!N719</f>
        <v>0</v>
      </c>
      <c r="N681" s="103" t="str">
        <f>+OAX!O719</f>
        <v>Pieza</v>
      </c>
      <c r="O681" s="104">
        <f>+OAX!P719</f>
        <v>0</v>
      </c>
      <c r="P681" s="104">
        <f>+OAX!Q719</f>
        <v>0</v>
      </c>
      <c r="Q681" s="102">
        <f>+OAX!R719</f>
        <v>0</v>
      </c>
      <c r="R681" s="102">
        <f>+OAX!S719</f>
        <v>0</v>
      </c>
      <c r="S681" s="102">
        <f>+OAX!T719</f>
        <v>0</v>
      </c>
      <c r="T681" s="102">
        <f>+OAX!U719</f>
        <v>0</v>
      </c>
      <c r="U681" s="102">
        <f>+OAX!V719</f>
        <v>0</v>
      </c>
      <c r="V681" s="102">
        <f>+OAX!W719</f>
        <v>0</v>
      </c>
      <c r="W681" s="102">
        <f>+OAX!X719</f>
        <v>0</v>
      </c>
      <c r="X681" s="102">
        <f>+OAX!Y719</f>
        <v>0</v>
      </c>
      <c r="Y681" s="102">
        <f>+OAX!Z719</f>
        <v>0</v>
      </c>
      <c r="Z681" s="102">
        <f>+OAX!AA719</f>
        <v>0</v>
      </c>
      <c r="AA681" s="102">
        <f>+OAX!AB719</f>
        <v>0</v>
      </c>
    </row>
    <row r="682" spans="1:27" ht="24.75" hidden="1">
      <c r="A682" s="1"/>
      <c r="B682" s="147">
        <v>2023</v>
      </c>
      <c r="C682" s="99">
        <v>20</v>
      </c>
      <c r="D682" s="99">
        <v>2</v>
      </c>
      <c r="E682" s="99">
        <v>6</v>
      </c>
      <c r="F682" s="99">
        <v>10</v>
      </c>
      <c r="G682" s="147">
        <v>5000</v>
      </c>
      <c r="H682" s="147">
        <v>5100</v>
      </c>
      <c r="I682" s="147">
        <v>515</v>
      </c>
      <c r="J682" s="100">
        <v>6</v>
      </c>
      <c r="K682" s="100"/>
      <c r="L682" s="101" t="s">
        <v>538</v>
      </c>
      <c r="M682" s="102">
        <f>OAX!N720</f>
        <v>0</v>
      </c>
      <c r="N682" s="103" t="str">
        <f>+OAX!O720</f>
        <v>Pieza</v>
      </c>
      <c r="O682" s="104">
        <f>+OAX!P720</f>
        <v>0</v>
      </c>
      <c r="P682" s="104">
        <f>+OAX!Q720</f>
        <v>0</v>
      </c>
      <c r="Q682" s="102">
        <f>+OAX!R720</f>
        <v>0</v>
      </c>
      <c r="R682" s="102">
        <f>+OAX!S720</f>
        <v>0</v>
      </c>
      <c r="S682" s="102">
        <f>+OAX!T720</f>
        <v>0</v>
      </c>
      <c r="T682" s="102">
        <f>+OAX!U720</f>
        <v>0</v>
      </c>
      <c r="U682" s="102">
        <f>+OAX!V720</f>
        <v>0</v>
      </c>
      <c r="V682" s="102">
        <f>+OAX!W720</f>
        <v>0</v>
      </c>
      <c r="W682" s="102">
        <f>+OAX!X720</f>
        <v>0</v>
      </c>
      <c r="X682" s="102">
        <f>+OAX!Y720</f>
        <v>0</v>
      </c>
      <c r="Y682" s="102">
        <f>+OAX!Z720</f>
        <v>0</v>
      </c>
      <c r="Z682" s="102">
        <f>+OAX!AA720</f>
        <v>0</v>
      </c>
      <c r="AA682" s="102">
        <f>+OAX!AB720</f>
        <v>0</v>
      </c>
    </row>
    <row r="683" spans="1:27" ht="24.75" hidden="1">
      <c r="A683" s="1"/>
      <c r="B683" s="147">
        <v>2023</v>
      </c>
      <c r="C683" s="99">
        <v>20</v>
      </c>
      <c r="D683" s="99">
        <v>2</v>
      </c>
      <c r="E683" s="99">
        <v>6</v>
      </c>
      <c r="F683" s="99">
        <v>10</v>
      </c>
      <c r="G683" s="147">
        <v>5000</v>
      </c>
      <c r="H683" s="147">
        <v>5100</v>
      </c>
      <c r="I683" s="147">
        <v>515</v>
      </c>
      <c r="J683" s="100">
        <v>7</v>
      </c>
      <c r="K683" s="100"/>
      <c r="L683" s="101" t="s">
        <v>241</v>
      </c>
      <c r="M683" s="102">
        <f>OAX!N721</f>
        <v>0</v>
      </c>
      <c r="N683" s="103" t="str">
        <f>+OAX!O721</f>
        <v>Pieza</v>
      </c>
      <c r="O683" s="104">
        <f>+OAX!P721</f>
        <v>0</v>
      </c>
      <c r="P683" s="104">
        <f>+OAX!Q721</f>
        <v>0</v>
      </c>
      <c r="Q683" s="102">
        <f>+OAX!R721</f>
        <v>0</v>
      </c>
      <c r="R683" s="102">
        <f>+OAX!S721</f>
        <v>0</v>
      </c>
      <c r="S683" s="102">
        <f>+OAX!T721</f>
        <v>0</v>
      </c>
      <c r="T683" s="102">
        <f>+OAX!U721</f>
        <v>0</v>
      </c>
      <c r="U683" s="102">
        <f>+OAX!V721</f>
        <v>0</v>
      </c>
      <c r="V683" s="102">
        <f>+OAX!W721</f>
        <v>0</v>
      </c>
      <c r="W683" s="102">
        <f>+OAX!X721</f>
        <v>0</v>
      </c>
      <c r="X683" s="102">
        <f>+OAX!Y721</f>
        <v>0</v>
      </c>
      <c r="Y683" s="102">
        <f>+OAX!Z721</f>
        <v>0</v>
      </c>
      <c r="Z683" s="102">
        <f>+OAX!AA721</f>
        <v>0</v>
      </c>
      <c r="AA683" s="102">
        <f>+OAX!AB721</f>
        <v>0</v>
      </c>
    </row>
    <row r="684" spans="1:27" ht="24.75" hidden="1">
      <c r="A684" s="1"/>
      <c r="B684" s="147">
        <v>2023</v>
      </c>
      <c r="C684" s="99">
        <v>20</v>
      </c>
      <c r="D684" s="99">
        <v>2</v>
      </c>
      <c r="E684" s="99">
        <v>6</v>
      </c>
      <c r="F684" s="99">
        <v>10</v>
      </c>
      <c r="G684" s="147">
        <v>5000</v>
      </c>
      <c r="H684" s="147">
        <v>5100</v>
      </c>
      <c r="I684" s="147">
        <v>515</v>
      </c>
      <c r="J684" s="100">
        <v>8</v>
      </c>
      <c r="K684" s="100"/>
      <c r="L684" s="101" t="s">
        <v>539</v>
      </c>
      <c r="M684" s="102">
        <f>OAX!N722</f>
        <v>0</v>
      </c>
      <c r="N684" s="103" t="str">
        <f>+OAX!O722</f>
        <v>Pieza</v>
      </c>
      <c r="O684" s="104">
        <f>+OAX!P722</f>
        <v>0</v>
      </c>
      <c r="P684" s="104">
        <f>+OAX!Q722</f>
        <v>0</v>
      </c>
      <c r="Q684" s="102">
        <f>+OAX!R722</f>
        <v>0</v>
      </c>
      <c r="R684" s="102">
        <f>+OAX!S722</f>
        <v>0</v>
      </c>
      <c r="S684" s="102">
        <f>+OAX!T722</f>
        <v>0</v>
      </c>
      <c r="T684" s="102">
        <f>+OAX!U722</f>
        <v>0</v>
      </c>
      <c r="U684" s="102">
        <f>+OAX!V722</f>
        <v>0</v>
      </c>
      <c r="V684" s="102">
        <f>+OAX!W722</f>
        <v>0</v>
      </c>
      <c r="W684" s="102">
        <f>+OAX!X722</f>
        <v>0</v>
      </c>
      <c r="X684" s="102">
        <f>+OAX!Y722</f>
        <v>0</v>
      </c>
      <c r="Y684" s="102">
        <f>+OAX!Z722</f>
        <v>0</v>
      </c>
      <c r="Z684" s="102">
        <f>+OAX!AA722</f>
        <v>0</v>
      </c>
      <c r="AA684" s="102">
        <f>+OAX!AB722</f>
        <v>0</v>
      </c>
    </row>
    <row r="685" spans="1:27" ht="24.75" hidden="1">
      <c r="A685" s="1"/>
      <c r="B685" s="147">
        <v>2023</v>
      </c>
      <c r="C685" s="99">
        <v>20</v>
      </c>
      <c r="D685" s="99">
        <v>2</v>
      </c>
      <c r="E685" s="99">
        <v>6</v>
      </c>
      <c r="F685" s="99">
        <v>10</v>
      </c>
      <c r="G685" s="147">
        <v>5000</v>
      </c>
      <c r="H685" s="147">
        <v>5100</v>
      </c>
      <c r="I685" s="147">
        <v>515</v>
      </c>
      <c r="J685" s="100">
        <v>9</v>
      </c>
      <c r="K685" s="100"/>
      <c r="L685" s="101" t="s">
        <v>176</v>
      </c>
      <c r="M685" s="102">
        <f>OAX!N723</f>
        <v>0</v>
      </c>
      <c r="N685" s="103" t="str">
        <f>+OAX!O723</f>
        <v>Pieza</v>
      </c>
      <c r="O685" s="104">
        <f>+OAX!P723</f>
        <v>0</v>
      </c>
      <c r="P685" s="104">
        <f>+OAX!Q723</f>
        <v>0</v>
      </c>
      <c r="Q685" s="102">
        <f>+OAX!R723</f>
        <v>0</v>
      </c>
      <c r="R685" s="102">
        <f>+OAX!S723</f>
        <v>0</v>
      </c>
      <c r="S685" s="102">
        <f>+OAX!T723</f>
        <v>0</v>
      </c>
      <c r="T685" s="102">
        <f>+OAX!U723</f>
        <v>0</v>
      </c>
      <c r="U685" s="102">
        <f>+OAX!V723</f>
        <v>0</v>
      </c>
      <c r="V685" s="102">
        <f>+OAX!W723</f>
        <v>0</v>
      </c>
      <c r="W685" s="102">
        <f>+OAX!X723</f>
        <v>0</v>
      </c>
      <c r="X685" s="102">
        <f>+OAX!Y723</f>
        <v>0</v>
      </c>
      <c r="Y685" s="102">
        <f>+OAX!Z723</f>
        <v>0</v>
      </c>
      <c r="Z685" s="102">
        <f>+OAX!AA723</f>
        <v>0</v>
      </c>
      <c r="AA685" s="102">
        <f>+OAX!AB723</f>
        <v>0</v>
      </c>
    </row>
    <row r="686" spans="1:27" ht="24.75" hidden="1">
      <c r="A686" s="1"/>
      <c r="B686" s="93">
        <v>2023</v>
      </c>
      <c r="C686" s="93">
        <v>20</v>
      </c>
      <c r="D686" s="93">
        <v>2</v>
      </c>
      <c r="E686" s="93">
        <v>6</v>
      </c>
      <c r="F686" s="93">
        <v>10</v>
      </c>
      <c r="G686" s="93">
        <v>5000</v>
      </c>
      <c r="H686" s="93">
        <v>5100</v>
      </c>
      <c r="I686" s="93">
        <v>519</v>
      </c>
      <c r="J686" s="94"/>
      <c r="K686" s="94"/>
      <c r="L686" s="189" t="s">
        <v>177</v>
      </c>
      <c r="M686" s="190">
        <f>OAX!N724</f>
        <v>0</v>
      </c>
      <c r="N686" s="198"/>
      <c r="O686" s="94"/>
      <c r="P686" s="94"/>
      <c r="Q686" s="190">
        <f>+OAX!R724</f>
        <v>0</v>
      </c>
      <c r="R686" s="190">
        <f>+OAX!S724</f>
        <v>0</v>
      </c>
      <c r="S686" s="190">
        <f>+OAX!T724</f>
        <v>0</v>
      </c>
      <c r="T686" s="190">
        <f>+OAX!U724</f>
        <v>0</v>
      </c>
      <c r="U686" s="190">
        <f>+OAX!V724</f>
        <v>0</v>
      </c>
      <c r="V686" s="190"/>
      <c r="W686" s="190"/>
      <c r="X686" s="190"/>
      <c r="Y686" s="190"/>
      <c r="Z686" s="190"/>
      <c r="AA686" s="190"/>
    </row>
    <row r="687" spans="1:27" ht="24.75" hidden="1">
      <c r="A687" s="1"/>
      <c r="B687" s="147">
        <v>2023</v>
      </c>
      <c r="C687" s="99">
        <v>20</v>
      </c>
      <c r="D687" s="99">
        <v>2</v>
      </c>
      <c r="E687" s="99">
        <v>6</v>
      </c>
      <c r="F687" s="99">
        <v>10</v>
      </c>
      <c r="G687" s="147">
        <v>5000</v>
      </c>
      <c r="H687" s="147">
        <v>5100</v>
      </c>
      <c r="I687" s="147">
        <v>519</v>
      </c>
      <c r="J687" s="100">
        <v>1</v>
      </c>
      <c r="K687" s="100"/>
      <c r="L687" s="101" t="s">
        <v>245</v>
      </c>
      <c r="M687" s="102">
        <f>OAX!N725</f>
        <v>0</v>
      </c>
      <c r="N687" s="124" t="str">
        <f>+OAX!O725</f>
        <v>Pieza</v>
      </c>
      <c r="O687" s="104">
        <f>+OAX!P725</f>
        <v>0</v>
      </c>
      <c r="P687" s="104">
        <f>+OAX!Q725</f>
        <v>0</v>
      </c>
      <c r="Q687" s="102">
        <f>+OAX!R725</f>
        <v>0</v>
      </c>
      <c r="R687" s="102">
        <f>+OAX!S725</f>
        <v>0</v>
      </c>
      <c r="S687" s="102">
        <f>+OAX!T725</f>
        <v>0</v>
      </c>
      <c r="T687" s="102">
        <f>+OAX!U725</f>
        <v>0</v>
      </c>
      <c r="U687" s="102">
        <f>+OAX!V725</f>
        <v>0</v>
      </c>
      <c r="V687" s="102">
        <f>+OAX!W725</f>
        <v>0</v>
      </c>
      <c r="W687" s="102">
        <f>+OAX!X725</f>
        <v>0</v>
      </c>
      <c r="X687" s="102">
        <f>+OAX!Y725</f>
        <v>0</v>
      </c>
      <c r="Y687" s="102">
        <f>+OAX!Z725</f>
        <v>0</v>
      </c>
      <c r="Z687" s="102">
        <f>+OAX!AA725</f>
        <v>0</v>
      </c>
      <c r="AA687" s="102">
        <f>+OAX!AB725</f>
        <v>0</v>
      </c>
    </row>
    <row r="688" spans="1:27" ht="24.75" hidden="1">
      <c r="A688" s="1"/>
      <c r="B688" s="147">
        <v>2023</v>
      </c>
      <c r="C688" s="99">
        <v>20</v>
      </c>
      <c r="D688" s="99">
        <v>2</v>
      </c>
      <c r="E688" s="99">
        <v>6</v>
      </c>
      <c r="F688" s="99">
        <v>10</v>
      </c>
      <c r="G688" s="147">
        <v>5000</v>
      </c>
      <c r="H688" s="147">
        <v>5100</v>
      </c>
      <c r="I688" s="147">
        <v>519</v>
      </c>
      <c r="J688" s="100">
        <v>2</v>
      </c>
      <c r="K688" s="100"/>
      <c r="L688" s="101" t="s">
        <v>540</v>
      </c>
      <c r="M688" s="102">
        <f>OAX!N726</f>
        <v>0</v>
      </c>
      <c r="N688" s="124" t="str">
        <f>+OAX!O726</f>
        <v>Pieza</v>
      </c>
      <c r="O688" s="104">
        <f>+OAX!P726</f>
        <v>0</v>
      </c>
      <c r="P688" s="104">
        <f>+OAX!Q726</f>
        <v>0</v>
      </c>
      <c r="Q688" s="102">
        <f>+OAX!R726</f>
        <v>0</v>
      </c>
      <c r="R688" s="102">
        <f>+OAX!S726</f>
        <v>0</v>
      </c>
      <c r="S688" s="102">
        <f>+OAX!T726</f>
        <v>0</v>
      </c>
      <c r="T688" s="102">
        <f>+OAX!U726</f>
        <v>0</v>
      </c>
      <c r="U688" s="102">
        <f>+OAX!V726</f>
        <v>0</v>
      </c>
      <c r="V688" s="102">
        <f>+OAX!W726</f>
        <v>0</v>
      </c>
      <c r="W688" s="102">
        <f>+OAX!X726</f>
        <v>0</v>
      </c>
      <c r="X688" s="102">
        <f>+OAX!Y726</f>
        <v>0</v>
      </c>
      <c r="Y688" s="102">
        <f>+OAX!Z726</f>
        <v>0</v>
      </c>
      <c r="Z688" s="102">
        <f>+OAX!AA726</f>
        <v>0</v>
      </c>
      <c r="AA688" s="102">
        <f>+OAX!AB726</f>
        <v>0</v>
      </c>
    </row>
    <row r="689" spans="1:27" ht="24.75" hidden="1">
      <c r="A689" s="1"/>
      <c r="B689" s="87">
        <v>2023</v>
      </c>
      <c r="C689" s="87">
        <v>20</v>
      </c>
      <c r="D689" s="87">
        <v>2</v>
      </c>
      <c r="E689" s="87">
        <v>6</v>
      </c>
      <c r="F689" s="87">
        <v>10</v>
      </c>
      <c r="G689" s="87">
        <v>5000</v>
      </c>
      <c r="H689" s="87">
        <v>5200</v>
      </c>
      <c r="I689" s="87"/>
      <c r="J689" s="88" t="s">
        <v>29</v>
      </c>
      <c r="K689" s="88"/>
      <c r="L689" s="141" t="s">
        <v>118</v>
      </c>
      <c r="M689" s="142">
        <f>OAX!N727</f>
        <v>0</v>
      </c>
      <c r="N689" s="197"/>
      <c r="O689" s="196"/>
      <c r="P689" s="196"/>
      <c r="Q689" s="142">
        <f>+OAX!R727</f>
        <v>0</v>
      </c>
      <c r="R689" s="142">
        <f>+OAX!S727</f>
        <v>0</v>
      </c>
      <c r="S689" s="142">
        <f>+OAX!T727</f>
        <v>0</v>
      </c>
      <c r="T689" s="142">
        <f>+OAX!U727</f>
        <v>0</v>
      </c>
      <c r="U689" s="142">
        <f>+OAX!V727</f>
        <v>0</v>
      </c>
      <c r="V689" s="142"/>
      <c r="W689" s="142"/>
      <c r="X689" s="142"/>
      <c r="Y689" s="142"/>
      <c r="Z689" s="142"/>
      <c r="AA689" s="142"/>
    </row>
    <row r="690" spans="1:27" ht="24.75" hidden="1">
      <c r="A690" s="1"/>
      <c r="B690" s="93">
        <v>2023</v>
      </c>
      <c r="C690" s="93">
        <v>20</v>
      </c>
      <c r="D690" s="93">
        <v>2</v>
      </c>
      <c r="E690" s="93">
        <v>6</v>
      </c>
      <c r="F690" s="93">
        <v>10</v>
      </c>
      <c r="G690" s="93">
        <v>5000</v>
      </c>
      <c r="H690" s="93">
        <v>5200</v>
      </c>
      <c r="I690" s="93">
        <v>521</v>
      </c>
      <c r="J690" s="94"/>
      <c r="K690" s="94"/>
      <c r="L690" s="189" t="s">
        <v>180</v>
      </c>
      <c r="M690" s="190">
        <f>OAX!N728</f>
        <v>0</v>
      </c>
      <c r="N690" s="198"/>
      <c r="O690" s="94"/>
      <c r="P690" s="94"/>
      <c r="Q690" s="190">
        <f>+OAX!R728</f>
        <v>0</v>
      </c>
      <c r="R690" s="190">
        <f>+OAX!S728</f>
        <v>0</v>
      </c>
      <c r="S690" s="190">
        <f>+OAX!T728</f>
        <v>0</v>
      </c>
      <c r="T690" s="190">
        <f>+OAX!U728</f>
        <v>0</v>
      </c>
      <c r="U690" s="190">
        <f>+OAX!V728</f>
        <v>0</v>
      </c>
      <c r="V690" s="190"/>
      <c r="W690" s="190"/>
      <c r="X690" s="190"/>
      <c r="Y690" s="190"/>
      <c r="Z690" s="190"/>
      <c r="AA690" s="190"/>
    </row>
    <row r="691" spans="1:27" ht="24.75" hidden="1">
      <c r="A691" s="1"/>
      <c r="B691" s="147">
        <v>2023</v>
      </c>
      <c r="C691" s="99">
        <v>20</v>
      </c>
      <c r="D691" s="99">
        <v>2</v>
      </c>
      <c r="E691" s="99">
        <v>6</v>
      </c>
      <c r="F691" s="99">
        <v>10</v>
      </c>
      <c r="G691" s="147">
        <v>5000</v>
      </c>
      <c r="H691" s="147">
        <v>5200</v>
      </c>
      <c r="I691" s="147">
        <v>521</v>
      </c>
      <c r="J691" s="100">
        <v>1</v>
      </c>
      <c r="K691" s="100"/>
      <c r="L691" s="101" t="s">
        <v>541</v>
      </c>
      <c r="M691" s="102">
        <f>OAX!N729</f>
        <v>0</v>
      </c>
      <c r="N691" s="124" t="str">
        <f>+OAX!O729</f>
        <v>Pieza</v>
      </c>
      <c r="O691" s="104">
        <f>+OAX!P729</f>
        <v>0</v>
      </c>
      <c r="P691" s="104">
        <f>+OAX!Q729</f>
        <v>0</v>
      </c>
      <c r="Q691" s="102">
        <f>+OAX!R729</f>
        <v>0</v>
      </c>
      <c r="R691" s="102">
        <f>+OAX!S729</f>
        <v>0</v>
      </c>
      <c r="S691" s="102">
        <f>+OAX!T729</f>
        <v>0</v>
      </c>
      <c r="T691" s="102">
        <f>+OAX!U729</f>
        <v>0</v>
      </c>
      <c r="U691" s="102">
        <f>+OAX!V729</f>
        <v>0</v>
      </c>
      <c r="V691" s="102">
        <f>+OAX!W729</f>
        <v>0</v>
      </c>
      <c r="W691" s="102">
        <f>+OAX!X729</f>
        <v>0</v>
      </c>
      <c r="X691" s="102">
        <f>+OAX!Y729</f>
        <v>0</v>
      </c>
      <c r="Y691" s="102">
        <f>+OAX!Z729</f>
        <v>0</v>
      </c>
      <c r="Z691" s="102">
        <f>+OAX!AA729</f>
        <v>0</v>
      </c>
      <c r="AA691" s="102">
        <f>+OAX!AB729</f>
        <v>0</v>
      </c>
    </row>
    <row r="692" spans="1:27" ht="24.75" hidden="1">
      <c r="A692" s="1"/>
      <c r="B692" s="93">
        <v>2023</v>
      </c>
      <c r="C692" s="93">
        <v>20</v>
      </c>
      <c r="D692" s="93">
        <v>2</v>
      </c>
      <c r="E692" s="93">
        <v>6</v>
      </c>
      <c r="F692" s="93">
        <v>10</v>
      </c>
      <c r="G692" s="93">
        <v>5000</v>
      </c>
      <c r="H692" s="93">
        <v>5200</v>
      </c>
      <c r="I692" s="93">
        <v>523</v>
      </c>
      <c r="J692" s="94"/>
      <c r="K692" s="94"/>
      <c r="L692" s="189" t="s">
        <v>119</v>
      </c>
      <c r="M692" s="190">
        <f>OAX!N730</f>
        <v>0</v>
      </c>
      <c r="N692" s="198"/>
      <c r="O692" s="94"/>
      <c r="P692" s="94"/>
      <c r="Q692" s="190">
        <f>+OAX!R730</f>
        <v>0</v>
      </c>
      <c r="R692" s="190">
        <f>+OAX!S730</f>
        <v>0</v>
      </c>
      <c r="S692" s="190">
        <f>+OAX!T730</f>
        <v>0</v>
      </c>
      <c r="T692" s="190">
        <f>+OAX!U730</f>
        <v>0</v>
      </c>
      <c r="U692" s="190">
        <f>+OAX!V730</f>
        <v>0</v>
      </c>
      <c r="V692" s="190"/>
      <c r="W692" s="190"/>
      <c r="X692" s="190"/>
      <c r="Y692" s="190"/>
      <c r="Z692" s="190"/>
      <c r="AA692" s="190"/>
    </row>
    <row r="693" spans="1:27" ht="24.75" hidden="1">
      <c r="A693" s="1"/>
      <c r="B693" s="147">
        <v>2023</v>
      </c>
      <c r="C693" s="99">
        <v>20</v>
      </c>
      <c r="D693" s="99">
        <v>2</v>
      </c>
      <c r="E693" s="99">
        <v>6</v>
      </c>
      <c r="F693" s="99">
        <v>10</v>
      </c>
      <c r="G693" s="147">
        <v>5000</v>
      </c>
      <c r="H693" s="147">
        <v>5200</v>
      </c>
      <c r="I693" s="147">
        <v>523</v>
      </c>
      <c r="J693" s="100">
        <v>1</v>
      </c>
      <c r="K693" s="100"/>
      <c r="L693" s="101" t="s">
        <v>542</v>
      </c>
      <c r="M693" s="102">
        <f>OAX!N731</f>
        <v>0</v>
      </c>
      <c r="N693" s="124" t="str">
        <f>+OAX!O731</f>
        <v>Pieza</v>
      </c>
      <c r="O693" s="104">
        <f>+OAX!P731</f>
        <v>0</v>
      </c>
      <c r="P693" s="104">
        <f>+OAX!Q731</f>
        <v>0</v>
      </c>
      <c r="Q693" s="102">
        <f>+OAX!R731</f>
        <v>0</v>
      </c>
      <c r="R693" s="102">
        <f>+OAX!S731</f>
        <v>0</v>
      </c>
      <c r="S693" s="102">
        <f>+OAX!T731</f>
        <v>0</v>
      </c>
      <c r="T693" s="102">
        <f>+OAX!U731</f>
        <v>0</v>
      </c>
      <c r="U693" s="102">
        <f>+OAX!V731</f>
        <v>0</v>
      </c>
      <c r="V693" s="102">
        <f>+OAX!W731</f>
        <v>0</v>
      </c>
      <c r="W693" s="102">
        <f>+OAX!X731</f>
        <v>0</v>
      </c>
      <c r="X693" s="102">
        <f>+OAX!Y731</f>
        <v>0</v>
      </c>
      <c r="Y693" s="102">
        <f>+OAX!Z731</f>
        <v>0</v>
      </c>
      <c r="Z693" s="102">
        <f>+OAX!AA731</f>
        <v>0</v>
      </c>
      <c r="AA693" s="102">
        <f>+OAX!AB731</f>
        <v>0</v>
      </c>
    </row>
    <row r="694" spans="1:27" ht="24.75" hidden="1">
      <c r="A694" s="1"/>
      <c r="B694" s="147">
        <v>2023</v>
      </c>
      <c r="C694" s="99">
        <v>20</v>
      </c>
      <c r="D694" s="99">
        <v>2</v>
      </c>
      <c r="E694" s="99">
        <v>6</v>
      </c>
      <c r="F694" s="99">
        <v>10</v>
      </c>
      <c r="G694" s="147">
        <v>5000</v>
      </c>
      <c r="H694" s="147">
        <v>5200</v>
      </c>
      <c r="I694" s="147">
        <v>523</v>
      </c>
      <c r="J694" s="100">
        <v>2</v>
      </c>
      <c r="K694" s="100"/>
      <c r="L694" s="101" t="s">
        <v>543</v>
      </c>
      <c r="M694" s="102">
        <f>OAX!N732</f>
        <v>0</v>
      </c>
      <c r="N694" s="124" t="str">
        <f>+OAX!O732</f>
        <v>Pieza</v>
      </c>
      <c r="O694" s="104">
        <f>+OAX!P732</f>
        <v>0</v>
      </c>
      <c r="P694" s="104">
        <f>+OAX!Q732</f>
        <v>0</v>
      </c>
      <c r="Q694" s="102">
        <f>+OAX!R732</f>
        <v>0</v>
      </c>
      <c r="R694" s="102">
        <f>+OAX!S732</f>
        <v>0</v>
      </c>
      <c r="S694" s="102">
        <f>+OAX!T732</f>
        <v>0</v>
      </c>
      <c r="T694" s="102">
        <f>+OAX!U732</f>
        <v>0</v>
      </c>
      <c r="U694" s="102">
        <f>+OAX!V732</f>
        <v>0</v>
      </c>
      <c r="V694" s="102">
        <f>+OAX!W732</f>
        <v>0</v>
      </c>
      <c r="W694" s="102">
        <f>+OAX!X732</f>
        <v>0</v>
      </c>
      <c r="X694" s="102">
        <f>+OAX!Y732</f>
        <v>0</v>
      </c>
      <c r="Y694" s="102">
        <f>+OAX!Z732</f>
        <v>0</v>
      </c>
      <c r="Z694" s="102">
        <f>+OAX!AA732</f>
        <v>0</v>
      </c>
      <c r="AA694" s="102">
        <f>+OAX!AB732</f>
        <v>0</v>
      </c>
    </row>
    <row r="695" spans="1:27" ht="24.75" hidden="1">
      <c r="A695" s="1"/>
      <c r="B695" s="147">
        <v>2023</v>
      </c>
      <c r="C695" s="99">
        <v>20</v>
      </c>
      <c r="D695" s="99">
        <v>2</v>
      </c>
      <c r="E695" s="99">
        <v>6</v>
      </c>
      <c r="F695" s="99">
        <v>10</v>
      </c>
      <c r="G695" s="147">
        <v>5000</v>
      </c>
      <c r="H695" s="147">
        <v>5200</v>
      </c>
      <c r="I695" s="147">
        <v>523</v>
      </c>
      <c r="J695" s="100">
        <v>3</v>
      </c>
      <c r="K695" s="100"/>
      <c r="L695" s="101" t="s">
        <v>544</v>
      </c>
      <c r="M695" s="102">
        <f>OAX!N733</f>
        <v>0</v>
      </c>
      <c r="N695" s="124" t="str">
        <f>+OAX!O733</f>
        <v>Pieza</v>
      </c>
      <c r="O695" s="104">
        <f>+OAX!P733</f>
        <v>0</v>
      </c>
      <c r="P695" s="104">
        <f>+OAX!Q733</f>
        <v>0</v>
      </c>
      <c r="Q695" s="102">
        <f>+OAX!R733</f>
        <v>0</v>
      </c>
      <c r="R695" s="102">
        <f>+OAX!S733</f>
        <v>0</v>
      </c>
      <c r="S695" s="102">
        <f>+OAX!T733</f>
        <v>0</v>
      </c>
      <c r="T695" s="102">
        <f>+OAX!U733</f>
        <v>0</v>
      </c>
      <c r="U695" s="102">
        <f>+OAX!V733</f>
        <v>0</v>
      </c>
      <c r="V695" s="102">
        <f>+OAX!W733</f>
        <v>0</v>
      </c>
      <c r="W695" s="102">
        <f>+OAX!X733</f>
        <v>0</v>
      </c>
      <c r="X695" s="102">
        <f>+OAX!Y733</f>
        <v>0</v>
      </c>
      <c r="Y695" s="102">
        <f>+OAX!Z733</f>
        <v>0</v>
      </c>
      <c r="Z695" s="102">
        <f>+OAX!AA733</f>
        <v>0</v>
      </c>
      <c r="AA695" s="102">
        <f>+OAX!AB733</f>
        <v>0</v>
      </c>
    </row>
    <row r="696" spans="1:27" ht="24.75" hidden="1">
      <c r="A696" s="1"/>
      <c r="B696" s="147">
        <v>2023</v>
      </c>
      <c r="C696" s="99">
        <v>20</v>
      </c>
      <c r="D696" s="99">
        <v>2</v>
      </c>
      <c r="E696" s="99">
        <v>6</v>
      </c>
      <c r="F696" s="99">
        <v>10</v>
      </c>
      <c r="G696" s="147">
        <v>5000</v>
      </c>
      <c r="H696" s="147">
        <v>5200</v>
      </c>
      <c r="I696" s="147">
        <v>523</v>
      </c>
      <c r="J696" s="100">
        <v>4</v>
      </c>
      <c r="K696" s="100"/>
      <c r="L696" s="101" t="s">
        <v>253</v>
      </c>
      <c r="M696" s="102">
        <f>OAX!N734</f>
        <v>0</v>
      </c>
      <c r="N696" s="124" t="str">
        <f>+OAX!O734</f>
        <v>Pieza</v>
      </c>
      <c r="O696" s="104">
        <f>+OAX!P734</f>
        <v>0</v>
      </c>
      <c r="P696" s="104">
        <f>+OAX!Q734</f>
        <v>0</v>
      </c>
      <c r="Q696" s="102">
        <f>+OAX!R734</f>
        <v>0</v>
      </c>
      <c r="R696" s="102">
        <f>+OAX!S734</f>
        <v>0</v>
      </c>
      <c r="S696" s="102">
        <f>+OAX!T734</f>
        <v>0</v>
      </c>
      <c r="T696" s="102">
        <f>+OAX!U734</f>
        <v>0</v>
      </c>
      <c r="U696" s="102">
        <f>+OAX!V734</f>
        <v>0</v>
      </c>
      <c r="V696" s="102">
        <f>+OAX!W734</f>
        <v>0</v>
      </c>
      <c r="W696" s="102">
        <f>+OAX!X734</f>
        <v>0</v>
      </c>
      <c r="X696" s="102">
        <f>+OAX!Y734</f>
        <v>0</v>
      </c>
      <c r="Y696" s="102">
        <f>+OAX!Z734</f>
        <v>0</v>
      </c>
      <c r="Z696" s="102">
        <f>+OAX!AA734</f>
        <v>0</v>
      </c>
      <c r="AA696" s="102">
        <f>+OAX!AB734</f>
        <v>0</v>
      </c>
    </row>
    <row r="697" spans="1:27" ht="24.75" hidden="1">
      <c r="A697" s="1"/>
      <c r="B697" s="147">
        <v>2023</v>
      </c>
      <c r="C697" s="99">
        <v>20</v>
      </c>
      <c r="D697" s="99">
        <v>2</v>
      </c>
      <c r="E697" s="99">
        <v>6</v>
      </c>
      <c r="F697" s="99">
        <v>10</v>
      </c>
      <c r="G697" s="147">
        <v>5000</v>
      </c>
      <c r="H697" s="147">
        <v>5200</v>
      </c>
      <c r="I697" s="147">
        <v>523</v>
      </c>
      <c r="J697" s="100">
        <v>5</v>
      </c>
      <c r="K697" s="100"/>
      <c r="L697" s="101" t="s">
        <v>186</v>
      </c>
      <c r="M697" s="102">
        <f>OAX!N735</f>
        <v>0</v>
      </c>
      <c r="N697" s="124" t="str">
        <f>+OAX!O735</f>
        <v>Pieza</v>
      </c>
      <c r="O697" s="104">
        <f>+OAX!P735</f>
        <v>0</v>
      </c>
      <c r="P697" s="104">
        <f>+OAX!Q735</f>
        <v>0</v>
      </c>
      <c r="Q697" s="102">
        <f>+OAX!R735</f>
        <v>0</v>
      </c>
      <c r="R697" s="102">
        <f>+OAX!S735</f>
        <v>0</v>
      </c>
      <c r="S697" s="102">
        <f>+OAX!T735</f>
        <v>0</v>
      </c>
      <c r="T697" s="102">
        <f>+OAX!U735</f>
        <v>0</v>
      </c>
      <c r="U697" s="102">
        <f>+OAX!V735</f>
        <v>0</v>
      </c>
      <c r="V697" s="102">
        <f>+OAX!W735</f>
        <v>0</v>
      </c>
      <c r="W697" s="102">
        <f>+OAX!X735</f>
        <v>0</v>
      </c>
      <c r="X697" s="102">
        <f>+OAX!Y735</f>
        <v>0</v>
      </c>
      <c r="Y697" s="102">
        <f>+OAX!Z735</f>
        <v>0</v>
      </c>
      <c r="Z697" s="102">
        <f>+OAX!AA735</f>
        <v>0</v>
      </c>
      <c r="AA697" s="102">
        <f>+OAX!AB735</f>
        <v>0</v>
      </c>
    </row>
    <row r="698" spans="1:27" ht="24.75" hidden="1">
      <c r="A698" s="1"/>
      <c r="B698" s="93">
        <v>2023</v>
      </c>
      <c r="C698" s="93">
        <v>20</v>
      </c>
      <c r="D698" s="93">
        <v>2</v>
      </c>
      <c r="E698" s="93">
        <v>6</v>
      </c>
      <c r="F698" s="93">
        <v>10</v>
      </c>
      <c r="G698" s="93">
        <v>5000</v>
      </c>
      <c r="H698" s="93">
        <v>5200</v>
      </c>
      <c r="I698" s="93">
        <v>529</v>
      </c>
      <c r="J698" s="94"/>
      <c r="K698" s="94"/>
      <c r="L698" s="189" t="s">
        <v>489</v>
      </c>
      <c r="M698" s="190">
        <f>OAX!N736</f>
        <v>0</v>
      </c>
      <c r="N698" s="198"/>
      <c r="O698" s="94"/>
      <c r="P698" s="94"/>
      <c r="Q698" s="190">
        <f>+OAX!R736</f>
        <v>0</v>
      </c>
      <c r="R698" s="190">
        <f>+OAX!S736</f>
        <v>0</v>
      </c>
      <c r="S698" s="190">
        <f>+OAX!T736</f>
        <v>0</v>
      </c>
      <c r="T698" s="190">
        <f>+OAX!U736</f>
        <v>0</v>
      </c>
      <c r="U698" s="190">
        <f>+OAX!V736</f>
        <v>0</v>
      </c>
      <c r="V698" s="190"/>
      <c r="W698" s="190"/>
      <c r="X698" s="190"/>
      <c r="Y698" s="190"/>
      <c r="Z698" s="190"/>
      <c r="AA698" s="190"/>
    </row>
    <row r="699" spans="1:27" ht="24.75" hidden="1">
      <c r="A699" s="1"/>
      <c r="B699" s="147">
        <v>2023</v>
      </c>
      <c r="C699" s="99">
        <v>20</v>
      </c>
      <c r="D699" s="99">
        <v>2</v>
      </c>
      <c r="E699" s="99">
        <v>6</v>
      </c>
      <c r="F699" s="99">
        <v>10</v>
      </c>
      <c r="G699" s="147">
        <v>5000</v>
      </c>
      <c r="H699" s="147">
        <v>5200</v>
      </c>
      <c r="I699" s="147">
        <v>529</v>
      </c>
      <c r="J699" s="100">
        <v>1</v>
      </c>
      <c r="K699" s="100"/>
      <c r="L699" s="101" t="s">
        <v>545</v>
      </c>
      <c r="M699" s="102">
        <f>OAX!N737</f>
        <v>0</v>
      </c>
      <c r="N699" s="124" t="str">
        <f>+OAX!O737</f>
        <v>Pieza</v>
      </c>
      <c r="O699" s="104">
        <f>+OAX!P737</f>
        <v>0</v>
      </c>
      <c r="P699" s="104">
        <f>+OAX!Q737</f>
        <v>0</v>
      </c>
      <c r="Q699" s="102">
        <f>+OAX!R737</f>
        <v>0</v>
      </c>
      <c r="R699" s="102">
        <f>+OAX!S737</f>
        <v>0</v>
      </c>
      <c r="S699" s="102">
        <f>+OAX!T737</f>
        <v>0</v>
      </c>
      <c r="T699" s="102">
        <f>+OAX!U737</f>
        <v>0</v>
      </c>
      <c r="U699" s="102">
        <f>+OAX!V737</f>
        <v>0</v>
      </c>
      <c r="V699" s="102">
        <f>+OAX!W737</f>
        <v>0</v>
      </c>
      <c r="W699" s="102">
        <f>+OAX!X737</f>
        <v>0</v>
      </c>
      <c r="X699" s="102">
        <f>+OAX!Y737</f>
        <v>0</v>
      </c>
      <c r="Y699" s="102">
        <f>+OAX!Z737</f>
        <v>0</v>
      </c>
      <c r="Z699" s="102">
        <f>+OAX!AA737</f>
        <v>0</v>
      </c>
      <c r="AA699" s="102">
        <f>+OAX!AB737</f>
        <v>0</v>
      </c>
    </row>
    <row r="700" spans="1:27" ht="24.75" hidden="1">
      <c r="A700" s="1"/>
      <c r="B700" s="87">
        <v>2023</v>
      </c>
      <c r="C700" s="87">
        <v>20</v>
      </c>
      <c r="D700" s="87">
        <v>2</v>
      </c>
      <c r="E700" s="87">
        <v>6</v>
      </c>
      <c r="F700" s="87">
        <v>10</v>
      </c>
      <c r="G700" s="87">
        <v>5000</v>
      </c>
      <c r="H700" s="87">
        <v>5300</v>
      </c>
      <c r="I700" s="87"/>
      <c r="J700" s="88" t="s">
        <v>29</v>
      </c>
      <c r="K700" s="88"/>
      <c r="L700" s="141" t="s">
        <v>546</v>
      </c>
      <c r="M700" s="142">
        <f>OAX!N738</f>
        <v>0</v>
      </c>
      <c r="N700" s="197"/>
      <c r="O700" s="196"/>
      <c r="P700" s="196"/>
      <c r="Q700" s="142">
        <f>+OAX!R738</f>
        <v>0</v>
      </c>
      <c r="R700" s="142">
        <f>+OAX!S738</f>
        <v>0</v>
      </c>
      <c r="S700" s="142">
        <f>+OAX!T738</f>
        <v>0</v>
      </c>
      <c r="T700" s="142">
        <f>+OAX!U738</f>
        <v>0</v>
      </c>
      <c r="U700" s="142">
        <f>+OAX!V738</f>
        <v>0</v>
      </c>
      <c r="V700" s="142"/>
      <c r="W700" s="142"/>
      <c r="X700" s="142"/>
      <c r="Y700" s="142"/>
      <c r="Z700" s="142"/>
      <c r="AA700" s="142"/>
    </row>
    <row r="701" spans="1:27" ht="24.75" hidden="1">
      <c r="A701" s="1"/>
      <c r="B701" s="93">
        <v>2023</v>
      </c>
      <c r="C701" s="93">
        <v>20</v>
      </c>
      <c r="D701" s="93">
        <v>2</v>
      </c>
      <c r="E701" s="93">
        <v>6</v>
      </c>
      <c r="F701" s="93">
        <v>10</v>
      </c>
      <c r="G701" s="93">
        <v>5000</v>
      </c>
      <c r="H701" s="93">
        <v>5300</v>
      </c>
      <c r="I701" s="93">
        <v>531</v>
      </c>
      <c r="J701" s="94"/>
      <c r="K701" s="94"/>
      <c r="L701" s="189" t="s">
        <v>332</v>
      </c>
      <c r="M701" s="190">
        <f>OAX!N739</f>
        <v>0</v>
      </c>
      <c r="N701" s="198"/>
      <c r="O701" s="94"/>
      <c r="P701" s="94"/>
      <c r="Q701" s="190">
        <f>+OAX!R739</f>
        <v>0</v>
      </c>
      <c r="R701" s="190">
        <f>+OAX!S739</f>
        <v>0</v>
      </c>
      <c r="S701" s="190">
        <f>+OAX!T739</f>
        <v>0</v>
      </c>
      <c r="T701" s="190">
        <f>+OAX!U739</f>
        <v>0</v>
      </c>
      <c r="U701" s="190">
        <f>+OAX!V739</f>
        <v>0</v>
      </c>
      <c r="V701" s="190"/>
      <c r="W701" s="190"/>
      <c r="X701" s="190"/>
      <c r="Y701" s="190"/>
      <c r="Z701" s="190"/>
      <c r="AA701" s="190"/>
    </row>
    <row r="702" spans="1:27" ht="24.75" hidden="1">
      <c r="A702" s="1"/>
      <c r="B702" s="147">
        <v>2023</v>
      </c>
      <c r="C702" s="99">
        <v>20</v>
      </c>
      <c r="D702" s="99">
        <v>2</v>
      </c>
      <c r="E702" s="99">
        <v>6</v>
      </c>
      <c r="F702" s="99">
        <v>10</v>
      </c>
      <c r="G702" s="147">
        <v>5000</v>
      </c>
      <c r="H702" s="147">
        <v>5300</v>
      </c>
      <c r="I702" s="147">
        <v>531</v>
      </c>
      <c r="J702" s="100">
        <v>1</v>
      </c>
      <c r="K702" s="100"/>
      <c r="L702" s="101" t="s">
        <v>547</v>
      </c>
      <c r="M702" s="102">
        <f>OAX!N740</f>
        <v>0</v>
      </c>
      <c r="N702" s="124" t="str">
        <f>+OAX!O740</f>
        <v>Pieza</v>
      </c>
      <c r="O702" s="104">
        <f>+OAX!P740</f>
        <v>0</v>
      </c>
      <c r="P702" s="104">
        <f>+OAX!Q740</f>
        <v>0</v>
      </c>
      <c r="Q702" s="102">
        <f>+OAX!R740</f>
        <v>0</v>
      </c>
      <c r="R702" s="102">
        <f>+OAX!S740</f>
        <v>0</v>
      </c>
      <c r="S702" s="102">
        <f>+OAX!T740</f>
        <v>0</v>
      </c>
      <c r="T702" s="102">
        <f>+OAX!U740</f>
        <v>0</v>
      </c>
      <c r="U702" s="102">
        <f>+OAX!V740</f>
        <v>0</v>
      </c>
      <c r="V702" s="102">
        <f>+OAX!W740</f>
        <v>0</v>
      </c>
      <c r="W702" s="102">
        <f>+OAX!X740</f>
        <v>0</v>
      </c>
      <c r="X702" s="102">
        <f>+OAX!Y740</f>
        <v>0</v>
      </c>
      <c r="Y702" s="102">
        <f>+OAX!Z740</f>
        <v>0</v>
      </c>
      <c r="Z702" s="102">
        <f>+OAX!AA740</f>
        <v>0</v>
      </c>
      <c r="AA702" s="102">
        <f>+OAX!AB740</f>
        <v>0</v>
      </c>
    </row>
    <row r="703" spans="1:27" ht="24.75" hidden="1">
      <c r="A703" s="1"/>
      <c r="B703" s="147">
        <v>2023</v>
      </c>
      <c r="C703" s="99">
        <v>20</v>
      </c>
      <c r="D703" s="99">
        <v>2</v>
      </c>
      <c r="E703" s="99">
        <v>6</v>
      </c>
      <c r="F703" s="99">
        <v>10</v>
      </c>
      <c r="G703" s="147">
        <v>5000</v>
      </c>
      <c r="H703" s="147">
        <v>5300</v>
      </c>
      <c r="I703" s="147">
        <v>531</v>
      </c>
      <c r="J703" s="100">
        <v>2</v>
      </c>
      <c r="K703" s="100"/>
      <c r="L703" s="101" t="s">
        <v>548</v>
      </c>
      <c r="M703" s="102">
        <f>OAX!N741</f>
        <v>0</v>
      </c>
      <c r="N703" s="124" t="str">
        <f>+OAX!O741</f>
        <v>Pieza</v>
      </c>
      <c r="O703" s="104">
        <f>+OAX!P741</f>
        <v>0</v>
      </c>
      <c r="P703" s="104">
        <f>+OAX!Q741</f>
        <v>0</v>
      </c>
      <c r="Q703" s="102">
        <f>+OAX!R741</f>
        <v>0</v>
      </c>
      <c r="R703" s="102">
        <f>+OAX!S741</f>
        <v>0</v>
      </c>
      <c r="S703" s="102">
        <f>+OAX!T741</f>
        <v>0</v>
      </c>
      <c r="T703" s="102">
        <f>+OAX!U741</f>
        <v>0</v>
      </c>
      <c r="U703" s="102">
        <f>+OAX!V741</f>
        <v>0</v>
      </c>
      <c r="V703" s="102">
        <f>+OAX!W741</f>
        <v>0</v>
      </c>
      <c r="W703" s="102">
        <f>+OAX!X741</f>
        <v>0</v>
      </c>
      <c r="X703" s="102">
        <f>+OAX!Y741</f>
        <v>0</v>
      </c>
      <c r="Y703" s="102">
        <f>+OAX!Z741</f>
        <v>0</v>
      </c>
      <c r="Z703" s="102">
        <f>+OAX!AA741</f>
        <v>0</v>
      </c>
      <c r="AA703" s="102">
        <f>+OAX!AB741</f>
        <v>0</v>
      </c>
    </row>
    <row r="704" spans="1:27" ht="24.75" hidden="1">
      <c r="A704" s="1"/>
      <c r="B704" s="147">
        <v>2023</v>
      </c>
      <c r="C704" s="99">
        <v>20</v>
      </c>
      <c r="D704" s="99">
        <v>2</v>
      </c>
      <c r="E704" s="99">
        <v>6</v>
      </c>
      <c r="F704" s="99">
        <v>10</v>
      </c>
      <c r="G704" s="147">
        <v>5000</v>
      </c>
      <c r="H704" s="147">
        <v>5300</v>
      </c>
      <c r="I704" s="147">
        <v>531</v>
      </c>
      <c r="J704" s="100">
        <v>3</v>
      </c>
      <c r="K704" s="100"/>
      <c r="L704" s="101" t="s">
        <v>549</v>
      </c>
      <c r="M704" s="102">
        <f>OAX!N742</f>
        <v>0</v>
      </c>
      <c r="N704" s="124" t="str">
        <f>+OAX!O742</f>
        <v>Pieza</v>
      </c>
      <c r="O704" s="104">
        <f>+OAX!P742</f>
        <v>0</v>
      </c>
      <c r="P704" s="104">
        <f>+OAX!Q742</f>
        <v>0</v>
      </c>
      <c r="Q704" s="102">
        <f>+OAX!R742</f>
        <v>0</v>
      </c>
      <c r="R704" s="102">
        <f>+OAX!S742</f>
        <v>0</v>
      </c>
      <c r="S704" s="102">
        <f>+OAX!T742</f>
        <v>0</v>
      </c>
      <c r="T704" s="102">
        <f>+OAX!U742</f>
        <v>0</v>
      </c>
      <c r="U704" s="102">
        <f>+OAX!V742</f>
        <v>0</v>
      </c>
      <c r="V704" s="102">
        <f>+OAX!W742</f>
        <v>0</v>
      </c>
      <c r="W704" s="102">
        <f>+OAX!X742</f>
        <v>0</v>
      </c>
      <c r="X704" s="102">
        <f>+OAX!Y742</f>
        <v>0</v>
      </c>
      <c r="Y704" s="102">
        <f>+OAX!Z742</f>
        <v>0</v>
      </c>
      <c r="Z704" s="102">
        <f>+OAX!AA742</f>
        <v>0</v>
      </c>
      <c r="AA704" s="102">
        <f>+OAX!AB742</f>
        <v>0</v>
      </c>
    </row>
    <row r="705" spans="1:27" ht="24.75" hidden="1">
      <c r="A705" s="1"/>
      <c r="B705" s="147">
        <v>2023</v>
      </c>
      <c r="C705" s="99">
        <v>20</v>
      </c>
      <c r="D705" s="99">
        <v>2</v>
      </c>
      <c r="E705" s="99">
        <v>6</v>
      </c>
      <c r="F705" s="99">
        <v>10</v>
      </c>
      <c r="G705" s="147">
        <v>5000</v>
      </c>
      <c r="H705" s="147">
        <v>5300</v>
      </c>
      <c r="I705" s="147">
        <v>531</v>
      </c>
      <c r="J705" s="100">
        <v>4</v>
      </c>
      <c r="K705" s="100"/>
      <c r="L705" s="101" t="s">
        <v>550</v>
      </c>
      <c r="M705" s="102">
        <f>OAX!N743</f>
        <v>0</v>
      </c>
      <c r="N705" s="124" t="str">
        <f>+OAX!O743</f>
        <v>Pieza</v>
      </c>
      <c r="O705" s="104">
        <f>+OAX!P743</f>
        <v>0</v>
      </c>
      <c r="P705" s="104">
        <f>+OAX!Q743</f>
        <v>0</v>
      </c>
      <c r="Q705" s="102">
        <f>+OAX!R743</f>
        <v>0</v>
      </c>
      <c r="R705" s="102">
        <f>+OAX!S743</f>
        <v>0</v>
      </c>
      <c r="S705" s="102">
        <f>+OAX!T743</f>
        <v>0</v>
      </c>
      <c r="T705" s="102">
        <f>+OAX!U743</f>
        <v>0</v>
      </c>
      <c r="U705" s="102">
        <f>+OAX!V743</f>
        <v>0</v>
      </c>
      <c r="V705" s="102">
        <f>+OAX!W743</f>
        <v>0</v>
      </c>
      <c r="W705" s="102">
        <f>+OAX!X743</f>
        <v>0</v>
      </c>
      <c r="X705" s="102">
        <f>+OAX!Y743</f>
        <v>0</v>
      </c>
      <c r="Y705" s="102">
        <f>+OAX!Z743</f>
        <v>0</v>
      </c>
      <c r="Z705" s="102">
        <f>+OAX!AA743</f>
        <v>0</v>
      </c>
      <c r="AA705" s="102">
        <f>+OAX!AB743</f>
        <v>0</v>
      </c>
    </row>
    <row r="706" spans="1:27" ht="24.75" hidden="1">
      <c r="A706" s="1"/>
      <c r="B706" s="93">
        <v>2023</v>
      </c>
      <c r="C706" s="93">
        <v>20</v>
      </c>
      <c r="D706" s="93">
        <v>2</v>
      </c>
      <c r="E706" s="93">
        <v>6</v>
      </c>
      <c r="F706" s="93">
        <v>10</v>
      </c>
      <c r="G706" s="94">
        <v>5000</v>
      </c>
      <c r="H706" s="94">
        <v>5300</v>
      </c>
      <c r="I706" s="94">
        <v>532</v>
      </c>
      <c r="J706" s="94"/>
      <c r="K706" s="94"/>
      <c r="L706" s="189" t="s">
        <v>551</v>
      </c>
      <c r="M706" s="190">
        <f>OAX!N744</f>
        <v>0</v>
      </c>
      <c r="N706" s="198"/>
      <c r="O706" s="94"/>
      <c r="P706" s="94"/>
      <c r="Q706" s="190">
        <f>+OAX!R744</f>
        <v>0</v>
      </c>
      <c r="R706" s="190">
        <f>+OAX!S744</f>
        <v>0</v>
      </c>
      <c r="S706" s="190">
        <f>+OAX!T744</f>
        <v>0</v>
      </c>
      <c r="T706" s="190">
        <f>+OAX!U744</f>
        <v>0</v>
      </c>
      <c r="U706" s="190">
        <f>+OAX!V744</f>
        <v>0</v>
      </c>
      <c r="V706" s="190"/>
      <c r="W706" s="190"/>
      <c r="X706" s="190"/>
      <c r="Y706" s="190"/>
      <c r="Z706" s="190"/>
      <c r="AA706" s="190"/>
    </row>
    <row r="707" spans="1:27" ht="24.75" hidden="1">
      <c r="A707" s="1"/>
      <c r="B707" s="147">
        <v>2023</v>
      </c>
      <c r="C707" s="99">
        <v>20</v>
      </c>
      <c r="D707" s="99">
        <v>2</v>
      </c>
      <c r="E707" s="99">
        <v>6</v>
      </c>
      <c r="F707" s="99">
        <v>10</v>
      </c>
      <c r="G707" s="147">
        <v>5000</v>
      </c>
      <c r="H707" s="147">
        <v>5300</v>
      </c>
      <c r="I707" s="147">
        <v>532</v>
      </c>
      <c r="J707" s="100">
        <v>1</v>
      </c>
      <c r="K707" s="100"/>
      <c r="L707" s="101" t="s">
        <v>552</v>
      </c>
      <c r="M707" s="102">
        <f>OAX!N745</f>
        <v>0</v>
      </c>
      <c r="N707" s="124" t="str">
        <f>+OAX!O745</f>
        <v>Pieza</v>
      </c>
      <c r="O707" s="104">
        <f>+OAX!P745</f>
        <v>0</v>
      </c>
      <c r="P707" s="104">
        <f>+OAX!Q745</f>
        <v>0</v>
      </c>
      <c r="Q707" s="102">
        <f>+OAX!R745</f>
        <v>0</v>
      </c>
      <c r="R707" s="102">
        <f>+OAX!S745</f>
        <v>0</v>
      </c>
      <c r="S707" s="102">
        <f>+OAX!T745</f>
        <v>0</v>
      </c>
      <c r="T707" s="102">
        <f>+OAX!U745</f>
        <v>0</v>
      </c>
      <c r="U707" s="102">
        <f>+OAX!V745</f>
        <v>0</v>
      </c>
      <c r="V707" s="102">
        <f>+OAX!W745</f>
        <v>0</v>
      </c>
      <c r="W707" s="102">
        <f>+OAX!X745</f>
        <v>0</v>
      </c>
      <c r="X707" s="102">
        <f>+OAX!Y745</f>
        <v>0</v>
      </c>
      <c r="Y707" s="102">
        <f>+OAX!Z745</f>
        <v>0</v>
      </c>
      <c r="Z707" s="102">
        <f>+OAX!AA745</f>
        <v>0</v>
      </c>
      <c r="AA707" s="102">
        <f>+OAX!AB745</f>
        <v>0</v>
      </c>
    </row>
    <row r="708" spans="1:27" ht="24.75" hidden="1">
      <c r="A708" s="1"/>
      <c r="B708" s="87">
        <v>2023</v>
      </c>
      <c r="C708" s="87">
        <v>20</v>
      </c>
      <c r="D708" s="87">
        <v>2</v>
      </c>
      <c r="E708" s="87">
        <v>6</v>
      </c>
      <c r="F708" s="87">
        <v>10</v>
      </c>
      <c r="G708" s="87">
        <v>5000</v>
      </c>
      <c r="H708" s="87">
        <v>5600</v>
      </c>
      <c r="I708" s="87"/>
      <c r="J708" s="88" t="s">
        <v>29</v>
      </c>
      <c r="K708" s="88"/>
      <c r="L708" s="141" t="s">
        <v>500</v>
      </c>
      <c r="M708" s="142">
        <f>OAX!N746</f>
        <v>0</v>
      </c>
      <c r="N708" s="197"/>
      <c r="O708" s="196"/>
      <c r="P708" s="196"/>
      <c r="Q708" s="142">
        <f>+OAX!R746</f>
        <v>0</v>
      </c>
      <c r="R708" s="142">
        <f>+OAX!S746</f>
        <v>0</v>
      </c>
      <c r="S708" s="142">
        <f>+OAX!T746</f>
        <v>0</v>
      </c>
      <c r="T708" s="142">
        <f>+OAX!U746</f>
        <v>0</v>
      </c>
      <c r="U708" s="142">
        <f>+OAX!V746</f>
        <v>0</v>
      </c>
      <c r="V708" s="142"/>
      <c r="W708" s="142"/>
      <c r="X708" s="142"/>
      <c r="Y708" s="142"/>
      <c r="Z708" s="142"/>
      <c r="AA708" s="142"/>
    </row>
    <row r="709" spans="1:27" ht="24.75" hidden="1">
      <c r="A709" s="1"/>
      <c r="B709" s="93">
        <v>2023</v>
      </c>
      <c r="C709" s="93">
        <v>20</v>
      </c>
      <c r="D709" s="93">
        <v>2</v>
      </c>
      <c r="E709" s="93">
        <v>6</v>
      </c>
      <c r="F709" s="93">
        <v>10</v>
      </c>
      <c r="G709" s="93">
        <v>5000</v>
      </c>
      <c r="H709" s="93">
        <v>5600</v>
      </c>
      <c r="I709" s="93">
        <v>565</v>
      </c>
      <c r="J709" s="93"/>
      <c r="K709" s="93"/>
      <c r="L709" s="189" t="s">
        <v>200</v>
      </c>
      <c r="M709" s="190">
        <f>OAX!N747</f>
        <v>0</v>
      </c>
      <c r="N709" s="198"/>
      <c r="O709" s="94"/>
      <c r="P709" s="94"/>
      <c r="Q709" s="190">
        <f>+OAX!R747</f>
        <v>0</v>
      </c>
      <c r="R709" s="190">
        <f>+OAX!S747</f>
        <v>0</v>
      </c>
      <c r="S709" s="190">
        <f>+OAX!T747</f>
        <v>0</v>
      </c>
      <c r="T709" s="190">
        <f>+OAX!U747</f>
        <v>0</v>
      </c>
      <c r="U709" s="190">
        <f>+OAX!V747</f>
        <v>0</v>
      </c>
      <c r="V709" s="190"/>
      <c r="W709" s="190"/>
      <c r="X709" s="190"/>
      <c r="Y709" s="190"/>
      <c r="Z709" s="190"/>
      <c r="AA709" s="190"/>
    </row>
    <row r="710" spans="1:27" ht="24.75" hidden="1">
      <c r="A710" s="1"/>
      <c r="B710" s="147">
        <v>2023</v>
      </c>
      <c r="C710" s="99">
        <v>20</v>
      </c>
      <c r="D710" s="99">
        <v>2</v>
      </c>
      <c r="E710" s="99">
        <v>6</v>
      </c>
      <c r="F710" s="99">
        <v>10</v>
      </c>
      <c r="G710" s="147">
        <v>5000</v>
      </c>
      <c r="H710" s="147">
        <v>5600</v>
      </c>
      <c r="I710" s="147">
        <v>565</v>
      </c>
      <c r="J710" s="100">
        <v>1</v>
      </c>
      <c r="K710" s="100"/>
      <c r="L710" s="101" t="s">
        <v>553</v>
      </c>
      <c r="M710" s="102">
        <f>OAX!N748</f>
        <v>0</v>
      </c>
      <c r="N710" s="124" t="str">
        <f>+OAX!O748</f>
        <v>Pieza</v>
      </c>
      <c r="O710" s="104">
        <f>+OAX!P748</f>
        <v>0</v>
      </c>
      <c r="P710" s="104">
        <f>+OAX!Q748</f>
        <v>0</v>
      </c>
      <c r="Q710" s="102">
        <f>+OAX!R748</f>
        <v>0</v>
      </c>
      <c r="R710" s="102">
        <f>+OAX!S748</f>
        <v>0</v>
      </c>
      <c r="S710" s="102">
        <f>+OAX!T748</f>
        <v>0</v>
      </c>
      <c r="T710" s="102">
        <f>+OAX!U748</f>
        <v>0</v>
      </c>
      <c r="U710" s="102">
        <f>+OAX!V748</f>
        <v>0</v>
      </c>
      <c r="V710" s="102">
        <f>+OAX!W748</f>
        <v>0</v>
      </c>
      <c r="W710" s="102">
        <f>+OAX!X748</f>
        <v>0</v>
      </c>
      <c r="X710" s="102">
        <f>+OAX!Y748</f>
        <v>0</v>
      </c>
      <c r="Y710" s="102">
        <f>+OAX!Z748</f>
        <v>0</v>
      </c>
      <c r="Z710" s="102">
        <f>+OAX!AA748</f>
        <v>0</v>
      </c>
      <c r="AA710" s="102">
        <f>+OAX!AB748</f>
        <v>0</v>
      </c>
    </row>
    <row r="711" spans="1:27" ht="24.75" hidden="1">
      <c r="A711" s="1"/>
      <c r="B711" s="147">
        <v>2023</v>
      </c>
      <c r="C711" s="99">
        <v>20</v>
      </c>
      <c r="D711" s="99">
        <v>2</v>
      </c>
      <c r="E711" s="99">
        <v>6</v>
      </c>
      <c r="F711" s="99">
        <v>10</v>
      </c>
      <c r="G711" s="147">
        <v>5000</v>
      </c>
      <c r="H711" s="147">
        <v>5600</v>
      </c>
      <c r="I711" s="147">
        <v>565</v>
      </c>
      <c r="J711" s="100">
        <v>2</v>
      </c>
      <c r="K711" s="100"/>
      <c r="L711" s="101" t="s">
        <v>554</v>
      </c>
      <c r="M711" s="102">
        <f>OAX!N749</f>
        <v>0</v>
      </c>
      <c r="N711" s="124" t="str">
        <f>+OAX!O749</f>
        <v>Pieza</v>
      </c>
      <c r="O711" s="104">
        <f>+OAX!P749</f>
        <v>0</v>
      </c>
      <c r="P711" s="104">
        <f>+OAX!Q749</f>
        <v>0</v>
      </c>
      <c r="Q711" s="102">
        <f>+OAX!R749</f>
        <v>0</v>
      </c>
      <c r="R711" s="102">
        <f>+OAX!S749</f>
        <v>0</v>
      </c>
      <c r="S711" s="102">
        <f>+OAX!T749</f>
        <v>0</v>
      </c>
      <c r="T711" s="102">
        <f>+OAX!U749</f>
        <v>0</v>
      </c>
      <c r="U711" s="102">
        <f>+OAX!V749</f>
        <v>0</v>
      </c>
      <c r="V711" s="102">
        <f>+OAX!W749</f>
        <v>0</v>
      </c>
      <c r="W711" s="102">
        <f>+OAX!X749</f>
        <v>0</v>
      </c>
      <c r="X711" s="102">
        <f>+OAX!Y749</f>
        <v>0</v>
      </c>
      <c r="Y711" s="102">
        <f>+OAX!Z749</f>
        <v>0</v>
      </c>
      <c r="Z711" s="102">
        <f>+OAX!AA749</f>
        <v>0</v>
      </c>
      <c r="AA711" s="102">
        <f>+OAX!AB749</f>
        <v>0</v>
      </c>
    </row>
    <row r="712" spans="1:27" ht="24.75" hidden="1">
      <c r="A712" s="105"/>
      <c r="B712" s="147">
        <v>2023</v>
      </c>
      <c r="C712" s="99">
        <v>20</v>
      </c>
      <c r="D712" s="99">
        <v>2</v>
      </c>
      <c r="E712" s="99">
        <v>6</v>
      </c>
      <c r="F712" s="99">
        <v>10</v>
      </c>
      <c r="G712" s="147">
        <v>5000</v>
      </c>
      <c r="H712" s="147">
        <v>5600</v>
      </c>
      <c r="I712" s="147">
        <v>565</v>
      </c>
      <c r="J712" s="100">
        <v>3</v>
      </c>
      <c r="K712" s="100"/>
      <c r="L712" s="101" t="s">
        <v>501</v>
      </c>
      <c r="M712" s="102">
        <f>OAX!N750</f>
        <v>0</v>
      </c>
      <c r="N712" s="124" t="str">
        <f>+OAX!O750</f>
        <v>Pieza</v>
      </c>
      <c r="O712" s="104">
        <f>+OAX!P750</f>
        <v>0</v>
      </c>
      <c r="P712" s="104">
        <f>+OAX!Q750</f>
        <v>0</v>
      </c>
      <c r="Q712" s="102">
        <f>+OAX!R750</f>
        <v>0</v>
      </c>
      <c r="R712" s="102">
        <f>+OAX!S750</f>
        <v>0</v>
      </c>
      <c r="S712" s="102">
        <f>+OAX!T750</f>
        <v>0</v>
      </c>
      <c r="T712" s="102">
        <f>+OAX!U750</f>
        <v>0</v>
      </c>
      <c r="U712" s="102">
        <f>+OAX!V750</f>
        <v>0</v>
      </c>
      <c r="V712" s="102">
        <f>+OAX!W750</f>
        <v>0</v>
      </c>
      <c r="W712" s="102">
        <f>+OAX!X750</f>
        <v>0</v>
      </c>
      <c r="X712" s="102">
        <f>+OAX!Y750</f>
        <v>0</v>
      </c>
      <c r="Y712" s="102">
        <f>+OAX!Z750</f>
        <v>0</v>
      </c>
      <c r="Z712" s="102">
        <f>+OAX!AA750</f>
        <v>0</v>
      </c>
      <c r="AA712" s="102">
        <f>+OAX!AB750</f>
        <v>0</v>
      </c>
    </row>
    <row r="713" spans="1:27" ht="48" hidden="1">
      <c r="A713" s="1"/>
      <c r="B713" s="125">
        <v>2023</v>
      </c>
      <c r="C713" s="125">
        <v>20</v>
      </c>
      <c r="D713" s="125">
        <v>2</v>
      </c>
      <c r="E713" s="125">
        <v>6</v>
      </c>
      <c r="F713" s="125">
        <v>11</v>
      </c>
      <c r="G713" s="125"/>
      <c r="H713" s="125"/>
      <c r="I713" s="125"/>
      <c r="J713" s="125"/>
      <c r="K713" s="125"/>
      <c r="L713" s="173" t="s">
        <v>555</v>
      </c>
      <c r="M713" s="174">
        <f>OAX!N751</f>
        <v>0</v>
      </c>
      <c r="N713" s="113"/>
      <c r="O713" s="125"/>
      <c r="P713" s="125"/>
      <c r="Q713" s="174">
        <f>+OAX!R751</f>
        <v>0</v>
      </c>
      <c r="R713" s="174">
        <f>+OAX!S751</f>
        <v>0</v>
      </c>
      <c r="S713" s="174">
        <f>+OAX!T751</f>
        <v>0</v>
      </c>
      <c r="T713" s="174">
        <f>+OAX!U751</f>
        <v>0</v>
      </c>
      <c r="U713" s="174">
        <f>+OAX!V751</f>
        <v>0</v>
      </c>
      <c r="V713" s="174"/>
      <c r="W713" s="174"/>
      <c r="X713" s="174"/>
      <c r="Y713" s="174"/>
      <c r="Z713" s="174"/>
      <c r="AA713" s="174"/>
    </row>
    <row r="714" spans="1:27" ht="24.75" hidden="1">
      <c r="A714" s="1"/>
      <c r="B714" s="126">
        <v>2023</v>
      </c>
      <c r="C714" s="115">
        <v>20</v>
      </c>
      <c r="D714" s="115">
        <v>2</v>
      </c>
      <c r="E714" s="115">
        <v>6</v>
      </c>
      <c r="F714" s="115">
        <v>11</v>
      </c>
      <c r="G714" s="115">
        <v>3000</v>
      </c>
      <c r="H714" s="115"/>
      <c r="I714" s="115"/>
      <c r="J714" s="115"/>
      <c r="K714" s="115"/>
      <c r="L714" s="127" t="s">
        <v>55</v>
      </c>
      <c r="M714" s="128">
        <f>OAX!N752</f>
        <v>0</v>
      </c>
      <c r="N714" s="85"/>
      <c r="O714" s="86"/>
      <c r="P714" s="86"/>
      <c r="Q714" s="128">
        <f>+OAX!R752</f>
        <v>0</v>
      </c>
      <c r="R714" s="128">
        <f>+OAX!S752</f>
        <v>0</v>
      </c>
      <c r="S714" s="128">
        <f>+OAX!T752</f>
        <v>0</v>
      </c>
      <c r="T714" s="128">
        <f>+OAX!U752</f>
        <v>0</v>
      </c>
      <c r="U714" s="128">
        <f>+OAX!V752</f>
        <v>0</v>
      </c>
      <c r="V714" s="128"/>
      <c r="W714" s="128"/>
      <c r="X714" s="128"/>
      <c r="Y714" s="128"/>
      <c r="Z714" s="128"/>
      <c r="AA714" s="128"/>
    </row>
    <row r="715" spans="1:27" ht="48" hidden="1">
      <c r="A715" s="1"/>
      <c r="B715" s="116">
        <v>2023</v>
      </c>
      <c r="C715" s="116">
        <v>20</v>
      </c>
      <c r="D715" s="116">
        <v>2</v>
      </c>
      <c r="E715" s="116">
        <v>6</v>
      </c>
      <c r="F715" s="116">
        <v>11</v>
      </c>
      <c r="G715" s="116">
        <v>3000</v>
      </c>
      <c r="H715" s="116">
        <v>3300</v>
      </c>
      <c r="I715" s="116"/>
      <c r="J715" s="116"/>
      <c r="K715" s="116"/>
      <c r="L715" s="89" t="s">
        <v>56</v>
      </c>
      <c r="M715" s="90">
        <f>OAX!N753</f>
        <v>0</v>
      </c>
      <c r="N715" s="117"/>
      <c r="O715" s="116"/>
      <c r="P715" s="116"/>
      <c r="Q715" s="90">
        <f>+OAX!R753</f>
        <v>0</v>
      </c>
      <c r="R715" s="90">
        <f>+OAX!S753</f>
        <v>0</v>
      </c>
      <c r="S715" s="90">
        <f>+OAX!T753</f>
        <v>0</v>
      </c>
      <c r="T715" s="90">
        <f>+OAX!U753</f>
        <v>0</v>
      </c>
      <c r="U715" s="90">
        <f>+OAX!V753</f>
        <v>0</v>
      </c>
      <c r="V715" s="90"/>
      <c r="W715" s="90"/>
      <c r="X715" s="90"/>
      <c r="Y715" s="90"/>
      <c r="Z715" s="90"/>
      <c r="AA715" s="90"/>
    </row>
    <row r="716" spans="1:27" ht="24.75" hidden="1">
      <c r="A716" s="1"/>
      <c r="B716" s="118">
        <v>2023</v>
      </c>
      <c r="C716" s="118">
        <v>20</v>
      </c>
      <c r="D716" s="118">
        <v>2</v>
      </c>
      <c r="E716" s="118">
        <v>6</v>
      </c>
      <c r="F716" s="120">
        <v>11</v>
      </c>
      <c r="G716" s="120">
        <v>3000</v>
      </c>
      <c r="H716" s="120">
        <v>3300</v>
      </c>
      <c r="I716" s="120">
        <v>334</v>
      </c>
      <c r="J716" s="120"/>
      <c r="K716" s="120"/>
      <c r="L716" s="95" t="s">
        <v>62</v>
      </c>
      <c r="M716" s="96">
        <f>OAX!N754</f>
        <v>0</v>
      </c>
      <c r="N716" s="121"/>
      <c r="O716" s="120"/>
      <c r="P716" s="120"/>
      <c r="Q716" s="96">
        <f>+OAX!R754</f>
        <v>0</v>
      </c>
      <c r="R716" s="96">
        <f>+OAX!S754</f>
        <v>0</v>
      </c>
      <c r="S716" s="96">
        <f>+OAX!T754</f>
        <v>0</v>
      </c>
      <c r="T716" s="96">
        <f>+OAX!U754</f>
        <v>0</v>
      </c>
      <c r="U716" s="96">
        <f>+OAX!V754</f>
        <v>0</v>
      </c>
      <c r="V716" s="96"/>
      <c r="W716" s="96"/>
      <c r="X716" s="96"/>
      <c r="Y716" s="96"/>
      <c r="Z716" s="96"/>
      <c r="AA716" s="96"/>
    </row>
    <row r="717" spans="1:27" ht="24.75" hidden="1">
      <c r="A717" s="1"/>
      <c r="B717" s="25">
        <v>2023</v>
      </c>
      <c r="C717" s="25">
        <v>20</v>
      </c>
      <c r="D717" s="25">
        <v>2</v>
      </c>
      <c r="E717" s="25">
        <v>6</v>
      </c>
      <c r="F717" s="25">
        <v>11</v>
      </c>
      <c r="G717" s="25">
        <v>3000</v>
      </c>
      <c r="H717" s="25">
        <v>3300</v>
      </c>
      <c r="I717" s="25">
        <v>334</v>
      </c>
      <c r="J717" s="100">
        <v>1</v>
      </c>
      <c r="K717" s="100"/>
      <c r="L717" s="101" t="s">
        <v>556</v>
      </c>
      <c r="M717" s="102">
        <f>OAX!N755</f>
        <v>0</v>
      </c>
      <c r="N717" s="200">
        <f>+OAX!O755</f>
        <v>0</v>
      </c>
      <c r="O717" s="201">
        <f>+OAX!P755</f>
        <v>0</v>
      </c>
      <c r="P717" s="201">
        <f>+OAX!Q755</f>
        <v>0</v>
      </c>
      <c r="Q717" s="102">
        <f>+OAX!R755</f>
        <v>0</v>
      </c>
      <c r="R717" s="102">
        <f>+OAX!S755</f>
        <v>0</v>
      </c>
      <c r="S717" s="102">
        <f>+OAX!T755</f>
        <v>0</v>
      </c>
      <c r="T717" s="102">
        <f>+OAX!U755</f>
        <v>0</v>
      </c>
      <c r="U717" s="102">
        <f>+OAX!V755</f>
        <v>0</v>
      </c>
      <c r="V717" s="102">
        <f>+OAX!W755</f>
        <v>0</v>
      </c>
      <c r="W717" s="102">
        <f>+OAX!X755</f>
        <v>0</v>
      </c>
      <c r="X717" s="102">
        <f>+OAX!Y755</f>
        <v>0</v>
      </c>
      <c r="Y717" s="102">
        <f>+OAX!Z755</f>
        <v>0</v>
      </c>
      <c r="Z717" s="102">
        <f>+OAX!AA755</f>
        <v>0</v>
      </c>
      <c r="AA717" s="102">
        <f>+OAX!AB755</f>
        <v>0</v>
      </c>
    </row>
    <row r="718" spans="1:27" ht="46.5" hidden="1">
      <c r="A718" s="1"/>
      <c r="B718" s="25">
        <v>2023</v>
      </c>
      <c r="C718" s="25">
        <v>20</v>
      </c>
      <c r="D718" s="25">
        <v>2</v>
      </c>
      <c r="E718" s="25">
        <v>6</v>
      </c>
      <c r="F718" s="25">
        <v>11</v>
      </c>
      <c r="G718" s="25">
        <v>3000</v>
      </c>
      <c r="H718" s="25">
        <v>3300</v>
      </c>
      <c r="I718" s="25">
        <v>334</v>
      </c>
      <c r="J718" s="109">
        <v>1001</v>
      </c>
      <c r="K718" s="109"/>
      <c r="L718" s="101" t="s">
        <v>557</v>
      </c>
      <c r="M718" s="102">
        <f>OAX!N756</f>
        <v>0</v>
      </c>
      <c r="N718" s="148" t="str">
        <f>+OAX!O756</f>
        <v>Servicio</v>
      </c>
      <c r="O718" s="104">
        <f>+OAX!P756</f>
        <v>0</v>
      </c>
      <c r="P718" s="104">
        <f>+OAX!Q756</f>
        <v>0</v>
      </c>
      <c r="Q718" s="102">
        <f>+OAX!R756</f>
        <v>0</v>
      </c>
      <c r="R718" s="102">
        <f>+OAX!S756</f>
        <v>0</v>
      </c>
      <c r="S718" s="102">
        <f>+OAX!T756</f>
        <v>0</v>
      </c>
      <c r="T718" s="102">
        <f>+OAX!U756</f>
        <v>0</v>
      </c>
      <c r="U718" s="102">
        <f>+OAX!V756</f>
        <v>0</v>
      </c>
      <c r="V718" s="102">
        <f>+OAX!W756</f>
        <v>0</v>
      </c>
      <c r="W718" s="102">
        <f>+OAX!X756</f>
        <v>0</v>
      </c>
      <c r="X718" s="102">
        <f>+OAX!Y756</f>
        <v>0</v>
      </c>
      <c r="Y718" s="102">
        <f>+OAX!Z756</f>
        <v>0</v>
      </c>
      <c r="Z718" s="102">
        <f>+OAX!AA756</f>
        <v>0</v>
      </c>
      <c r="AA718" s="102">
        <f>+OAX!AB756</f>
        <v>0</v>
      </c>
    </row>
    <row r="719" spans="1:27" ht="69.75" hidden="1">
      <c r="A719" s="1"/>
      <c r="B719" s="25">
        <v>2023</v>
      </c>
      <c r="C719" s="25">
        <v>20</v>
      </c>
      <c r="D719" s="25">
        <v>2</v>
      </c>
      <c r="E719" s="25">
        <v>6</v>
      </c>
      <c r="F719" s="25">
        <v>11</v>
      </c>
      <c r="G719" s="25">
        <v>3000</v>
      </c>
      <c r="H719" s="25">
        <v>3300</v>
      </c>
      <c r="I719" s="25">
        <v>334</v>
      </c>
      <c r="J719" s="109">
        <v>1002</v>
      </c>
      <c r="K719" s="109"/>
      <c r="L719" s="101" t="s">
        <v>558</v>
      </c>
      <c r="M719" s="102">
        <f>OAX!N757</f>
        <v>0</v>
      </c>
      <c r="N719" s="148" t="str">
        <f>+OAX!O757</f>
        <v>Servicio</v>
      </c>
      <c r="O719" s="104">
        <f>+OAX!P757</f>
        <v>0</v>
      </c>
      <c r="P719" s="104">
        <f>+OAX!Q757</f>
        <v>0</v>
      </c>
      <c r="Q719" s="102">
        <f>+OAX!R757</f>
        <v>0</v>
      </c>
      <c r="R719" s="102">
        <f>+OAX!S757</f>
        <v>0</v>
      </c>
      <c r="S719" s="102">
        <f>+OAX!T757</f>
        <v>0</v>
      </c>
      <c r="T719" s="102">
        <f>+OAX!U757</f>
        <v>0</v>
      </c>
      <c r="U719" s="102">
        <f>+OAX!V757</f>
        <v>0</v>
      </c>
      <c r="V719" s="102">
        <f>+OAX!W757</f>
        <v>0</v>
      </c>
      <c r="W719" s="102">
        <f>+OAX!X757</f>
        <v>0</v>
      </c>
      <c r="X719" s="102">
        <f>+OAX!Y757</f>
        <v>0</v>
      </c>
      <c r="Y719" s="102">
        <f>+OAX!Z757</f>
        <v>0</v>
      </c>
      <c r="Z719" s="102">
        <f>+OAX!AA757</f>
        <v>0</v>
      </c>
      <c r="AA719" s="102">
        <f>+OAX!AB757</f>
        <v>0</v>
      </c>
    </row>
    <row r="720" spans="1:27" ht="69.75" hidden="1">
      <c r="A720" s="1"/>
      <c r="B720" s="25">
        <v>2023</v>
      </c>
      <c r="C720" s="25">
        <v>20</v>
      </c>
      <c r="D720" s="25">
        <v>2</v>
      </c>
      <c r="E720" s="25">
        <v>6</v>
      </c>
      <c r="F720" s="25">
        <v>11</v>
      </c>
      <c r="G720" s="25">
        <v>3000</v>
      </c>
      <c r="H720" s="25">
        <v>3300</v>
      </c>
      <c r="I720" s="25">
        <v>334</v>
      </c>
      <c r="J720" s="109">
        <v>1003</v>
      </c>
      <c r="K720" s="109"/>
      <c r="L720" s="101" t="s">
        <v>559</v>
      </c>
      <c r="M720" s="102">
        <f>OAX!N758</f>
        <v>0</v>
      </c>
      <c r="N720" s="148" t="str">
        <f>+OAX!O758</f>
        <v>Servicio</v>
      </c>
      <c r="O720" s="104">
        <f>+OAX!P758</f>
        <v>0</v>
      </c>
      <c r="P720" s="104">
        <f>+OAX!Q758</f>
        <v>0</v>
      </c>
      <c r="Q720" s="102">
        <f>+OAX!R758</f>
        <v>0</v>
      </c>
      <c r="R720" s="102">
        <f>+OAX!S758</f>
        <v>0</v>
      </c>
      <c r="S720" s="102">
        <f>+OAX!T758</f>
        <v>0</v>
      </c>
      <c r="T720" s="102">
        <f>+OAX!U758</f>
        <v>0</v>
      </c>
      <c r="U720" s="102">
        <f>+OAX!V758</f>
        <v>0</v>
      </c>
      <c r="V720" s="102">
        <f>+OAX!W758</f>
        <v>0</v>
      </c>
      <c r="W720" s="102">
        <f>+OAX!X758</f>
        <v>0</v>
      </c>
      <c r="X720" s="102">
        <f>+OAX!Y758</f>
        <v>0</v>
      </c>
      <c r="Y720" s="102">
        <f>+OAX!Z758</f>
        <v>0</v>
      </c>
      <c r="Z720" s="102">
        <f>+OAX!AA758</f>
        <v>0</v>
      </c>
      <c r="AA720" s="102">
        <f>+OAX!AB758</f>
        <v>0</v>
      </c>
    </row>
    <row r="721" spans="1:27" ht="24.75" hidden="1">
      <c r="A721" s="1"/>
      <c r="B721" s="25">
        <v>2023</v>
      </c>
      <c r="C721" s="25">
        <v>20</v>
      </c>
      <c r="D721" s="25">
        <v>2</v>
      </c>
      <c r="E721" s="25">
        <v>6</v>
      </c>
      <c r="F721" s="25">
        <v>11</v>
      </c>
      <c r="G721" s="25">
        <v>3000</v>
      </c>
      <c r="H721" s="25">
        <v>3300</v>
      </c>
      <c r="I721" s="25">
        <v>334</v>
      </c>
      <c r="J721" s="109">
        <v>1011</v>
      </c>
      <c r="K721" s="109"/>
      <c r="L721" s="101" t="s">
        <v>74</v>
      </c>
      <c r="M721" s="102">
        <f>OAX!N759</f>
        <v>0</v>
      </c>
      <c r="N721" s="148" t="str">
        <f>+OAX!O759</f>
        <v>Servicio</v>
      </c>
      <c r="O721" s="104">
        <f>+OAX!P759</f>
        <v>0</v>
      </c>
      <c r="P721" s="104">
        <f>+OAX!Q759</f>
        <v>0</v>
      </c>
      <c r="Q721" s="102">
        <f>+OAX!R759</f>
        <v>0</v>
      </c>
      <c r="R721" s="102">
        <f>+OAX!S759</f>
        <v>0</v>
      </c>
      <c r="S721" s="102">
        <f>+OAX!T759</f>
        <v>0</v>
      </c>
      <c r="T721" s="102">
        <f>+OAX!U759</f>
        <v>0</v>
      </c>
      <c r="U721" s="102">
        <f>+OAX!V759</f>
        <v>0</v>
      </c>
      <c r="V721" s="102">
        <f>+OAX!W759</f>
        <v>0</v>
      </c>
      <c r="W721" s="102">
        <f>+OAX!X759</f>
        <v>0</v>
      </c>
      <c r="X721" s="102">
        <f>+OAX!Y759</f>
        <v>0</v>
      </c>
      <c r="Y721" s="102">
        <f>+OAX!Z759</f>
        <v>0</v>
      </c>
      <c r="Z721" s="102">
        <f>+OAX!AA759</f>
        <v>0</v>
      </c>
      <c r="AA721" s="102">
        <f>+OAX!AB759</f>
        <v>0</v>
      </c>
    </row>
    <row r="722" spans="1:27" ht="96" hidden="1">
      <c r="A722" s="1"/>
      <c r="B722" s="180">
        <v>2023</v>
      </c>
      <c r="C722" s="180">
        <v>20</v>
      </c>
      <c r="D722" s="180">
        <v>3</v>
      </c>
      <c r="E722" s="180"/>
      <c r="F722" s="180"/>
      <c r="G722" s="180"/>
      <c r="H722" s="181"/>
      <c r="I722" s="181"/>
      <c r="J722" s="182"/>
      <c r="K722" s="182"/>
      <c r="L722" s="183" t="s">
        <v>560</v>
      </c>
      <c r="M722" s="184">
        <f>OAX!N760</f>
        <v>0</v>
      </c>
      <c r="N722" s="185"/>
      <c r="O722" s="186"/>
      <c r="P722" s="186"/>
      <c r="Q722" s="184">
        <f>+OAX!R760</f>
        <v>0</v>
      </c>
      <c r="R722" s="184">
        <f>+OAX!S760</f>
        <v>0</v>
      </c>
      <c r="S722" s="184">
        <f>+OAX!T760</f>
        <v>0</v>
      </c>
      <c r="T722" s="184">
        <f>+OAX!U760</f>
        <v>0</v>
      </c>
      <c r="U722" s="184">
        <f>+OAX!V760</f>
        <v>0</v>
      </c>
      <c r="V722" s="184"/>
      <c r="W722" s="184"/>
      <c r="X722" s="184"/>
      <c r="Y722" s="184"/>
      <c r="Z722" s="184"/>
      <c r="AA722" s="184"/>
    </row>
    <row r="723" spans="1:27" ht="48" hidden="1">
      <c r="A723" s="1"/>
      <c r="B723" s="111">
        <v>2023</v>
      </c>
      <c r="C723" s="111">
        <v>20</v>
      </c>
      <c r="D723" s="111">
        <v>3</v>
      </c>
      <c r="E723" s="111">
        <v>7</v>
      </c>
      <c r="F723" s="111"/>
      <c r="G723" s="111"/>
      <c r="H723" s="111"/>
      <c r="I723" s="111"/>
      <c r="J723" s="112"/>
      <c r="K723" s="112"/>
      <c r="L723" s="70" t="s">
        <v>561</v>
      </c>
      <c r="M723" s="71">
        <f>OAX!N761</f>
        <v>0</v>
      </c>
      <c r="N723" s="72"/>
      <c r="O723" s="68"/>
      <c r="P723" s="68"/>
      <c r="Q723" s="71">
        <f>+OAX!R761</f>
        <v>0</v>
      </c>
      <c r="R723" s="71">
        <f>+OAX!S761</f>
        <v>0</v>
      </c>
      <c r="S723" s="71">
        <f>+OAX!T761</f>
        <v>0</v>
      </c>
      <c r="T723" s="71">
        <f>+OAX!U761</f>
        <v>0</v>
      </c>
      <c r="U723" s="71">
        <f>+OAX!V761</f>
        <v>0</v>
      </c>
      <c r="V723" s="71"/>
      <c r="W723" s="71"/>
      <c r="X723" s="71"/>
      <c r="Y723" s="71"/>
      <c r="Z723" s="71"/>
      <c r="AA723" s="71"/>
    </row>
    <row r="724" spans="1:27" ht="24.75" hidden="1">
      <c r="A724" s="1"/>
      <c r="B724" s="125">
        <v>2023</v>
      </c>
      <c r="C724" s="125">
        <v>20</v>
      </c>
      <c r="D724" s="125">
        <v>3</v>
      </c>
      <c r="E724" s="125">
        <v>7</v>
      </c>
      <c r="F724" s="125">
        <v>13</v>
      </c>
      <c r="G724" s="125"/>
      <c r="H724" s="125"/>
      <c r="I724" s="125"/>
      <c r="J724" s="125"/>
      <c r="K724" s="125"/>
      <c r="L724" s="173" t="s">
        <v>562</v>
      </c>
      <c r="M724" s="174">
        <f>OAX!N762</f>
        <v>0</v>
      </c>
      <c r="N724" s="113"/>
      <c r="O724" s="125"/>
      <c r="P724" s="125"/>
      <c r="Q724" s="174">
        <f>+OAX!R762</f>
        <v>0</v>
      </c>
      <c r="R724" s="174">
        <f>+OAX!S762</f>
        <v>0</v>
      </c>
      <c r="S724" s="174">
        <f>+OAX!T762</f>
        <v>0</v>
      </c>
      <c r="T724" s="174">
        <f>+OAX!U762</f>
        <v>0</v>
      </c>
      <c r="U724" s="174">
        <f>+OAX!V762</f>
        <v>0</v>
      </c>
      <c r="V724" s="174"/>
      <c r="W724" s="174"/>
      <c r="X724" s="174"/>
      <c r="Y724" s="174"/>
      <c r="Z724" s="174"/>
      <c r="AA724" s="174"/>
    </row>
    <row r="725" spans="1:27" ht="24.75" hidden="1">
      <c r="A725" s="1"/>
      <c r="B725" s="81">
        <v>2023</v>
      </c>
      <c r="C725" s="81">
        <v>20</v>
      </c>
      <c r="D725" s="81">
        <v>3</v>
      </c>
      <c r="E725" s="81">
        <v>7</v>
      </c>
      <c r="F725" s="81">
        <v>13</v>
      </c>
      <c r="G725" s="81">
        <v>2000</v>
      </c>
      <c r="H725" s="81"/>
      <c r="I725" s="81"/>
      <c r="J725" s="82"/>
      <c r="K725" s="82"/>
      <c r="L725" s="83" t="s">
        <v>39</v>
      </c>
      <c r="M725" s="84">
        <f>OAX!N763</f>
        <v>0</v>
      </c>
      <c r="N725" s="149"/>
      <c r="O725" s="150"/>
      <c r="P725" s="150"/>
      <c r="Q725" s="84">
        <f>+OAX!R763</f>
        <v>0</v>
      </c>
      <c r="R725" s="84">
        <f>+OAX!S763</f>
        <v>0</v>
      </c>
      <c r="S725" s="84">
        <f>+OAX!T763</f>
        <v>0</v>
      </c>
      <c r="T725" s="84">
        <f>+OAX!U763</f>
        <v>0</v>
      </c>
      <c r="U725" s="84">
        <f>+OAX!V763</f>
        <v>0</v>
      </c>
      <c r="V725" s="84"/>
      <c r="W725" s="84"/>
      <c r="X725" s="84"/>
      <c r="Y725" s="84"/>
      <c r="Z725" s="84"/>
      <c r="AA725" s="84"/>
    </row>
    <row r="726" spans="1:27" ht="48" hidden="1">
      <c r="A726" s="1"/>
      <c r="B726" s="87">
        <v>2023</v>
      </c>
      <c r="C726" s="87">
        <v>20</v>
      </c>
      <c r="D726" s="87">
        <v>3</v>
      </c>
      <c r="E726" s="87">
        <v>7</v>
      </c>
      <c r="F726" s="87">
        <v>13</v>
      </c>
      <c r="G726" s="87">
        <v>2000</v>
      </c>
      <c r="H726" s="87">
        <v>2100</v>
      </c>
      <c r="I726" s="87"/>
      <c r="J726" s="88"/>
      <c r="K726" s="88"/>
      <c r="L726" s="89" t="s">
        <v>90</v>
      </c>
      <c r="M726" s="90">
        <f>OAX!N764</f>
        <v>0</v>
      </c>
      <c r="N726" s="151"/>
      <c r="O726" s="152"/>
      <c r="P726" s="152"/>
      <c r="Q726" s="90">
        <f>+OAX!R764</f>
        <v>0</v>
      </c>
      <c r="R726" s="90">
        <f>+OAX!S764</f>
        <v>0</v>
      </c>
      <c r="S726" s="90">
        <f>+OAX!T764</f>
        <v>0</v>
      </c>
      <c r="T726" s="90">
        <f>+OAX!U764</f>
        <v>0</v>
      </c>
      <c r="U726" s="90">
        <f>+OAX!V764</f>
        <v>0</v>
      </c>
      <c r="V726" s="90"/>
      <c r="W726" s="90"/>
      <c r="X726" s="90"/>
      <c r="Y726" s="90"/>
      <c r="Z726" s="90"/>
      <c r="AA726" s="90"/>
    </row>
    <row r="727" spans="1:27" ht="48" hidden="1">
      <c r="A727" s="1"/>
      <c r="B727" s="93">
        <v>2023</v>
      </c>
      <c r="C727" s="93">
        <v>20</v>
      </c>
      <c r="D727" s="93">
        <v>3</v>
      </c>
      <c r="E727" s="93">
        <v>7</v>
      </c>
      <c r="F727" s="93">
        <v>13</v>
      </c>
      <c r="G727" s="93">
        <v>2000</v>
      </c>
      <c r="H727" s="93">
        <v>2100</v>
      </c>
      <c r="I727" s="93">
        <v>214</v>
      </c>
      <c r="J727" s="94"/>
      <c r="K727" s="94"/>
      <c r="L727" s="189" t="s">
        <v>141</v>
      </c>
      <c r="M727" s="190">
        <f>OAX!N765</f>
        <v>0</v>
      </c>
      <c r="N727" s="153"/>
      <c r="O727" s="154"/>
      <c r="P727" s="154"/>
      <c r="Q727" s="190">
        <f>+OAX!R765</f>
        <v>0</v>
      </c>
      <c r="R727" s="190">
        <f>+OAX!S765</f>
        <v>0</v>
      </c>
      <c r="S727" s="190">
        <f>+OAX!T765</f>
        <v>0</v>
      </c>
      <c r="T727" s="190">
        <f>+OAX!U765</f>
        <v>0</v>
      </c>
      <c r="U727" s="190">
        <f>+OAX!V765</f>
        <v>0</v>
      </c>
      <c r="V727" s="190"/>
      <c r="W727" s="190"/>
      <c r="X727" s="190"/>
      <c r="Y727" s="190"/>
      <c r="Z727" s="190"/>
      <c r="AA727" s="190"/>
    </row>
    <row r="728" spans="1:27" ht="46.5" hidden="1">
      <c r="A728" s="1"/>
      <c r="B728" s="99">
        <v>2023</v>
      </c>
      <c r="C728" s="99">
        <v>20</v>
      </c>
      <c r="D728" s="99">
        <v>3</v>
      </c>
      <c r="E728" s="99">
        <v>7</v>
      </c>
      <c r="F728" s="99">
        <v>13</v>
      </c>
      <c r="G728" s="99">
        <v>2000</v>
      </c>
      <c r="H728" s="99">
        <v>2100</v>
      </c>
      <c r="I728" s="99">
        <v>214</v>
      </c>
      <c r="J728" s="100">
        <v>1</v>
      </c>
      <c r="K728" s="100"/>
      <c r="L728" s="101" t="s">
        <v>528</v>
      </c>
      <c r="M728" s="102">
        <f>OAX!N766</f>
        <v>0</v>
      </c>
      <c r="N728" s="148" t="str">
        <f>+OAX!O766</f>
        <v>Pieza</v>
      </c>
      <c r="O728" s="104">
        <f>+OAX!P766</f>
        <v>0</v>
      </c>
      <c r="P728" s="104">
        <f>+OAX!Q766</f>
        <v>0</v>
      </c>
      <c r="Q728" s="102">
        <f>+OAX!R766</f>
        <v>0</v>
      </c>
      <c r="R728" s="102">
        <f>+OAX!S766</f>
        <v>0</v>
      </c>
      <c r="S728" s="102">
        <f>+OAX!T766</f>
        <v>0</v>
      </c>
      <c r="T728" s="102">
        <f>+OAX!U766</f>
        <v>0</v>
      </c>
      <c r="U728" s="102">
        <f>+OAX!V766</f>
        <v>0</v>
      </c>
      <c r="V728" s="102">
        <f>+OAX!W766</f>
        <v>0</v>
      </c>
      <c r="W728" s="102">
        <f>+OAX!X766</f>
        <v>0</v>
      </c>
      <c r="X728" s="102">
        <f>+OAX!Y766</f>
        <v>0</v>
      </c>
      <c r="Y728" s="102">
        <f>+OAX!Z766</f>
        <v>0</v>
      </c>
      <c r="Z728" s="102">
        <f>+OAX!AA766</f>
        <v>0</v>
      </c>
      <c r="AA728" s="102">
        <f>+OAX!AB766</f>
        <v>0</v>
      </c>
    </row>
    <row r="729" spans="1:27" ht="24.75" hidden="1">
      <c r="A729" s="1"/>
      <c r="B729" s="87">
        <v>2023</v>
      </c>
      <c r="C729" s="87">
        <v>20</v>
      </c>
      <c r="D729" s="87">
        <v>3</v>
      </c>
      <c r="E729" s="87">
        <v>7</v>
      </c>
      <c r="F729" s="87">
        <v>13</v>
      </c>
      <c r="G729" s="87">
        <v>2000</v>
      </c>
      <c r="H729" s="87">
        <v>2500</v>
      </c>
      <c r="I729" s="87"/>
      <c r="J729" s="88" t="s">
        <v>29</v>
      </c>
      <c r="K729" s="88"/>
      <c r="L729" s="89" t="s">
        <v>529</v>
      </c>
      <c r="M729" s="90">
        <f>OAX!N767</f>
        <v>0</v>
      </c>
      <c r="N729" s="151"/>
      <c r="O729" s="152"/>
      <c r="P729" s="152"/>
      <c r="Q729" s="90">
        <f>+OAX!R767</f>
        <v>0</v>
      </c>
      <c r="R729" s="90">
        <f>+OAX!S767</f>
        <v>0</v>
      </c>
      <c r="S729" s="90">
        <f>+OAX!T767</f>
        <v>0</v>
      </c>
      <c r="T729" s="90">
        <f>+OAX!U767</f>
        <v>0</v>
      </c>
      <c r="U729" s="90">
        <f>+OAX!V767</f>
        <v>0</v>
      </c>
      <c r="V729" s="90"/>
      <c r="W729" s="90"/>
      <c r="X729" s="90"/>
      <c r="Y729" s="90"/>
      <c r="Z729" s="90"/>
      <c r="AA729" s="90"/>
    </row>
    <row r="730" spans="1:27" ht="24.75" hidden="1">
      <c r="A730" s="1"/>
      <c r="B730" s="93">
        <v>2023</v>
      </c>
      <c r="C730" s="93">
        <v>20</v>
      </c>
      <c r="D730" s="93">
        <v>3</v>
      </c>
      <c r="E730" s="93">
        <v>7</v>
      </c>
      <c r="F730" s="93">
        <v>13</v>
      </c>
      <c r="G730" s="93">
        <v>2000</v>
      </c>
      <c r="H730" s="93">
        <v>2500</v>
      </c>
      <c r="I730" s="93">
        <v>255</v>
      </c>
      <c r="J730" s="94"/>
      <c r="K730" s="94"/>
      <c r="L730" s="95" t="s">
        <v>530</v>
      </c>
      <c r="M730" s="96">
        <f>OAX!N768</f>
        <v>0</v>
      </c>
      <c r="N730" s="153"/>
      <c r="O730" s="154"/>
      <c r="P730" s="154"/>
      <c r="Q730" s="96">
        <f>+OAX!R768</f>
        <v>0</v>
      </c>
      <c r="R730" s="96">
        <f>+OAX!S768</f>
        <v>0</v>
      </c>
      <c r="S730" s="96">
        <f>+OAX!T768</f>
        <v>0</v>
      </c>
      <c r="T730" s="96">
        <f>+OAX!U768</f>
        <v>0</v>
      </c>
      <c r="U730" s="96">
        <f>+OAX!V768</f>
        <v>0</v>
      </c>
      <c r="V730" s="96"/>
      <c r="W730" s="96"/>
      <c r="X730" s="96"/>
      <c r="Y730" s="96"/>
      <c r="Z730" s="96"/>
      <c r="AA730" s="96"/>
    </row>
    <row r="731" spans="1:27" ht="24.75" hidden="1">
      <c r="A731" s="1"/>
      <c r="B731" s="99">
        <v>2023</v>
      </c>
      <c r="C731" s="99">
        <v>20</v>
      </c>
      <c r="D731" s="99">
        <v>3</v>
      </c>
      <c r="E731" s="99">
        <v>7</v>
      </c>
      <c r="F731" s="99">
        <v>13</v>
      </c>
      <c r="G731" s="99">
        <v>2000</v>
      </c>
      <c r="H731" s="99">
        <v>2500</v>
      </c>
      <c r="I731" s="99">
        <v>255</v>
      </c>
      <c r="J731" s="100">
        <v>1</v>
      </c>
      <c r="K731" s="100"/>
      <c r="L731" s="101" t="s">
        <v>530</v>
      </c>
      <c r="M731" s="102">
        <f>OAX!N769</f>
        <v>0</v>
      </c>
      <c r="N731" s="148" t="str">
        <f>+OAX!O769</f>
        <v>Pieza</v>
      </c>
      <c r="O731" s="104">
        <f>+OAX!P769</f>
        <v>0</v>
      </c>
      <c r="P731" s="104">
        <f>+OAX!Q769</f>
        <v>0</v>
      </c>
      <c r="Q731" s="102">
        <f>+OAX!R769</f>
        <v>0</v>
      </c>
      <c r="R731" s="102">
        <f>+OAX!S769</f>
        <v>0</v>
      </c>
      <c r="S731" s="102">
        <f>+OAX!T769</f>
        <v>0</v>
      </c>
      <c r="T731" s="102">
        <f>+OAX!U769</f>
        <v>0</v>
      </c>
      <c r="U731" s="102">
        <f>+OAX!V769</f>
        <v>0</v>
      </c>
      <c r="V731" s="102">
        <f>+OAX!W769</f>
        <v>0</v>
      </c>
      <c r="W731" s="102">
        <f>+OAX!X769</f>
        <v>0</v>
      </c>
      <c r="X731" s="102">
        <f>+OAX!Y769</f>
        <v>0</v>
      </c>
      <c r="Y731" s="102">
        <f>+OAX!Z769</f>
        <v>0</v>
      </c>
      <c r="Z731" s="102">
        <f>+OAX!AA769</f>
        <v>0</v>
      </c>
      <c r="AA731" s="102">
        <f>+OAX!AB769</f>
        <v>0</v>
      </c>
    </row>
    <row r="732" spans="1:27" ht="48" hidden="1">
      <c r="A732" s="1"/>
      <c r="B732" s="87">
        <v>2023</v>
      </c>
      <c r="C732" s="87">
        <v>20</v>
      </c>
      <c r="D732" s="87">
        <v>3</v>
      </c>
      <c r="E732" s="87">
        <v>7</v>
      </c>
      <c r="F732" s="87">
        <v>13</v>
      </c>
      <c r="G732" s="87">
        <v>2000</v>
      </c>
      <c r="H732" s="87">
        <v>2700</v>
      </c>
      <c r="I732" s="87"/>
      <c r="J732" s="88" t="s">
        <v>29</v>
      </c>
      <c r="K732" s="88"/>
      <c r="L732" s="89" t="s">
        <v>313</v>
      </c>
      <c r="M732" s="90">
        <f>OAX!N770</f>
        <v>0</v>
      </c>
      <c r="N732" s="151"/>
      <c r="O732" s="152"/>
      <c r="P732" s="152"/>
      <c r="Q732" s="90">
        <f>+OAX!R770</f>
        <v>0</v>
      </c>
      <c r="R732" s="90">
        <f>+OAX!S770</f>
        <v>0</v>
      </c>
      <c r="S732" s="90">
        <f>+OAX!T770</f>
        <v>0</v>
      </c>
      <c r="T732" s="90">
        <f>+OAX!U770</f>
        <v>0</v>
      </c>
      <c r="U732" s="90">
        <f>+OAX!V770</f>
        <v>0</v>
      </c>
      <c r="V732" s="90"/>
      <c r="W732" s="90"/>
      <c r="X732" s="90"/>
      <c r="Y732" s="90"/>
      <c r="Z732" s="90"/>
      <c r="AA732" s="90"/>
    </row>
    <row r="733" spans="1:27" ht="24.75" hidden="1">
      <c r="A733" s="1"/>
      <c r="B733" s="93">
        <v>2023</v>
      </c>
      <c r="C733" s="93">
        <v>20</v>
      </c>
      <c r="D733" s="93">
        <v>3</v>
      </c>
      <c r="E733" s="93">
        <v>7</v>
      </c>
      <c r="F733" s="93">
        <v>13</v>
      </c>
      <c r="G733" s="93">
        <v>2000</v>
      </c>
      <c r="H733" s="93">
        <v>2700</v>
      </c>
      <c r="I733" s="93">
        <v>272</v>
      </c>
      <c r="J733" s="94"/>
      <c r="K733" s="94"/>
      <c r="L733" s="95" t="s">
        <v>563</v>
      </c>
      <c r="M733" s="96">
        <f>OAX!N771</f>
        <v>0</v>
      </c>
      <c r="N733" s="153"/>
      <c r="O733" s="154"/>
      <c r="P733" s="154"/>
      <c r="Q733" s="96">
        <f>+OAX!R771</f>
        <v>0</v>
      </c>
      <c r="R733" s="96">
        <f>+OAX!S771</f>
        <v>0</v>
      </c>
      <c r="S733" s="96">
        <f>+OAX!T771</f>
        <v>0</v>
      </c>
      <c r="T733" s="96">
        <f>+OAX!U771</f>
        <v>0</v>
      </c>
      <c r="U733" s="96">
        <f>+OAX!V771</f>
        <v>0</v>
      </c>
      <c r="V733" s="96"/>
      <c r="W733" s="96"/>
      <c r="X733" s="96"/>
      <c r="Y733" s="96"/>
      <c r="Z733" s="96"/>
      <c r="AA733" s="96"/>
    </row>
    <row r="734" spans="1:27" ht="46.5" hidden="1">
      <c r="A734" s="1"/>
      <c r="B734" s="99">
        <v>2023</v>
      </c>
      <c r="C734" s="99">
        <v>20</v>
      </c>
      <c r="D734" s="99">
        <v>3</v>
      </c>
      <c r="E734" s="99">
        <v>7</v>
      </c>
      <c r="F734" s="99">
        <v>13</v>
      </c>
      <c r="G734" s="99">
        <v>2000</v>
      </c>
      <c r="H734" s="99">
        <v>2700</v>
      </c>
      <c r="I734" s="99">
        <v>272</v>
      </c>
      <c r="J734" s="100">
        <v>1</v>
      </c>
      <c r="K734" s="100"/>
      <c r="L734" s="101" t="s">
        <v>564</v>
      </c>
      <c r="M734" s="102">
        <f>OAX!N772</f>
        <v>0</v>
      </c>
      <c r="N734" s="148" t="str">
        <f>+OAX!O772</f>
        <v>Pieza</v>
      </c>
      <c r="O734" s="104">
        <f>+OAX!P772</f>
        <v>0</v>
      </c>
      <c r="P734" s="104">
        <f>+OAX!Q772</f>
        <v>0</v>
      </c>
      <c r="Q734" s="102">
        <f>+OAX!R772</f>
        <v>0</v>
      </c>
      <c r="R734" s="102">
        <f>+OAX!S772</f>
        <v>0</v>
      </c>
      <c r="S734" s="102">
        <f>+OAX!T772</f>
        <v>0</v>
      </c>
      <c r="T734" s="102">
        <f>+OAX!U772</f>
        <v>0</v>
      </c>
      <c r="U734" s="102">
        <f>+OAX!V772</f>
        <v>0</v>
      </c>
      <c r="V734" s="102">
        <f>+OAX!W772</f>
        <v>0</v>
      </c>
      <c r="W734" s="102">
        <f>+OAX!X772</f>
        <v>0</v>
      </c>
      <c r="X734" s="102">
        <f>+OAX!Y772</f>
        <v>0</v>
      </c>
      <c r="Y734" s="102">
        <f>+OAX!Z772</f>
        <v>0</v>
      </c>
      <c r="Z734" s="102">
        <f>+OAX!AA772</f>
        <v>0</v>
      </c>
      <c r="AA734" s="102">
        <f>+OAX!AB772</f>
        <v>0</v>
      </c>
    </row>
    <row r="735" spans="1:27" ht="24.75" hidden="1">
      <c r="A735" s="1"/>
      <c r="B735" s="87">
        <v>2023</v>
      </c>
      <c r="C735" s="87">
        <v>20</v>
      </c>
      <c r="D735" s="87">
        <v>3</v>
      </c>
      <c r="E735" s="87">
        <v>7</v>
      </c>
      <c r="F735" s="87">
        <v>13</v>
      </c>
      <c r="G735" s="87">
        <v>2000</v>
      </c>
      <c r="H735" s="87">
        <v>2800</v>
      </c>
      <c r="I735" s="87"/>
      <c r="J735" s="88" t="s">
        <v>29</v>
      </c>
      <c r="K735" s="88"/>
      <c r="L735" s="89" t="s">
        <v>46</v>
      </c>
      <c r="M735" s="90">
        <f>OAX!N773</f>
        <v>0</v>
      </c>
      <c r="N735" s="151"/>
      <c r="O735" s="152"/>
      <c r="P735" s="152"/>
      <c r="Q735" s="90">
        <f>+OAX!R773</f>
        <v>0</v>
      </c>
      <c r="R735" s="90">
        <f>+OAX!S773</f>
        <v>0</v>
      </c>
      <c r="S735" s="90">
        <f>+OAX!T773</f>
        <v>0</v>
      </c>
      <c r="T735" s="90">
        <f>+OAX!U773</f>
        <v>0</v>
      </c>
      <c r="U735" s="90">
        <f>+OAX!V773</f>
        <v>0</v>
      </c>
      <c r="V735" s="90"/>
      <c r="W735" s="90"/>
      <c r="X735" s="90"/>
      <c r="Y735" s="90"/>
      <c r="Z735" s="90"/>
      <c r="AA735" s="90"/>
    </row>
    <row r="736" spans="1:27" ht="24.75" hidden="1">
      <c r="A736" s="1"/>
      <c r="B736" s="93">
        <v>2023</v>
      </c>
      <c r="C736" s="93">
        <v>20</v>
      </c>
      <c r="D736" s="93">
        <v>3</v>
      </c>
      <c r="E736" s="93">
        <v>7</v>
      </c>
      <c r="F736" s="93">
        <v>13</v>
      </c>
      <c r="G736" s="93">
        <v>2000</v>
      </c>
      <c r="H736" s="93">
        <v>2800</v>
      </c>
      <c r="I736" s="93">
        <v>282</v>
      </c>
      <c r="J736" s="94"/>
      <c r="K736" s="94"/>
      <c r="L736" s="95" t="s">
        <v>97</v>
      </c>
      <c r="M736" s="96">
        <f>OAX!N774</f>
        <v>0</v>
      </c>
      <c r="N736" s="153"/>
      <c r="O736" s="154"/>
      <c r="P736" s="154"/>
      <c r="Q736" s="96">
        <f>+OAX!R774</f>
        <v>0</v>
      </c>
      <c r="R736" s="96">
        <f>+OAX!S774</f>
        <v>0</v>
      </c>
      <c r="S736" s="96">
        <f>+OAX!T774</f>
        <v>0</v>
      </c>
      <c r="T736" s="96">
        <f>+OAX!U774</f>
        <v>0</v>
      </c>
      <c r="U736" s="96">
        <f>+OAX!V774</f>
        <v>0</v>
      </c>
      <c r="V736" s="96"/>
      <c r="W736" s="96"/>
      <c r="X736" s="96"/>
      <c r="Y736" s="96"/>
      <c r="Z736" s="96"/>
      <c r="AA736" s="96"/>
    </row>
    <row r="737" spans="1:27" ht="24.75" hidden="1">
      <c r="A737" s="1"/>
      <c r="B737" s="99">
        <v>2023</v>
      </c>
      <c r="C737" s="99">
        <v>20</v>
      </c>
      <c r="D737" s="99">
        <v>3</v>
      </c>
      <c r="E737" s="99">
        <v>7</v>
      </c>
      <c r="F737" s="99">
        <v>13</v>
      </c>
      <c r="G737" s="99">
        <v>2000</v>
      </c>
      <c r="H737" s="99">
        <v>2800</v>
      </c>
      <c r="I737" s="99">
        <v>282</v>
      </c>
      <c r="J737" s="100">
        <v>1</v>
      </c>
      <c r="K737" s="100"/>
      <c r="L737" s="101" t="s">
        <v>565</v>
      </c>
      <c r="M737" s="102">
        <f>OAX!N775</f>
        <v>0</v>
      </c>
      <c r="N737" s="148" t="str">
        <f>+OAX!O775</f>
        <v>Pieza</v>
      </c>
      <c r="O737" s="104">
        <f>+OAX!P775</f>
        <v>0</v>
      </c>
      <c r="P737" s="104">
        <f>+OAX!Q775</f>
        <v>0</v>
      </c>
      <c r="Q737" s="102">
        <f>+OAX!R775</f>
        <v>0</v>
      </c>
      <c r="R737" s="102">
        <f>+OAX!S775</f>
        <v>0</v>
      </c>
      <c r="S737" s="102">
        <f>+OAX!T775</f>
        <v>0</v>
      </c>
      <c r="T737" s="102">
        <f>+OAX!U775</f>
        <v>0</v>
      </c>
      <c r="U737" s="102">
        <f>+OAX!V775</f>
        <v>0</v>
      </c>
      <c r="V737" s="102">
        <f>+OAX!W775</f>
        <v>0</v>
      </c>
      <c r="W737" s="102">
        <f>+OAX!X775</f>
        <v>0</v>
      </c>
      <c r="X737" s="102">
        <f>+OAX!Y775</f>
        <v>0</v>
      </c>
      <c r="Y737" s="102">
        <f>+OAX!Z775</f>
        <v>0</v>
      </c>
      <c r="Z737" s="102">
        <f>+OAX!AA775</f>
        <v>0</v>
      </c>
      <c r="AA737" s="102">
        <f>+OAX!AB775</f>
        <v>0</v>
      </c>
    </row>
    <row r="738" spans="1:27" ht="24.75" hidden="1">
      <c r="A738" s="1"/>
      <c r="B738" s="99">
        <v>2023</v>
      </c>
      <c r="C738" s="99">
        <v>20</v>
      </c>
      <c r="D738" s="99">
        <v>3</v>
      </c>
      <c r="E738" s="99">
        <v>7</v>
      </c>
      <c r="F738" s="99">
        <v>13</v>
      </c>
      <c r="G738" s="99">
        <v>2000</v>
      </c>
      <c r="H738" s="99">
        <v>2800</v>
      </c>
      <c r="I738" s="99">
        <v>282</v>
      </c>
      <c r="J738" s="100">
        <v>2</v>
      </c>
      <c r="K738" s="100"/>
      <c r="L738" s="101" t="s">
        <v>566</v>
      </c>
      <c r="M738" s="102">
        <f>OAX!N776</f>
        <v>0</v>
      </c>
      <c r="N738" s="148" t="str">
        <f>+OAX!O776</f>
        <v>Pieza</v>
      </c>
      <c r="O738" s="104">
        <f>+OAX!P776</f>
        <v>0</v>
      </c>
      <c r="P738" s="104">
        <f>+OAX!Q776</f>
        <v>0</v>
      </c>
      <c r="Q738" s="102">
        <f>+OAX!R776</f>
        <v>0</v>
      </c>
      <c r="R738" s="102">
        <f>+OAX!S776</f>
        <v>0</v>
      </c>
      <c r="S738" s="102">
        <f>+OAX!T776</f>
        <v>0</v>
      </c>
      <c r="T738" s="102">
        <f>+OAX!U776</f>
        <v>0</v>
      </c>
      <c r="U738" s="102">
        <f>+OAX!V776</f>
        <v>0</v>
      </c>
      <c r="V738" s="102">
        <f>+OAX!W776</f>
        <v>0</v>
      </c>
      <c r="W738" s="102">
        <f>+OAX!X776</f>
        <v>0</v>
      </c>
      <c r="X738" s="102">
        <f>+OAX!Y776</f>
        <v>0</v>
      </c>
      <c r="Y738" s="102">
        <f>+OAX!Z776</f>
        <v>0</v>
      </c>
      <c r="Z738" s="102">
        <f>+OAX!AA776</f>
        <v>0</v>
      </c>
      <c r="AA738" s="102">
        <f>+OAX!AB776</f>
        <v>0</v>
      </c>
    </row>
    <row r="739" spans="1:27" ht="24.75" hidden="1">
      <c r="A739" s="1"/>
      <c r="B739" s="99">
        <v>2023</v>
      </c>
      <c r="C739" s="99">
        <v>20</v>
      </c>
      <c r="D739" s="99">
        <v>3</v>
      </c>
      <c r="E739" s="99">
        <v>7</v>
      </c>
      <c r="F739" s="99">
        <v>13</v>
      </c>
      <c r="G739" s="99">
        <v>2000</v>
      </c>
      <c r="H739" s="99">
        <v>2800</v>
      </c>
      <c r="I739" s="99">
        <v>282</v>
      </c>
      <c r="J739" s="100">
        <v>3</v>
      </c>
      <c r="K739" s="100"/>
      <c r="L739" s="101" t="s">
        <v>567</v>
      </c>
      <c r="M739" s="102">
        <f>OAX!N777</f>
        <v>0</v>
      </c>
      <c r="N739" s="148" t="str">
        <f>+OAX!O777</f>
        <v>Kit</v>
      </c>
      <c r="O739" s="104">
        <f>+OAX!P777</f>
        <v>0</v>
      </c>
      <c r="P739" s="104">
        <f>+OAX!Q777</f>
        <v>0</v>
      </c>
      <c r="Q739" s="102">
        <f>+OAX!R777</f>
        <v>0</v>
      </c>
      <c r="R739" s="102">
        <f>+OAX!S777</f>
        <v>0</v>
      </c>
      <c r="S739" s="102">
        <f>+OAX!T777</f>
        <v>0</v>
      </c>
      <c r="T739" s="102">
        <f>+OAX!U777</f>
        <v>0</v>
      </c>
      <c r="U739" s="102">
        <f>+OAX!V777</f>
        <v>0</v>
      </c>
      <c r="V739" s="102">
        <f>+OAX!W777</f>
        <v>0</v>
      </c>
      <c r="W739" s="102">
        <f>+OAX!X777</f>
        <v>0</v>
      </c>
      <c r="X739" s="102">
        <f>+OAX!Y777</f>
        <v>0</v>
      </c>
      <c r="Y739" s="102">
        <f>+OAX!Z777</f>
        <v>0</v>
      </c>
      <c r="Z739" s="102">
        <f>+OAX!AA777</f>
        <v>0</v>
      </c>
      <c r="AA739" s="102">
        <f>+OAX!AB777</f>
        <v>0</v>
      </c>
    </row>
    <row r="740" spans="1:27" ht="24.75" hidden="1">
      <c r="A740" s="1"/>
      <c r="B740" s="93">
        <v>2023</v>
      </c>
      <c r="C740" s="93">
        <v>20</v>
      </c>
      <c r="D740" s="93">
        <v>3</v>
      </c>
      <c r="E740" s="93">
        <v>7</v>
      </c>
      <c r="F740" s="93">
        <v>13</v>
      </c>
      <c r="G740" s="93">
        <v>2000</v>
      </c>
      <c r="H740" s="93">
        <v>2800</v>
      </c>
      <c r="I740" s="93">
        <v>283</v>
      </c>
      <c r="J740" s="94"/>
      <c r="K740" s="94"/>
      <c r="L740" s="95" t="s">
        <v>47</v>
      </c>
      <c r="M740" s="96">
        <f>OAX!N778</f>
        <v>0</v>
      </c>
      <c r="N740" s="153"/>
      <c r="O740" s="154"/>
      <c r="P740" s="154"/>
      <c r="Q740" s="96">
        <f>+OAX!R778</f>
        <v>0</v>
      </c>
      <c r="R740" s="96">
        <f>+OAX!S778</f>
        <v>0</v>
      </c>
      <c r="S740" s="96">
        <f>+OAX!T778</f>
        <v>0</v>
      </c>
      <c r="T740" s="96">
        <f>+OAX!U778</f>
        <v>0</v>
      </c>
      <c r="U740" s="96">
        <f>+OAX!V778</f>
        <v>0</v>
      </c>
      <c r="V740" s="96"/>
      <c r="W740" s="96"/>
      <c r="X740" s="96"/>
      <c r="Y740" s="96"/>
      <c r="Z740" s="96"/>
      <c r="AA740" s="96"/>
    </row>
    <row r="741" spans="1:27" ht="24.75" hidden="1">
      <c r="A741" s="1"/>
      <c r="B741" s="99">
        <v>2023</v>
      </c>
      <c r="C741" s="99">
        <v>20</v>
      </c>
      <c r="D741" s="99">
        <v>3</v>
      </c>
      <c r="E741" s="99">
        <v>7</v>
      </c>
      <c r="F741" s="99">
        <v>13</v>
      </c>
      <c r="G741" s="99">
        <v>2000</v>
      </c>
      <c r="H741" s="99">
        <v>2800</v>
      </c>
      <c r="I741" s="99">
        <v>283</v>
      </c>
      <c r="J741" s="100">
        <v>1</v>
      </c>
      <c r="K741" s="100"/>
      <c r="L741" s="101" t="s">
        <v>568</v>
      </c>
      <c r="M741" s="102">
        <f>OAX!N779</f>
        <v>0</v>
      </c>
      <c r="N741" s="148" t="str">
        <f>+OAX!O779</f>
        <v>Pieza</v>
      </c>
      <c r="O741" s="104">
        <f>+OAX!P779</f>
        <v>0</v>
      </c>
      <c r="P741" s="104">
        <f>+OAX!Q779</f>
        <v>0</v>
      </c>
      <c r="Q741" s="102">
        <f>+OAX!R779</f>
        <v>0</v>
      </c>
      <c r="R741" s="102">
        <f>+OAX!S779</f>
        <v>0</v>
      </c>
      <c r="S741" s="102">
        <f>+OAX!T779</f>
        <v>0</v>
      </c>
      <c r="T741" s="102">
        <f>+OAX!U779</f>
        <v>0</v>
      </c>
      <c r="U741" s="102">
        <f>+OAX!V779</f>
        <v>0</v>
      </c>
      <c r="V741" s="102">
        <f>+OAX!W779</f>
        <v>0</v>
      </c>
      <c r="W741" s="102">
        <f>+OAX!X779</f>
        <v>0</v>
      </c>
      <c r="X741" s="102">
        <f>+OAX!Y779</f>
        <v>0</v>
      </c>
      <c r="Y741" s="102">
        <f>+OAX!Z779</f>
        <v>0</v>
      </c>
      <c r="Z741" s="102">
        <f>+OAX!AA779</f>
        <v>0</v>
      </c>
      <c r="AA741" s="102">
        <f>+OAX!AB779</f>
        <v>0</v>
      </c>
    </row>
    <row r="742" spans="1:27" ht="24.75" hidden="1">
      <c r="A742" s="1"/>
      <c r="B742" s="87">
        <v>2023</v>
      </c>
      <c r="C742" s="87">
        <v>20</v>
      </c>
      <c r="D742" s="87">
        <v>3</v>
      </c>
      <c r="E742" s="87">
        <v>7</v>
      </c>
      <c r="F742" s="87">
        <v>13</v>
      </c>
      <c r="G742" s="87">
        <v>2000</v>
      </c>
      <c r="H742" s="87">
        <v>2900</v>
      </c>
      <c r="I742" s="87"/>
      <c r="J742" s="88" t="s">
        <v>29</v>
      </c>
      <c r="K742" s="88"/>
      <c r="L742" s="89" t="s">
        <v>569</v>
      </c>
      <c r="M742" s="90">
        <f>OAX!N780</f>
        <v>0</v>
      </c>
      <c r="N742" s="151"/>
      <c r="O742" s="152"/>
      <c r="P742" s="152"/>
      <c r="Q742" s="90">
        <f>+OAX!R780</f>
        <v>0</v>
      </c>
      <c r="R742" s="90">
        <f>+OAX!S780</f>
        <v>0</v>
      </c>
      <c r="S742" s="90">
        <f>+OAX!T780</f>
        <v>0</v>
      </c>
      <c r="T742" s="90">
        <f>+OAX!U780</f>
        <v>0</v>
      </c>
      <c r="U742" s="90">
        <f>+OAX!V780</f>
        <v>0</v>
      </c>
      <c r="V742" s="90"/>
      <c r="W742" s="90"/>
      <c r="X742" s="90"/>
      <c r="Y742" s="90"/>
      <c r="Z742" s="90"/>
      <c r="AA742" s="90"/>
    </row>
    <row r="743" spans="1:27" ht="24.75" hidden="1">
      <c r="A743" s="1"/>
      <c r="B743" s="93">
        <v>2023</v>
      </c>
      <c r="C743" s="93">
        <v>20</v>
      </c>
      <c r="D743" s="93">
        <v>3</v>
      </c>
      <c r="E743" s="93">
        <v>7</v>
      </c>
      <c r="F743" s="93">
        <v>13</v>
      </c>
      <c r="G743" s="93">
        <v>2000</v>
      </c>
      <c r="H743" s="93">
        <v>2900</v>
      </c>
      <c r="I743" s="93">
        <v>291</v>
      </c>
      <c r="J743" s="94"/>
      <c r="K743" s="94"/>
      <c r="L743" s="202" t="s">
        <v>570</v>
      </c>
      <c r="M743" s="190">
        <f>OAX!N781</f>
        <v>0</v>
      </c>
      <c r="N743" s="153"/>
      <c r="O743" s="154"/>
      <c r="P743" s="154"/>
      <c r="Q743" s="190">
        <f>+OAX!R781</f>
        <v>0</v>
      </c>
      <c r="R743" s="190">
        <f>+OAX!S781</f>
        <v>0</v>
      </c>
      <c r="S743" s="190">
        <f>+OAX!T781</f>
        <v>0</v>
      </c>
      <c r="T743" s="190">
        <f>+OAX!U781</f>
        <v>0</v>
      </c>
      <c r="U743" s="190">
        <f>+OAX!V781</f>
        <v>0</v>
      </c>
      <c r="V743" s="190"/>
      <c r="W743" s="190"/>
      <c r="X743" s="190"/>
      <c r="Y743" s="190"/>
      <c r="Z743" s="190"/>
      <c r="AA743" s="190"/>
    </row>
    <row r="744" spans="1:27" ht="24.75" hidden="1">
      <c r="A744" s="1"/>
      <c r="B744" s="99">
        <v>2023</v>
      </c>
      <c r="C744" s="99">
        <v>20</v>
      </c>
      <c r="D744" s="99">
        <v>3</v>
      </c>
      <c r="E744" s="99">
        <v>7</v>
      </c>
      <c r="F744" s="99">
        <v>13</v>
      </c>
      <c r="G744" s="99">
        <v>2000</v>
      </c>
      <c r="H744" s="99">
        <v>2900</v>
      </c>
      <c r="I744" s="99">
        <v>291</v>
      </c>
      <c r="J744" s="100">
        <v>1</v>
      </c>
      <c r="K744" s="100"/>
      <c r="L744" s="101" t="s">
        <v>571</v>
      </c>
      <c r="M744" s="102">
        <f>OAX!N782</f>
        <v>0</v>
      </c>
      <c r="N744" s="148" t="str">
        <f>+OAX!O782</f>
        <v>Pieza</v>
      </c>
      <c r="O744" s="104">
        <f>+OAX!P782</f>
        <v>0</v>
      </c>
      <c r="P744" s="104">
        <f>+OAX!Q782</f>
        <v>0</v>
      </c>
      <c r="Q744" s="102">
        <f>+OAX!R782</f>
        <v>0</v>
      </c>
      <c r="R744" s="102">
        <f>+OAX!S782</f>
        <v>0</v>
      </c>
      <c r="S744" s="102">
        <f>+OAX!T782</f>
        <v>0</v>
      </c>
      <c r="T744" s="102">
        <f>+OAX!U782</f>
        <v>0</v>
      </c>
      <c r="U744" s="102">
        <f>+OAX!V782</f>
        <v>0</v>
      </c>
      <c r="V744" s="102">
        <f>+OAX!W782</f>
        <v>0</v>
      </c>
      <c r="W744" s="102">
        <f>+OAX!X782</f>
        <v>0</v>
      </c>
      <c r="X744" s="102">
        <f>+OAX!Y782</f>
        <v>0</v>
      </c>
      <c r="Y744" s="102">
        <f>+OAX!Z782</f>
        <v>0</v>
      </c>
      <c r="Z744" s="102">
        <f>+OAX!AA782</f>
        <v>0</v>
      </c>
      <c r="AA744" s="102">
        <f>+OAX!AB782</f>
        <v>0</v>
      </c>
    </row>
    <row r="745" spans="1:27" ht="24.75" hidden="1">
      <c r="A745" s="1"/>
      <c r="B745" s="93">
        <v>2023</v>
      </c>
      <c r="C745" s="93">
        <v>20</v>
      </c>
      <c r="D745" s="93">
        <v>3</v>
      </c>
      <c r="E745" s="93">
        <v>7</v>
      </c>
      <c r="F745" s="93">
        <v>13</v>
      </c>
      <c r="G745" s="93">
        <v>2000</v>
      </c>
      <c r="H745" s="93">
        <v>2900</v>
      </c>
      <c r="I745" s="93">
        <v>292</v>
      </c>
      <c r="J745" s="94"/>
      <c r="K745" s="94"/>
      <c r="L745" s="202" t="s">
        <v>572</v>
      </c>
      <c r="M745" s="190">
        <f>OAX!N783</f>
        <v>0</v>
      </c>
      <c r="N745" s="153"/>
      <c r="O745" s="154"/>
      <c r="P745" s="154"/>
      <c r="Q745" s="190">
        <f>+OAX!R783</f>
        <v>0</v>
      </c>
      <c r="R745" s="190">
        <f>+OAX!S783</f>
        <v>0</v>
      </c>
      <c r="S745" s="190">
        <f>+OAX!T783</f>
        <v>0</v>
      </c>
      <c r="T745" s="190">
        <f>+OAX!U783</f>
        <v>0</v>
      </c>
      <c r="U745" s="190">
        <f>+OAX!V783</f>
        <v>0</v>
      </c>
      <c r="V745" s="190"/>
      <c r="W745" s="190"/>
      <c r="X745" s="190"/>
      <c r="Y745" s="190"/>
      <c r="Z745" s="190"/>
      <c r="AA745" s="190"/>
    </row>
    <row r="746" spans="1:27" ht="24.75" hidden="1">
      <c r="A746" s="1"/>
      <c r="B746" s="99">
        <v>2023</v>
      </c>
      <c r="C746" s="99">
        <v>20</v>
      </c>
      <c r="D746" s="99">
        <v>3</v>
      </c>
      <c r="E746" s="99">
        <v>7</v>
      </c>
      <c r="F746" s="99">
        <v>13</v>
      </c>
      <c r="G746" s="99">
        <v>2000</v>
      </c>
      <c r="H746" s="99">
        <v>2900</v>
      </c>
      <c r="I746" s="99">
        <v>292</v>
      </c>
      <c r="J746" s="100">
        <v>1</v>
      </c>
      <c r="K746" s="100"/>
      <c r="L746" s="101" t="s">
        <v>573</v>
      </c>
      <c r="M746" s="102">
        <f>OAX!N784</f>
        <v>0</v>
      </c>
      <c r="N746" s="148" t="str">
        <f>+OAX!O784</f>
        <v>Pieza</v>
      </c>
      <c r="O746" s="104">
        <f>+OAX!P784</f>
        <v>0</v>
      </c>
      <c r="P746" s="104">
        <f>+OAX!Q784</f>
        <v>0</v>
      </c>
      <c r="Q746" s="102">
        <f>+OAX!R784</f>
        <v>0</v>
      </c>
      <c r="R746" s="102">
        <f>+OAX!S784</f>
        <v>0</v>
      </c>
      <c r="S746" s="102">
        <f>+OAX!T784</f>
        <v>0</v>
      </c>
      <c r="T746" s="102">
        <f>+OAX!U784</f>
        <v>0</v>
      </c>
      <c r="U746" s="102">
        <f>+OAX!V784</f>
        <v>0</v>
      </c>
      <c r="V746" s="102">
        <f>+OAX!W784</f>
        <v>0</v>
      </c>
      <c r="W746" s="102">
        <f>+OAX!X784</f>
        <v>0</v>
      </c>
      <c r="X746" s="102">
        <f>+OAX!Y784</f>
        <v>0</v>
      </c>
      <c r="Y746" s="102">
        <f>+OAX!Z784</f>
        <v>0</v>
      </c>
      <c r="Z746" s="102">
        <f>+OAX!AA784</f>
        <v>0</v>
      </c>
      <c r="AA746" s="102">
        <f>+OAX!AB784</f>
        <v>0</v>
      </c>
    </row>
    <row r="747" spans="1:27" ht="24.75" hidden="1">
      <c r="A747" s="1"/>
      <c r="B747" s="81">
        <v>2023</v>
      </c>
      <c r="C747" s="81">
        <v>20</v>
      </c>
      <c r="D747" s="81">
        <v>3</v>
      </c>
      <c r="E747" s="81">
        <v>7</v>
      </c>
      <c r="F747" s="81">
        <v>13</v>
      </c>
      <c r="G747" s="81">
        <v>3000</v>
      </c>
      <c r="H747" s="81"/>
      <c r="I747" s="81"/>
      <c r="J747" s="82" t="s">
        <v>29</v>
      </c>
      <c r="K747" s="82"/>
      <c r="L747" s="83" t="s">
        <v>55</v>
      </c>
      <c r="M747" s="84">
        <f>OAX!N785</f>
        <v>0</v>
      </c>
      <c r="N747" s="149"/>
      <c r="O747" s="150"/>
      <c r="P747" s="150"/>
      <c r="Q747" s="84">
        <f>+OAX!R785</f>
        <v>0</v>
      </c>
      <c r="R747" s="84">
        <f>+OAX!S785</f>
        <v>0</v>
      </c>
      <c r="S747" s="84">
        <f>+OAX!T785</f>
        <v>0</v>
      </c>
      <c r="T747" s="84">
        <f>+OAX!U785</f>
        <v>0</v>
      </c>
      <c r="U747" s="84">
        <f>+OAX!V785</f>
        <v>0</v>
      </c>
      <c r="V747" s="84"/>
      <c r="W747" s="84"/>
      <c r="X747" s="84"/>
      <c r="Y747" s="84"/>
      <c r="Z747" s="84"/>
      <c r="AA747" s="84"/>
    </row>
    <row r="748" spans="1:27" ht="24.75" hidden="1">
      <c r="A748" s="1"/>
      <c r="B748" s="87">
        <v>2023</v>
      </c>
      <c r="C748" s="87">
        <v>20</v>
      </c>
      <c r="D748" s="87">
        <v>3</v>
      </c>
      <c r="E748" s="87">
        <v>7</v>
      </c>
      <c r="F748" s="87">
        <v>13</v>
      </c>
      <c r="G748" s="87">
        <v>3000</v>
      </c>
      <c r="H748" s="87">
        <v>3100</v>
      </c>
      <c r="I748" s="87"/>
      <c r="J748" s="88" t="s">
        <v>29</v>
      </c>
      <c r="K748" s="88"/>
      <c r="L748" s="89" t="s">
        <v>151</v>
      </c>
      <c r="M748" s="90">
        <f>OAX!N786</f>
        <v>0</v>
      </c>
      <c r="N748" s="151"/>
      <c r="O748" s="152"/>
      <c r="P748" s="152"/>
      <c r="Q748" s="90">
        <f>+OAX!R786</f>
        <v>0</v>
      </c>
      <c r="R748" s="90">
        <f>+OAX!S786</f>
        <v>0</v>
      </c>
      <c r="S748" s="90">
        <f>+OAX!T786</f>
        <v>0</v>
      </c>
      <c r="T748" s="90">
        <f>+OAX!U786</f>
        <v>0</v>
      </c>
      <c r="U748" s="90">
        <f>+OAX!V786</f>
        <v>0</v>
      </c>
      <c r="V748" s="90"/>
      <c r="W748" s="90"/>
      <c r="X748" s="90"/>
      <c r="Y748" s="90"/>
      <c r="Z748" s="90"/>
      <c r="AA748" s="90"/>
    </row>
    <row r="749" spans="1:27" ht="48" hidden="1">
      <c r="A749" s="1"/>
      <c r="B749" s="93">
        <v>2023</v>
      </c>
      <c r="C749" s="93">
        <v>20</v>
      </c>
      <c r="D749" s="93">
        <v>3</v>
      </c>
      <c r="E749" s="93">
        <v>7</v>
      </c>
      <c r="F749" s="93">
        <v>13</v>
      </c>
      <c r="G749" s="93">
        <v>3000</v>
      </c>
      <c r="H749" s="93">
        <v>3100</v>
      </c>
      <c r="I749" s="93">
        <v>317</v>
      </c>
      <c r="J749" s="94"/>
      <c r="K749" s="94"/>
      <c r="L749" s="95" t="s">
        <v>317</v>
      </c>
      <c r="M749" s="96">
        <f>OAX!N787</f>
        <v>0</v>
      </c>
      <c r="N749" s="153"/>
      <c r="O749" s="154"/>
      <c r="P749" s="154"/>
      <c r="Q749" s="96">
        <f>+OAX!R787</f>
        <v>0</v>
      </c>
      <c r="R749" s="96">
        <f>+OAX!S787</f>
        <v>0</v>
      </c>
      <c r="S749" s="96">
        <f>+OAX!T787</f>
        <v>0</v>
      </c>
      <c r="T749" s="96">
        <f>+OAX!U787</f>
        <v>0</v>
      </c>
      <c r="U749" s="96">
        <f>+OAX!V787</f>
        <v>0</v>
      </c>
      <c r="V749" s="96"/>
      <c r="W749" s="96"/>
      <c r="X749" s="96"/>
      <c r="Y749" s="96"/>
      <c r="Z749" s="96"/>
      <c r="AA749" s="96"/>
    </row>
    <row r="750" spans="1:27" ht="24.75" hidden="1">
      <c r="A750" s="1"/>
      <c r="B750" s="99">
        <v>2023</v>
      </c>
      <c r="C750" s="99">
        <v>20</v>
      </c>
      <c r="D750" s="99">
        <v>3</v>
      </c>
      <c r="E750" s="99">
        <v>7</v>
      </c>
      <c r="F750" s="99">
        <v>13</v>
      </c>
      <c r="G750" s="99">
        <v>3000</v>
      </c>
      <c r="H750" s="99">
        <v>3100</v>
      </c>
      <c r="I750" s="99">
        <v>317</v>
      </c>
      <c r="J750" s="100">
        <v>1</v>
      </c>
      <c r="K750" s="100"/>
      <c r="L750" s="101" t="s">
        <v>153</v>
      </c>
      <c r="M750" s="102">
        <f>OAX!N788</f>
        <v>0</v>
      </c>
      <c r="N750" s="148" t="str">
        <f>+OAX!O788</f>
        <v>Servicio</v>
      </c>
      <c r="O750" s="104">
        <f>+OAX!P788</f>
        <v>0</v>
      </c>
      <c r="P750" s="104">
        <f>+OAX!Q788</f>
        <v>0</v>
      </c>
      <c r="Q750" s="102">
        <f>+OAX!R788</f>
        <v>0</v>
      </c>
      <c r="R750" s="102">
        <f>+OAX!S788</f>
        <v>0</v>
      </c>
      <c r="S750" s="102">
        <f>+OAX!T788</f>
        <v>0</v>
      </c>
      <c r="T750" s="102">
        <f>+OAX!U788</f>
        <v>0</v>
      </c>
      <c r="U750" s="102">
        <f>+OAX!V788</f>
        <v>0</v>
      </c>
      <c r="V750" s="102">
        <f>+OAX!W788</f>
        <v>0</v>
      </c>
      <c r="W750" s="102">
        <f>+OAX!X788</f>
        <v>0</v>
      </c>
      <c r="X750" s="102">
        <f>+OAX!Y788</f>
        <v>0</v>
      </c>
      <c r="Y750" s="102">
        <f>+OAX!Z788</f>
        <v>0</v>
      </c>
      <c r="Z750" s="102">
        <f>+OAX!AA788</f>
        <v>0</v>
      </c>
      <c r="AA750" s="102">
        <f>+OAX!AB788</f>
        <v>0</v>
      </c>
    </row>
    <row r="751" spans="1:27" ht="48" hidden="1">
      <c r="A751" s="1"/>
      <c r="B751" s="87">
        <v>2023</v>
      </c>
      <c r="C751" s="87">
        <v>20</v>
      </c>
      <c r="D751" s="87">
        <v>3</v>
      </c>
      <c r="E751" s="87">
        <v>7</v>
      </c>
      <c r="F751" s="87">
        <v>13</v>
      </c>
      <c r="G751" s="87">
        <v>3000</v>
      </c>
      <c r="H751" s="87">
        <v>3300</v>
      </c>
      <c r="I751" s="87"/>
      <c r="J751" s="88" t="s">
        <v>29</v>
      </c>
      <c r="K751" s="88"/>
      <c r="L751" s="89" t="s">
        <v>56</v>
      </c>
      <c r="M751" s="90">
        <f>OAX!N789</f>
        <v>0</v>
      </c>
      <c r="N751" s="151"/>
      <c r="O751" s="152"/>
      <c r="P751" s="152"/>
      <c r="Q751" s="90">
        <f>+OAX!R789</f>
        <v>0</v>
      </c>
      <c r="R751" s="90">
        <f>+OAX!S789</f>
        <v>0</v>
      </c>
      <c r="S751" s="90">
        <f>+OAX!T789</f>
        <v>0</v>
      </c>
      <c r="T751" s="90">
        <f>+OAX!U789</f>
        <v>0</v>
      </c>
      <c r="U751" s="90">
        <f>+OAX!V789</f>
        <v>0</v>
      </c>
      <c r="V751" s="90"/>
      <c r="W751" s="90"/>
      <c r="X751" s="90"/>
      <c r="Y751" s="90"/>
      <c r="Z751" s="90"/>
      <c r="AA751" s="90"/>
    </row>
    <row r="752" spans="1:27" ht="24.75" hidden="1">
      <c r="A752" s="1"/>
      <c r="B752" s="93">
        <v>2023</v>
      </c>
      <c r="C752" s="93">
        <v>20</v>
      </c>
      <c r="D752" s="93">
        <v>3</v>
      </c>
      <c r="E752" s="93">
        <v>7</v>
      </c>
      <c r="F752" s="93">
        <v>13</v>
      </c>
      <c r="G752" s="93">
        <v>3000</v>
      </c>
      <c r="H752" s="93">
        <v>3300</v>
      </c>
      <c r="I752" s="93">
        <v>337</v>
      </c>
      <c r="J752" s="94"/>
      <c r="K752" s="94"/>
      <c r="L752" s="189" t="s">
        <v>574</v>
      </c>
      <c r="M752" s="190">
        <f>OAX!N790</f>
        <v>0</v>
      </c>
      <c r="N752" s="153"/>
      <c r="O752" s="154"/>
      <c r="P752" s="154"/>
      <c r="Q752" s="190">
        <f>+OAX!R790</f>
        <v>0</v>
      </c>
      <c r="R752" s="190">
        <f>+OAX!S790</f>
        <v>0</v>
      </c>
      <c r="S752" s="190">
        <f>+OAX!T790</f>
        <v>0</v>
      </c>
      <c r="T752" s="190">
        <f>+OAX!U790</f>
        <v>0</v>
      </c>
      <c r="U752" s="190">
        <f>+OAX!V790</f>
        <v>0</v>
      </c>
      <c r="V752" s="190"/>
      <c r="W752" s="190"/>
      <c r="X752" s="190"/>
      <c r="Y752" s="190"/>
      <c r="Z752" s="190"/>
      <c r="AA752" s="190"/>
    </row>
    <row r="753" spans="1:27" ht="24.75" hidden="1">
      <c r="A753" s="1"/>
      <c r="B753" s="99">
        <v>2023</v>
      </c>
      <c r="C753" s="99">
        <v>20</v>
      </c>
      <c r="D753" s="99">
        <v>3</v>
      </c>
      <c r="E753" s="99">
        <v>7</v>
      </c>
      <c r="F753" s="99">
        <v>13</v>
      </c>
      <c r="G753" s="99">
        <v>3000</v>
      </c>
      <c r="H753" s="99">
        <v>3300</v>
      </c>
      <c r="I753" s="99">
        <v>337</v>
      </c>
      <c r="J753" s="100">
        <v>1</v>
      </c>
      <c r="K753" s="100"/>
      <c r="L753" s="123" t="s">
        <v>575</v>
      </c>
      <c r="M753" s="102">
        <f>OAX!N791</f>
        <v>0</v>
      </c>
      <c r="N753" s="148" t="str">
        <f>+OAX!O791</f>
        <v>Servicio</v>
      </c>
      <c r="O753" s="104">
        <f>+OAX!P791</f>
        <v>0</v>
      </c>
      <c r="P753" s="104">
        <f>+OAX!Q791</f>
        <v>0</v>
      </c>
      <c r="Q753" s="102">
        <f>+OAX!R791</f>
        <v>0</v>
      </c>
      <c r="R753" s="102">
        <f>+OAX!S791</f>
        <v>0</v>
      </c>
      <c r="S753" s="102">
        <f>+OAX!T791</f>
        <v>0</v>
      </c>
      <c r="T753" s="102">
        <f>+OAX!U791</f>
        <v>0</v>
      </c>
      <c r="U753" s="102">
        <f>+OAX!V791</f>
        <v>0</v>
      </c>
      <c r="V753" s="102">
        <f>+OAX!W791</f>
        <v>0</v>
      </c>
      <c r="W753" s="102">
        <f>+OAX!X791</f>
        <v>0</v>
      </c>
      <c r="X753" s="102">
        <f>+OAX!Y791</f>
        <v>0</v>
      </c>
      <c r="Y753" s="102">
        <f>+OAX!Z791</f>
        <v>0</v>
      </c>
      <c r="Z753" s="102">
        <f>+OAX!AA791</f>
        <v>0</v>
      </c>
      <c r="AA753" s="102">
        <f>+OAX!AB791</f>
        <v>0</v>
      </c>
    </row>
    <row r="754" spans="1:27" ht="24.75" hidden="1">
      <c r="A754" s="1"/>
      <c r="B754" s="99">
        <v>2023</v>
      </c>
      <c r="C754" s="99">
        <v>20</v>
      </c>
      <c r="D754" s="99">
        <v>3</v>
      </c>
      <c r="E754" s="99">
        <v>7</v>
      </c>
      <c r="F754" s="99">
        <v>13</v>
      </c>
      <c r="G754" s="25">
        <v>3000</v>
      </c>
      <c r="H754" s="99">
        <v>3300</v>
      </c>
      <c r="I754" s="99">
        <v>337</v>
      </c>
      <c r="J754" s="100">
        <v>2</v>
      </c>
      <c r="K754" s="100"/>
      <c r="L754" s="123" t="s">
        <v>576</v>
      </c>
      <c r="M754" s="102">
        <f>OAX!N792</f>
        <v>0</v>
      </c>
      <c r="N754" s="148" t="str">
        <f>+OAX!O792</f>
        <v>Servicio</v>
      </c>
      <c r="O754" s="104">
        <f>+OAX!P792</f>
        <v>0</v>
      </c>
      <c r="P754" s="104">
        <f>+OAX!Q792</f>
        <v>0</v>
      </c>
      <c r="Q754" s="102">
        <f>+OAX!R792</f>
        <v>0</v>
      </c>
      <c r="R754" s="102">
        <f>+OAX!S792</f>
        <v>0</v>
      </c>
      <c r="S754" s="102">
        <f>+OAX!T792</f>
        <v>0</v>
      </c>
      <c r="T754" s="102">
        <f>+OAX!U792</f>
        <v>0</v>
      </c>
      <c r="U754" s="102">
        <f>+OAX!V792</f>
        <v>0</v>
      </c>
      <c r="V754" s="102">
        <f>+OAX!W792</f>
        <v>0</v>
      </c>
      <c r="W754" s="102">
        <f>+OAX!X792</f>
        <v>0</v>
      </c>
      <c r="X754" s="102">
        <f>+OAX!Y792</f>
        <v>0</v>
      </c>
      <c r="Y754" s="102">
        <f>+OAX!Z792</f>
        <v>0</v>
      </c>
      <c r="Z754" s="102">
        <f>+OAX!AA792</f>
        <v>0</v>
      </c>
      <c r="AA754" s="102">
        <f>+OAX!AB792</f>
        <v>0</v>
      </c>
    </row>
    <row r="755" spans="1:27" ht="24.75" hidden="1">
      <c r="A755" s="1"/>
      <c r="B755" s="99">
        <v>2023</v>
      </c>
      <c r="C755" s="99">
        <v>20</v>
      </c>
      <c r="D755" s="99">
        <v>3</v>
      </c>
      <c r="E755" s="99">
        <v>7</v>
      </c>
      <c r="F755" s="99">
        <v>13</v>
      </c>
      <c r="G755" s="25">
        <v>3000</v>
      </c>
      <c r="H755" s="99">
        <v>3300</v>
      </c>
      <c r="I755" s="99">
        <v>337</v>
      </c>
      <c r="J755" s="100">
        <v>3</v>
      </c>
      <c r="K755" s="100"/>
      <c r="L755" s="123" t="s">
        <v>577</v>
      </c>
      <c r="M755" s="102">
        <f>OAX!N793</f>
        <v>0</v>
      </c>
      <c r="N755" s="148" t="str">
        <f>+OAX!O793</f>
        <v>Servicio</v>
      </c>
      <c r="O755" s="104">
        <f>+OAX!P793</f>
        <v>0</v>
      </c>
      <c r="P755" s="104">
        <f>+OAX!Q793</f>
        <v>0</v>
      </c>
      <c r="Q755" s="102">
        <f>+OAX!R793</f>
        <v>0</v>
      </c>
      <c r="R755" s="102">
        <f>+OAX!S793</f>
        <v>0</v>
      </c>
      <c r="S755" s="102">
        <f>+OAX!T793</f>
        <v>0</v>
      </c>
      <c r="T755" s="102">
        <f>+OAX!U793</f>
        <v>0</v>
      </c>
      <c r="U755" s="102">
        <f>+OAX!V793</f>
        <v>0</v>
      </c>
      <c r="V755" s="102">
        <f>+OAX!W793</f>
        <v>0</v>
      </c>
      <c r="W755" s="102">
        <f>+OAX!X793</f>
        <v>0</v>
      </c>
      <c r="X755" s="102">
        <f>+OAX!Y793</f>
        <v>0</v>
      </c>
      <c r="Y755" s="102">
        <f>+OAX!Z793</f>
        <v>0</v>
      </c>
      <c r="Z755" s="102">
        <f>+OAX!AA793</f>
        <v>0</v>
      </c>
      <c r="AA755" s="102">
        <f>+OAX!AB793</f>
        <v>0</v>
      </c>
    </row>
    <row r="756" spans="1:27" ht="24.75" hidden="1">
      <c r="A756" s="1"/>
      <c r="B756" s="81">
        <v>2023</v>
      </c>
      <c r="C756" s="81">
        <v>20</v>
      </c>
      <c r="D756" s="81">
        <v>3</v>
      </c>
      <c r="E756" s="81">
        <v>7</v>
      </c>
      <c r="F756" s="81">
        <v>13</v>
      </c>
      <c r="G756" s="81">
        <v>5000</v>
      </c>
      <c r="H756" s="81"/>
      <c r="I756" s="81"/>
      <c r="J756" s="82" t="s">
        <v>29</v>
      </c>
      <c r="K756" s="82"/>
      <c r="L756" s="83" t="s">
        <v>114</v>
      </c>
      <c r="M756" s="84">
        <f>OAX!N794</f>
        <v>0</v>
      </c>
      <c r="N756" s="149"/>
      <c r="O756" s="150"/>
      <c r="P756" s="150"/>
      <c r="Q756" s="84">
        <f>+OAX!R794</f>
        <v>0</v>
      </c>
      <c r="R756" s="84">
        <f>+OAX!S794</f>
        <v>0</v>
      </c>
      <c r="S756" s="84">
        <f>+OAX!T794</f>
        <v>0</v>
      </c>
      <c r="T756" s="84">
        <f>+OAX!U794</f>
        <v>0</v>
      </c>
      <c r="U756" s="84">
        <f>+OAX!V794</f>
        <v>0</v>
      </c>
      <c r="V756" s="84"/>
      <c r="W756" s="84"/>
      <c r="X756" s="84"/>
      <c r="Y756" s="84"/>
      <c r="Z756" s="84"/>
      <c r="AA756" s="84"/>
    </row>
    <row r="757" spans="1:27" ht="24.75" hidden="1">
      <c r="A757" s="1"/>
      <c r="B757" s="87">
        <v>2023</v>
      </c>
      <c r="C757" s="87">
        <v>20</v>
      </c>
      <c r="D757" s="87">
        <v>3</v>
      </c>
      <c r="E757" s="87">
        <v>7</v>
      </c>
      <c r="F757" s="87">
        <v>13</v>
      </c>
      <c r="G757" s="87">
        <v>5000</v>
      </c>
      <c r="H757" s="87">
        <v>5100</v>
      </c>
      <c r="I757" s="87"/>
      <c r="J757" s="88" t="s">
        <v>29</v>
      </c>
      <c r="K757" s="88"/>
      <c r="L757" s="89" t="s">
        <v>115</v>
      </c>
      <c r="M757" s="90">
        <f>OAX!N795</f>
        <v>0</v>
      </c>
      <c r="N757" s="151"/>
      <c r="O757" s="152"/>
      <c r="P757" s="152"/>
      <c r="Q757" s="90">
        <f>+OAX!R795</f>
        <v>0</v>
      </c>
      <c r="R757" s="90">
        <f>+OAX!S795</f>
        <v>0</v>
      </c>
      <c r="S757" s="90">
        <f>+OAX!T795</f>
        <v>0</v>
      </c>
      <c r="T757" s="90">
        <f>+OAX!U795</f>
        <v>0</v>
      </c>
      <c r="U757" s="90">
        <f>+OAX!V795</f>
        <v>0</v>
      </c>
      <c r="V757" s="90"/>
      <c r="W757" s="90"/>
      <c r="X757" s="90"/>
      <c r="Y757" s="90"/>
      <c r="Z757" s="90"/>
      <c r="AA757" s="90"/>
    </row>
    <row r="758" spans="1:27" ht="24.75" hidden="1">
      <c r="A758" s="1"/>
      <c r="B758" s="93">
        <v>2023</v>
      </c>
      <c r="C758" s="93">
        <v>20</v>
      </c>
      <c r="D758" s="93">
        <v>3</v>
      </c>
      <c r="E758" s="93">
        <v>7</v>
      </c>
      <c r="F758" s="93">
        <v>13</v>
      </c>
      <c r="G758" s="93">
        <v>5000</v>
      </c>
      <c r="H758" s="93">
        <v>5100</v>
      </c>
      <c r="I758" s="93">
        <v>515</v>
      </c>
      <c r="J758" s="94"/>
      <c r="K758" s="94"/>
      <c r="L758" s="95" t="s">
        <v>116</v>
      </c>
      <c r="M758" s="96">
        <f>OAX!N796</f>
        <v>0</v>
      </c>
      <c r="N758" s="153"/>
      <c r="O758" s="154"/>
      <c r="P758" s="154"/>
      <c r="Q758" s="96">
        <f>+OAX!R796</f>
        <v>0</v>
      </c>
      <c r="R758" s="96">
        <f>+OAX!S796</f>
        <v>0</v>
      </c>
      <c r="S758" s="96">
        <f>+OAX!T796</f>
        <v>0</v>
      </c>
      <c r="T758" s="96">
        <f>+OAX!U796</f>
        <v>0</v>
      </c>
      <c r="U758" s="96">
        <f>+OAX!V796</f>
        <v>0</v>
      </c>
      <c r="V758" s="96"/>
      <c r="W758" s="96"/>
      <c r="X758" s="96"/>
      <c r="Y758" s="96"/>
      <c r="Z758" s="96"/>
      <c r="AA758" s="96"/>
    </row>
    <row r="759" spans="1:27" ht="24.75" hidden="1">
      <c r="A759" s="1"/>
      <c r="B759" s="99">
        <v>2023</v>
      </c>
      <c r="C759" s="99">
        <v>20</v>
      </c>
      <c r="D759" s="99">
        <v>3</v>
      </c>
      <c r="E759" s="99">
        <v>7</v>
      </c>
      <c r="F759" s="99">
        <v>13</v>
      </c>
      <c r="G759" s="99">
        <v>5000</v>
      </c>
      <c r="H759" s="99">
        <v>5100</v>
      </c>
      <c r="I759" s="99">
        <v>515</v>
      </c>
      <c r="J759" s="100">
        <v>1</v>
      </c>
      <c r="K759" s="100"/>
      <c r="L759" s="101" t="s">
        <v>163</v>
      </c>
      <c r="M759" s="102">
        <f>OAX!N797</f>
        <v>0</v>
      </c>
      <c r="N759" s="148" t="str">
        <f>+OAX!O797</f>
        <v>Pieza</v>
      </c>
      <c r="O759" s="104">
        <f>+OAX!P797</f>
        <v>0</v>
      </c>
      <c r="P759" s="104">
        <f>+OAX!Q797</f>
        <v>0</v>
      </c>
      <c r="Q759" s="102">
        <f>+OAX!R797</f>
        <v>0</v>
      </c>
      <c r="R759" s="102">
        <f>+OAX!S797</f>
        <v>0</v>
      </c>
      <c r="S759" s="102">
        <f>+OAX!T797</f>
        <v>0</v>
      </c>
      <c r="T759" s="102">
        <f>+OAX!U797</f>
        <v>0</v>
      </c>
      <c r="U759" s="102">
        <f>+OAX!V797</f>
        <v>0</v>
      </c>
      <c r="V759" s="102">
        <f>+OAX!W797</f>
        <v>0</v>
      </c>
      <c r="W759" s="102">
        <f>+OAX!X797</f>
        <v>0</v>
      </c>
      <c r="X759" s="102">
        <f>+OAX!Y797</f>
        <v>0</v>
      </c>
      <c r="Y759" s="102">
        <f>+OAX!Z797</f>
        <v>0</v>
      </c>
      <c r="Z759" s="102">
        <f>+OAX!AA797</f>
        <v>0</v>
      </c>
      <c r="AA759" s="102">
        <f>+OAX!AB797</f>
        <v>0</v>
      </c>
    </row>
    <row r="760" spans="1:27" ht="24.75" hidden="1">
      <c r="A760" s="1"/>
      <c r="B760" s="99">
        <v>2023</v>
      </c>
      <c r="C760" s="99">
        <v>20</v>
      </c>
      <c r="D760" s="99">
        <v>3</v>
      </c>
      <c r="E760" s="99">
        <v>7</v>
      </c>
      <c r="F760" s="99">
        <v>13</v>
      </c>
      <c r="G760" s="99">
        <v>5000</v>
      </c>
      <c r="H760" s="99">
        <v>5100</v>
      </c>
      <c r="I760" s="99">
        <v>515</v>
      </c>
      <c r="J760" s="100">
        <v>2</v>
      </c>
      <c r="K760" s="100"/>
      <c r="L760" s="101" t="s">
        <v>273</v>
      </c>
      <c r="M760" s="102">
        <f>OAX!N798</f>
        <v>0</v>
      </c>
      <c r="N760" s="148" t="str">
        <f>+OAX!O798</f>
        <v>Pieza</v>
      </c>
      <c r="O760" s="104">
        <f>+OAX!P798</f>
        <v>0</v>
      </c>
      <c r="P760" s="104">
        <f>+OAX!Q798</f>
        <v>0</v>
      </c>
      <c r="Q760" s="102">
        <f>+OAX!R798</f>
        <v>0</v>
      </c>
      <c r="R760" s="102">
        <f>+OAX!S798</f>
        <v>0</v>
      </c>
      <c r="S760" s="102">
        <f>+OAX!T798</f>
        <v>0</v>
      </c>
      <c r="T760" s="102">
        <f>+OAX!U798</f>
        <v>0</v>
      </c>
      <c r="U760" s="102">
        <f>+OAX!V798</f>
        <v>0</v>
      </c>
      <c r="V760" s="102">
        <f>+OAX!W798</f>
        <v>0</v>
      </c>
      <c r="W760" s="102">
        <f>+OAX!X798</f>
        <v>0</v>
      </c>
      <c r="X760" s="102">
        <f>+OAX!Y798</f>
        <v>0</v>
      </c>
      <c r="Y760" s="102">
        <f>+OAX!Z798</f>
        <v>0</v>
      </c>
      <c r="Z760" s="102">
        <f>+OAX!AA798</f>
        <v>0</v>
      </c>
      <c r="AA760" s="102">
        <f>+OAX!AB798</f>
        <v>0</v>
      </c>
    </row>
    <row r="761" spans="1:27" ht="24.75" hidden="1">
      <c r="A761" s="1"/>
      <c r="B761" s="99">
        <v>2023</v>
      </c>
      <c r="C761" s="99">
        <v>20</v>
      </c>
      <c r="D761" s="99">
        <v>3</v>
      </c>
      <c r="E761" s="99">
        <v>7</v>
      </c>
      <c r="F761" s="99">
        <v>13</v>
      </c>
      <c r="G761" s="99">
        <v>5000</v>
      </c>
      <c r="H761" s="99">
        <v>5100</v>
      </c>
      <c r="I761" s="99">
        <v>515</v>
      </c>
      <c r="J761" s="100">
        <v>3</v>
      </c>
      <c r="K761" s="100"/>
      <c r="L761" s="101" t="s">
        <v>578</v>
      </c>
      <c r="M761" s="102">
        <f>OAX!N799</f>
        <v>0</v>
      </c>
      <c r="N761" s="148" t="str">
        <f>+OAX!O799</f>
        <v>Pieza</v>
      </c>
      <c r="O761" s="104">
        <f>+OAX!P799</f>
        <v>0</v>
      </c>
      <c r="P761" s="104">
        <f>+OAX!Q799</f>
        <v>0</v>
      </c>
      <c r="Q761" s="102">
        <f>+OAX!R799</f>
        <v>0</v>
      </c>
      <c r="R761" s="102">
        <f>+OAX!S799</f>
        <v>0</v>
      </c>
      <c r="S761" s="102">
        <f>+OAX!T799</f>
        <v>0</v>
      </c>
      <c r="T761" s="102">
        <f>+OAX!U799</f>
        <v>0</v>
      </c>
      <c r="U761" s="102">
        <f>+OAX!V799</f>
        <v>0</v>
      </c>
      <c r="V761" s="102">
        <f>+OAX!W799</f>
        <v>0</v>
      </c>
      <c r="W761" s="102">
        <f>+OAX!X799</f>
        <v>0</v>
      </c>
      <c r="X761" s="102">
        <f>+OAX!Y799</f>
        <v>0</v>
      </c>
      <c r="Y761" s="102">
        <f>+OAX!Z799</f>
        <v>0</v>
      </c>
      <c r="Z761" s="102">
        <f>+OAX!AA799</f>
        <v>0</v>
      </c>
      <c r="AA761" s="102">
        <f>+OAX!AB799</f>
        <v>0</v>
      </c>
    </row>
    <row r="762" spans="1:27" ht="24.75" hidden="1">
      <c r="A762" s="1"/>
      <c r="B762" s="99">
        <v>2023</v>
      </c>
      <c r="C762" s="99">
        <v>20</v>
      </c>
      <c r="D762" s="99">
        <v>3</v>
      </c>
      <c r="E762" s="99">
        <v>7</v>
      </c>
      <c r="F762" s="99">
        <v>13</v>
      </c>
      <c r="G762" s="99">
        <v>5000</v>
      </c>
      <c r="H762" s="99">
        <v>5100</v>
      </c>
      <c r="I762" s="99">
        <v>515</v>
      </c>
      <c r="J762" s="100">
        <v>4</v>
      </c>
      <c r="K762" s="100"/>
      <c r="L762" s="101" t="s">
        <v>292</v>
      </c>
      <c r="M762" s="102">
        <f>OAX!N800</f>
        <v>0</v>
      </c>
      <c r="N762" s="148" t="str">
        <f>+OAX!O800</f>
        <v>Pieza</v>
      </c>
      <c r="O762" s="104">
        <f>+OAX!P800</f>
        <v>0</v>
      </c>
      <c r="P762" s="104">
        <f>+OAX!Q800</f>
        <v>0</v>
      </c>
      <c r="Q762" s="102">
        <f>+OAX!R800</f>
        <v>0</v>
      </c>
      <c r="R762" s="102">
        <f>+OAX!S800</f>
        <v>0</v>
      </c>
      <c r="S762" s="102">
        <f>+OAX!T800</f>
        <v>0</v>
      </c>
      <c r="T762" s="102">
        <f>+OAX!U800</f>
        <v>0</v>
      </c>
      <c r="U762" s="102">
        <f>+OAX!V800</f>
        <v>0</v>
      </c>
      <c r="V762" s="102">
        <f>+OAX!W800</f>
        <v>0</v>
      </c>
      <c r="W762" s="102">
        <f>+OAX!X800</f>
        <v>0</v>
      </c>
      <c r="X762" s="102">
        <f>+OAX!Y800</f>
        <v>0</v>
      </c>
      <c r="Y762" s="102">
        <f>+OAX!Z800</f>
        <v>0</v>
      </c>
      <c r="Z762" s="102">
        <f>+OAX!AA800</f>
        <v>0</v>
      </c>
      <c r="AA762" s="102">
        <f>+OAX!AB800</f>
        <v>0</v>
      </c>
    </row>
    <row r="763" spans="1:27" ht="24.75" hidden="1">
      <c r="A763" s="1"/>
      <c r="B763" s="99">
        <v>2023</v>
      </c>
      <c r="C763" s="99">
        <v>20</v>
      </c>
      <c r="D763" s="99">
        <v>3</v>
      </c>
      <c r="E763" s="99">
        <v>7</v>
      </c>
      <c r="F763" s="99">
        <v>13</v>
      </c>
      <c r="G763" s="99">
        <v>5000</v>
      </c>
      <c r="H763" s="99">
        <v>5100</v>
      </c>
      <c r="I763" s="99">
        <v>515</v>
      </c>
      <c r="J763" s="100">
        <v>5</v>
      </c>
      <c r="K763" s="100"/>
      <c r="L763" s="101" t="s">
        <v>579</v>
      </c>
      <c r="M763" s="102">
        <f>OAX!N801</f>
        <v>0</v>
      </c>
      <c r="N763" s="148" t="str">
        <f>+OAX!O801</f>
        <v>Pieza</v>
      </c>
      <c r="O763" s="104">
        <f>+OAX!P801</f>
        <v>0</v>
      </c>
      <c r="P763" s="104">
        <f>+OAX!Q801</f>
        <v>0</v>
      </c>
      <c r="Q763" s="102">
        <f>+OAX!R801</f>
        <v>0</v>
      </c>
      <c r="R763" s="102">
        <f>+OAX!S801</f>
        <v>0</v>
      </c>
      <c r="S763" s="102">
        <f>+OAX!T801</f>
        <v>0</v>
      </c>
      <c r="T763" s="102">
        <f>+OAX!U801</f>
        <v>0</v>
      </c>
      <c r="U763" s="102">
        <f>+OAX!V801</f>
        <v>0</v>
      </c>
      <c r="V763" s="102">
        <f>+OAX!W801</f>
        <v>0</v>
      </c>
      <c r="W763" s="102">
        <f>+OAX!X801</f>
        <v>0</v>
      </c>
      <c r="X763" s="102">
        <f>+OAX!Y801</f>
        <v>0</v>
      </c>
      <c r="Y763" s="102">
        <f>+OAX!Z801</f>
        <v>0</v>
      </c>
      <c r="Z763" s="102">
        <f>+OAX!AA801</f>
        <v>0</v>
      </c>
      <c r="AA763" s="102">
        <f>+OAX!AB801</f>
        <v>0</v>
      </c>
    </row>
    <row r="764" spans="1:27" ht="24.75" hidden="1">
      <c r="A764" s="1"/>
      <c r="B764" s="99">
        <v>2023</v>
      </c>
      <c r="C764" s="99">
        <v>20</v>
      </c>
      <c r="D764" s="99">
        <v>3</v>
      </c>
      <c r="E764" s="99">
        <v>7</v>
      </c>
      <c r="F764" s="99">
        <v>13</v>
      </c>
      <c r="G764" s="99">
        <v>5000</v>
      </c>
      <c r="H764" s="99">
        <v>5100</v>
      </c>
      <c r="I764" s="99">
        <v>515</v>
      </c>
      <c r="J764" s="100">
        <v>6</v>
      </c>
      <c r="K764" s="100"/>
      <c r="L764" s="101" t="s">
        <v>580</v>
      </c>
      <c r="M764" s="102">
        <f>OAX!N802</f>
        <v>0</v>
      </c>
      <c r="N764" s="148" t="str">
        <f>+OAX!O802</f>
        <v>Pieza</v>
      </c>
      <c r="O764" s="104">
        <f>+OAX!P802</f>
        <v>0</v>
      </c>
      <c r="P764" s="104">
        <f>+OAX!Q802</f>
        <v>0</v>
      </c>
      <c r="Q764" s="102">
        <f>+OAX!R802</f>
        <v>0</v>
      </c>
      <c r="R764" s="102">
        <f>+OAX!S802</f>
        <v>0</v>
      </c>
      <c r="S764" s="102">
        <f>+OAX!T802</f>
        <v>0</v>
      </c>
      <c r="T764" s="102">
        <f>+OAX!U802</f>
        <v>0</v>
      </c>
      <c r="U764" s="102">
        <f>+OAX!V802</f>
        <v>0</v>
      </c>
      <c r="V764" s="102">
        <f>+OAX!W802</f>
        <v>0</v>
      </c>
      <c r="W764" s="102">
        <f>+OAX!X802</f>
        <v>0</v>
      </c>
      <c r="X764" s="102">
        <f>+OAX!Y802</f>
        <v>0</v>
      </c>
      <c r="Y764" s="102">
        <f>+OAX!Z802</f>
        <v>0</v>
      </c>
      <c r="Z764" s="102">
        <f>+OAX!AA802</f>
        <v>0</v>
      </c>
      <c r="AA764" s="102">
        <f>+OAX!AB802</f>
        <v>0</v>
      </c>
    </row>
    <row r="765" spans="1:27" ht="24.75" hidden="1">
      <c r="A765" s="1"/>
      <c r="B765" s="99">
        <v>2023</v>
      </c>
      <c r="C765" s="99">
        <v>20</v>
      </c>
      <c r="D765" s="99">
        <v>3</v>
      </c>
      <c r="E765" s="99">
        <v>7</v>
      </c>
      <c r="F765" s="99">
        <v>13</v>
      </c>
      <c r="G765" s="99">
        <v>5000</v>
      </c>
      <c r="H765" s="99">
        <v>5100</v>
      </c>
      <c r="I765" s="99">
        <v>515</v>
      </c>
      <c r="J765" s="100">
        <v>7</v>
      </c>
      <c r="K765" s="100"/>
      <c r="L765" s="101" t="s">
        <v>581</v>
      </c>
      <c r="M765" s="102">
        <f>OAX!N803</f>
        <v>0</v>
      </c>
      <c r="N765" s="148" t="str">
        <f>+OAX!O803</f>
        <v>Pieza</v>
      </c>
      <c r="O765" s="104">
        <f>+OAX!P803</f>
        <v>0</v>
      </c>
      <c r="P765" s="104">
        <f>+OAX!Q803</f>
        <v>0</v>
      </c>
      <c r="Q765" s="102">
        <f>+OAX!R803</f>
        <v>0</v>
      </c>
      <c r="R765" s="102">
        <f>+OAX!S803</f>
        <v>0</v>
      </c>
      <c r="S765" s="102">
        <f>+OAX!T803</f>
        <v>0</v>
      </c>
      <c r="T765" s="102">
        <f>+OAX!U803</f>
        <v>0</v>
      </c>
      <c r="U765" s="102">
        <f>+OAX!V803</f>
        <v>0</v>
      </c>
      <c r="V765" s="102">
        <f>+OAX!W803</f>
        <v>0</v>
      </c>
      <c r="W765" s="102">
        <f>+OAX!X803</f>
        <v>0</v>
      </c>
      <c r="X765" s="102">
        <f>+OAX!Y803</f>
        <v>0</v>
      </c>
      <c r="Y765" s="102">
        <f>+OAX!Z803</f>
        <v>0</v>
      </c>
      <c r="Z765" s="102">
        <f>+OAX!AA803</f>
        <v>0</v>
      </c>
      <c r="AA765" s="102">
        <f>+OAX!AB803</f>
        <v>0</v>
      </c>
    </row>
    <row r="766" spans="1:27" ht="24.75" hidden="1">
      <c r="A766" s="1"/>
      <c r="B766" s="99">
        <v>2023</v>
      </c>
      <c r="C766" s="99">
        <v>20</v>
      </c>
      <c r="D766" s="99">
        <v>3</v>
      </c>
      <c r="E766" s="99">
        <v>7</v>
      </c>
      <c r="F766" s="99">
        <v>13</v>
      </c>
      <c r="G766" s="99">
        <v>5000</v>
      </c>
      <c r="H766" s="99">
        <v>5100</v>
      </c>
      <c r="I766" s="99">
        <v>515</v>
      </c>
      <c r="J766" s="100">
        <v>8</v>
      </c>
      <c r="K766" s="100"/>
      <c r="L766" s="101" t="s">
        <v>582</v>
      </c>
      <c r="M766" s="102">
        <f>OAX!N804</f>
        <v>0</v>
      </c>
      <c r="N766" s="148" t="str">
        <f>+OAX!O804</f>
        <v>Pieza</v>
      </c>
      <c r="O766" s="104">
        <f>+OAX!P804</f>
        <v>0</v>
      </c>
      <c r="P766" s="104">
        <f>+OAX!Q804</f>
        <v>0</v>
      </c>
      <c r="Q766" s="102">
        <f>+OAX!R804</f>
        <v>0</v>
      </c>
      <c r="R766" s="102">
        <f>+OAX!S804</f>
        <v>0</v>
      </c>
      <c r="S766" s="102">
        <f>+OAX!T804</f>
        <v>0</v>
      </c>
      <c r="T766" s="102">
        <f>+OAX!U804</f>
        <v>0</v>
      </c>
      <c r="U766" s="102">
        <f>+OAX!V804</f>
        <v>0</v>
      </c>
      <c r="V766" s="102">
        <f>+OAX!W804</f>
        <v>0</v>
      </c>
      <c r="W766" s="102">
        <f>+OAX!X804</f>
        <v>0</v>
      </c>
      <c r="X766" s="102">
        <f>+OAX!Y804</f>
        <v>0</v>
      </c>
      <c r="Y766" s="102">
        <f>+OAX!Z804</f>
        <v>0</v>
      </c>
      <c r="Z766" s="102">
        <f>+OAX!AA804</f>
        <v>0</v>
      </c>
      <c r="AA766" s="102">
        <f>+OAX!AB804</f>
        <v>0</v>
      </c>
    </row>
    <row r="767" spans="1:27" ht="24.75" hidden="1">
      <c r="A767" s="1"/>
      <c r="B767" s="99">
        <v>2023</v>
      </c>
      <c r="C767" s="99">
        <v>20</v>
      </c>
      <c r="D767" s="99">
        <v>3</v>
      </c>
      <c r="E767" s="99">
        <v>7</v>
      </c>
      <c r="F767" s="99">
        <v>13</v>
      </c>
      <c r="G767" s="99">
        <v>5000</v>
      </c>
      <c r="H767" s="99">
        <v>5100</v>
      </c>
      <c r="I767" s="99">
        <v>515</v>
      </c>
      <c r="J767" s="100">
        <v>9</v>
      </c>
      <c r="K767" s="100"/>
      <c r="L767" s="123" t="s">
        <v>583</v>
      </c>
      <c r="M767" s="102">
        <f>OAX!N805</f>
        <v>0</v>
      </c>
      <c r="N767" s="148" t="str">
        <f>+OAX!O805</f>
        <v>Pieza</v>
      </c>
      <c r="O767" s="104">
        <f>+OAX!P805</f>
        <v>0</v>
      </c>
      <c r="P767" s="104">
        <f>+OAX!Q805</f>
        <v>0</v>
      </c>
      <c r="Q767" s="102">
        <f>+OAX!R805</f>
        <v>0</v>
      </c>
      <c r="R767" s="102">
        <f>+OAX!S805</f>
        <v>0</v>
      </c>
      <c r="S767" s="102">
        <f>+OAX!T805</f>
        <v>0</v>
      </c>
      <c r="T767" s="102">
        <f>+OAX!U805</f>
        <v>0</v>
      </c>
      <c r="U767" s="102">
        <f>+OAX!V805</f>
        <v>0</v>
      </c>
      <c r="V767" s="102">
        <f>+OAX!W805</f>
        <v>0</v>
      </c>
      <c r="W767" s="102">
        <f>+OAX!X805</f>
        <v>0</v>
      </c>
      <c r="X767" s="102">
        <f>+OAX!Y805</f>
        <v>0</v>
      </c>
      <c r="Y767" s="102">
        <f>+OAX!Z805</f>
        <v>0</v>
      </c>
      <c r="Z767" s="102">
        <f>+OAX!AA805</f>
        <v>0</v>
      </c>
      <c r="AA767" s="102">
        <f>+OAX!AB805</f>
        <v>0</v>
      </c>
    </row>
    <row r="768" spans="1:27" ht="24.75" hidden="1">
      <c r="A768" s="1"/>
      <c r="B768" s="99">
        <v>2023</v>
      </c>
      <c r="C768" s="99">
        <v>20</v>
      </c>
      <c r="D768" s="99">
        <v>3</v>
      </c>
      <c r="E768" s="99">
        <v>7</v>
      </c>
      <c r="F768" s="99">
        <v>13</v>
      </c>
      <c r="G768" s="99">
        <v>5000</v>
      </c>
      <c r="H768" s="99">
        <v>5100</v>
      </c>
      <c r="I768" s="99">
        <v>515</v>
      </c>
      <c r="J768" s="100">
        <v>10</v>
      </c>
      <c r="K768" s="100"/>
      <c r="L768" s="101" t="s">
        <v>584</v>
      </c>
      <c r="M768" s="102">
        <f>OAX!N806</f>
        <v>0</v>
      </c>
      <c r="N768" s="148" t="str">
        <f>+OAX!O806</f>
        <v>Pieza</v>
      </c>
      <c r="O768" s="104">
        <f>+OAX!P806</f>
        <v>0</v>
      </c>
      <c r="P768" s="104">
        <f>+OAX!Q806</f>
        <v>0</v>
      </c>
      <c r="Q768" s="102">
        <f>+OAX!R806</f>
        <v>0</v>
      </c>
      <c r="R768" s="102">
        <f>+OAX!S806</f>
        <v>0</v>
      </c>
      <c r="S768" s="102">
        <f>+OAX!T806</f>
        <v>0</v>
      </c>
      <c r="T768" s="102">
        <f>+OAX!U806</f>
        <v>0</v>
      </c>
      <c r="U768" s="102">
        <f>+OAX!V806</f>
        <v>0</v>
      </c>
      <c r="V768" s="102">
        <f>+OAX!W806</f>
        <v>0</v>
      </c>
      <c r="W768" s="102">
        <f>+OAX!X806</f>
        <v>0</v>
      </c>
      <c r="X768" s="102">
        <f>+OAX!Y806</f>
        <v>0</v>
      </c>
      <c r="Y768" s="102">
        <f>+OAX!Z806</f>
        <v>0</v>
      </c>
      <c r="Z768" s="102">
        <f>+OAX!AA806</f>
        <v>0</v>
      </c>
      <c r="AA768" s="102">
        <f>+OAX!AB806</f>
        <v>0</v>
      </c>
    </row>
    <row r="769" spans="1:27" ht="24.75" hidden="1">
      <c r="A769" s="1"/>
      <c r="B769" s="99">
        <v>2023</v>
      </c>
      <c r="C769" s="99">
        <v>20</v>
      </c>
      <c r="D769" s="99">
        <v>3</v>
      </c>
      <c r="E769" s="99">
        <v>7</v>
      </c>
      <c r="F769" s="99">
        <v>13</v>
      </c>
      <c r="G769" s="99">
        <v>5000</v>
      </c>
      <c r="H769" s="99">
        <v>5100</v>
      </c>
      <c r="I769" s="99">
        <v>515</v>
      </c>
      <c r="J769" s="100">
        <v>11</v>
      </c>
      <c r="K769" s="100"/>
      <c r="L769" s="101" t="s">
        <v>171</v>
      </c>
      <c r="M769" s="102">
        <f>OAX!N807</f>
        <v>0</v>
      </c>
      <c r="N769" s="148" t="str">
        <f>+OAX!O807</f>
        <v>Pieza</v>
      </c>
      <c r="O769" s="104">
        <f>+OAX!P807</f>
        <v>0</v>
      </c>
      <c r="P769" s="104">
        <f>+OAX!Q807</f>
        <v>0</v>
      </c>
      <c r="Q769" s="102">
        <f>+OAX!R807</f>
        <v>0</v>
      </c>
      <c r="R769" s="102">
        <f>+OAX!S807</f>
        <v>0</v>
      </c>
      <c r="S769" s="102">
        <f>+OAX!T807</f>
        <v>0</v>
      </c>
      <c r="T769" s="102">
        <f>+OAX!U807</f>
        <v>0</v>
      </c>
      <c r="U769" s="102">
        <f>+OAX!V807</f>
        <v>0</v>
      </c>
      <c r="V769" s="102">
        <f>+OAX!W807</f>
        <v>0</v>
      </c>
      <c r="W769" s="102">
        <f>+OAX!X807</f>
        <v>0</v>
      </c>
      <c r="X769" s="102">
        <f>+OAX!Y807</f>
        <v>0</v>
      </c>
      <c r="Y769" s="102">
        <f>+OAX!Z807</f>
        <v>0</v>
      </c>
      <c r="Z769" s="102">
        <f>+OAX!AA807</f>
        <v>0</v>
      </c>
      <c r="AA769" s="102">
        <f>+OAX!AB807</f>
        <v>0</v>
      </c>
    </row>
    <row r="770" spans="1:27" ht="24.75" hidden="1">
      <c r="A770" s="1"/>
      <c r="B770" s="99">
        <v>2023</v>
      </c>
      <c r="C770" s="99">
        <v>20</v>
      </c>
      <c r="D770" s="99">
        <v>3</v>
      </c>
      <c r="E770" s="99">
        <v>7</v>
      </c>
      <c r="F770" s="99">
        <v>13</v>
      </c>
      <c r="G770" s="99">
        <v>5000</v>
      </c>
      <c r="H770" s="99">
        <v>5100</v>
      </c>
      <c r="I770" s="99">
        <v>515</v>
      </c>
      <c r="J770" s="100">
        <v>12</v>
      </c>
      <c r="K770" s="100"/>
      <c r="L770" s="101" t="s">
        <v>585</v>
      </c>
      <c r="M770" s="102">
        <f>OAX!N808</f>
        <v>0</v>
      </c>
      <c r="N770" s="148" t="str">
        <f>+OAX!O808</f>
        <v>Pieza</v>
      </c>
      <c r="O770" s="104">
        <f>+OAX!P808</f>
        <v>0</v>
      </c>
      <c r="P770" s="104">
        <f>+OAX!Q808</f>
        <v>0</v>
      </c>
      <c r="Q770" s="102">
        <f>+OAX!R808</f>
        <v>0</v>
      </c>
      <c r="R770" s="102">
        <f>+OAX!S808</f>
        <v>0</v>
      </c>
      <c r="S770" s="102">
        <f>+OAX!T808</f>
        <v>0</v>
      </c>
      <c r="T770" s="102">
        <f>+OAX!U808</f>
        <v>0</v>
      </c>
      <c r="U770" s="102">
        <f>+OAX!V808</f>
        <v>0</v>
      </c>
      <c r="V770" s="102">
        <f>+OAX!W808</f>
        <v>0</v>
      </c>
      <c r="W770" s="102">
        <f>+OAX!X808</f>
        <v>0</v>
      </c>
      <c r="X770" s="102">
        <f>+OAX!Y808</f>
        <v>0</v>
      </c>
      <c r="Y770" s="102">
        <f>+OAX!Z808</f>
        <v>0</v>
      </c>
      <c r="Z770" s="102">
        <f>+OAX!AA808</f>
        <v>0</v>
      </c>
      <c r="AA770" s="102">
        <f>+OAX!AB808</f>
        <v>0</v>
      </c>
    </row>
    <row r="771" spans="1:27" ht="24.75" hidden="1">
      <c r="A771" s="1"/>
      <c r="B771" s="99">
        <v>2023</v>
      </c>
      <c r="C771" s="99">
        <v>20</v>
      </c>
      <c r="D771" s="99">
        <v>3</v>
      </c>
      <c r="E771" s="99">
        <v>7</v>
      </c>
      <c r="F771" s="99">
        <v>13</v>
      </c>
      <c r="G771" s="99">
        <v>5000</v>
      </c>
      <c r="H771" s="99">
        <v>5100</v>
      </c>
      <c r="I771" s="99">
        <v>515</v>
      </c>
      <c r="J771" s="100">
        <v>13</v>
      </c>
      <c r="K771" s="100"/>
      <c r="L771" s="101" t="s">
        <v>586</v>
      </c>
      <c r="M771" s="102">
        <f>OAX!N809</f>
        <v>0</v>
      </c>
      <c r="N771" s="148" t="str">
        <f>+OAX!O809</f>
        <v>Pieza</v>
      </c>
      <c r="O771" s="104">
        <f>+OAX!P809</f>
        <v>0</v>
      </c>
      <c r="P771" s="104">
        <f>+OAX!Q809</f>
        <v>0</v>
      </c>
      <c r="Q771" s="102">
        <f>+OAX!R809</f>
        <v>0</v>
      </c>
      <c r="R771" s="102">
        <f>+OAX!S809</f>
        <v>0</v>
      </c>
      <c r="S771" s="102">
        <f>+OAX!T809</f>
        <v>0</v>
      </c>
      <c r="T771" s="102">
        <f>+OAX!U809</f>
        <v>0</v>
      </c>
      <c r="U771" s="102">
        <f>+OAX!V809</f>
        <v>0</v>
      </c>
      <c r="V771" s="102">
        <f>+OAX!W809</f>
        <v>0</v>
      </c>
      <c r="W771" s="102">
        <f>+OAX!X809</f>
        <v>0</v>
      </c>
      <c r="X771" s="102">
        <f>+OAX!Y809</f>
        <v>0</v>
      </c>
      <c r="Y771" s="102">
        <f>+OAX!Z809</f>
        <v>0</v>
      </c>
      <c r="Z771" s="102">
        <f>+OAX!AA809</f>
        <v>0</v>
      </c>
      <c r="AA771" s="102">
        <f>+OAX!AB809</f>
        <v>0</v>
      </c>
    </row>
    <row r="772" spans="1:27" ht="24.75" hidden="1">
      <c r="A772" s="1"/>
      <c r="B772" s="99">
        <v>2023</v>
      </c>
      <c r="C772" s="99">
        <v>20</v>
      </c>
      <c r="D772" s="99">
        <v>3</v>
      </c>
      <c r="E772" s="99">
        <v>7</v>
      </c>
      <c r="F772" s="99">
        <v>13</v>
      </c>
      <c r="G772" s="99">
        <v>5000</v>
      </c>
      <c r="H772" s="99">
        <v>5100</v>
      </c>
      <c r="I772" s="99">
        <v>515</v>
      </c>
      <c r="J772" s="100">
        <v>14</v>
      </c>
      <c r="K772" s="100"/>
      <c r="L772" s="101" t="s">
        <v>587</v>
      </c>
      <c r="M772" s="102">
        <f>OAX!N810</f>
        <v>0</v>
      </c>
      <c r="N772" s="148" t="str">
        <f>+OAX!O810</f>
        <v>Pieza</v>
      </c>
      <c r="O772" s="104">
        <f>+OAX!P810</f>
        <v>0</v>
      </c>
      <c r="P772" s="104">
        <f>+OAX!Q810</f>
        <v>0</v>
      </c>
      <c r="Q772" s="102">
        <f>+OAX!R810</f>
        <v>0</v>
      </c>
      <c r="R772" s="102">
        <f>+OAX!S810</f>
        <v>0</v>
      </c>
      <c r="S772" s="102">
        <f>+OAX!T810</f>
        <v>0</v>
      </c>
      <c r="T772" s="102">
        <f>+OAX!U810</f>
        <v>0</v>
      </c>
      <c r="U772" s="102">
        <f>+OAX!V810</f>
        <v>0</v>
      </c>
      <c r="V772" s="102">
        <f>+OAX!W810</f>
        <v>0</v>
      </c>
      <c r="W772" s="102">
        <f>+OAX!X810</f>
        <v>0</v>
      </c>
      <c r="X772" s="102">
        <f>+OAX!Y810</f>
        <v>0</v>
      </c>
      <c r="Y772" s="102">
        <f>+OAX!Z810</f>
        <v>0</v>
      </c>
      <c r="Z772" s="102">
        <f>+OAX!AA810</f>
        <v>0</v>
      </c>
      <c r="AA772" s="102">
        <f>+OAX!AB810</f>
        <v>0</v>
      </c>
    </row>
    <row r="773" spans="1:27" ht="24.75" hidden="1">
      <c r="A773" s="1"/>
      <c r="B773" s="99">
        <v>2023</v>
      </c>
      <c r="C773" s="99">
        <v>20</v>
      </c>
      <c r="D773" s="99">
        <v>3</v>
      </c>
      <c r="E773" s="99">
        <v>7</v>
      </c>
      <c r="F773" s="99">
        <v>13</v>
      </c>
      <c r="G773" s="99">
        <v>5000</v>
      </c>
      <c r="H773" s="99">
        <v>5100</v>
      </c>
      <c r="I773" s="99">
        <v>515</v>
      </c>
      <c r="J773" s="100">
        <v>15</v>
      </c>
      <c r="K773" s="100"/>
      <c r="L773" s="101" t="s">
        <v>176</v>
      </c>
      <c r="M773" s="102">
        <f>OAX!N811</f>
        <v>0</v>
      </c>
      <c r="N773" s="148" t="str">
        <f>+OAX!O811</f>
        <v>Pieza</v>
      </c>
      <c r="O773" s="104">
        <f>+OAX!P811</f>
        <v>0</v>
      </c>
      <c r="P773" s="104">
        <f>+OAX!Q811</f>
        <v>0</v>
      </c>
      <c r="Q773" s="102">
        <f>+OAX!R811</f>
        <v>0</v>
      </c>
      <c r="R773" s="102">
        <f>+OAX!S811</f>
        <v>0</v>
      </c>
      <c r="S773" s="102">
        <f>+OAX!T811</f>
        <v>0</v>
      </c>
      <c r="T773" s="102">
        <f>+OAX!U811</f>
        <v>0</v>
      </c>
      <c r="U773" s="102">
        <f>+OAX!V811</f>
        <v>0</v>
      </c>
      <c r="V773" s="102">
        <f>+OAX!W811</f>
        <v>0</v>
      </c>
      <c r="W773" s="102">
        <f>+OAX!X811</f>
        <v>0</v>
      </c>
      <c r="X773" s="102">
        <f>+OAX!Y811</f>
        <v>0</v>
      </c>
      <c r="Y773" s="102">
        <f>+OAX!Z811</f>
        <v>0</v>
      </c>
      <c r="Z773" s="102">
        <f>+OAX!AA811</f>
        <v>0</v>
      </c>
      <c r="AA773" s="102">
        <f>+OAX!AB811</f>
        <v>0</v>
      </c>
    </row>
    <row r="774" spans="1:27" ht="24.75" hidden="1">
      <c r="A774" s="1"/>
      <c r="B774" s="93">
        <v>2023</v>
      </c>
      <c r="C774" s="93">
        <v>20</v>
      </c>
      <c r="D774" s="93">
        <v>3</v>
      </c>
      <c r="E774" s="93">
        <v>7</v>
      </c>
      <c r="F774" s="93">
        <v>13</v>
      </c>
      <c r="G774" s="93">
        <v>5000</v>
      </c>
      <c r="H774" s="93">
        <v>5100</v>
      </c>
      <c r="I774" s="93">
        <v>519</v>
      </c>
      <c r="J774" s="94"/>
      <c r="K774" s="94"/>
      <c r="L774" s="189" t="s">
        <v>177</v>
      </c>
      <c r="M774" s="190">
        <f>OAX!N812</f>
        <v>0</v>
      </c>
      <c r="N774" s="203"/>
      <c r="O774" s="204"/>
      <c r="P774" s="204"/>
      <c r="Q774" s="190">
        <f>+OAX!R812</f>
        <v>0</v>
      </c>
      <c r="R774" s="190">
        <f>+OAX!S812</f>
        <v>0</v>
      </c>
      <c r="S774" s="190">
        <f>+OAX!T812</f>
        <v>0</v>
      </c>
      <c r="T774" s="190">
        <f>+OAX!U812</f>
        <v>0</v>
      </c>
      <c r="U774" s="190">
        <f>+OAX!V812</f>
        <v>0</v>
      </c>
      <c r="V774" s="190"/>
      <c r="W774" s="190"/>
      <c r="X774" s="190"/>
      <c r="Y774" s="190"/>
      <c r="Z774" s="190"/>
      <c r="AA774" s="190"/>
    </row>
    <row r="775" spans="1:27" ht="24.75" hidden="1">
      <c r="A775" s="1"/>
      <c r="B775" s="99">
        <v>2023</v>
      </c>
      <c r="C775" s="99">
        <v>20</v>
      </c>
      <c r="D775" s="99">
        <v>3</v>
      </c>
      <c r="E775" s="99">
        <v>7</v>
      </c>
      <c r="F775" s="99">
        <v>13</v>
      </c>
      <c r="G775" s="99">
        <v>5000</v>
      </c>
      <c r="H775" s="99">
        <v>5100</v>
      </c>
      <c r="I775" s="99">
        <v>519</v>
      </c>
      <c r="J775" s="100">
        <v>1</v>
      </c>
      <c r="K775" s="100"/>
      <c r="L775" s="101" t="s">
        <v>245</v>
      </c>
      <c r="M775" s="102">
        <f>OAX!N813</f>
        <v>0</v>
      </c>
      <c r="N775" s="148" t="str">
        <f>+OAX!O813</f>
        <v>Pieza</v>
      </c>
      <c r="O775" s="104">
        <f>+OAX!P813</f>
        <v>0</v>
      </c>
      <c r="P775" s="104">
        <f>+OAX!Q813</f>
        <v>0</v>
      </c>
      <c r="Q775" s="102">
        <f>+OAX!R813</f>
        <v>0</v>
      </c>
      <c r="R775" s="102">
        <f>+OAX!S813</f>
        <v>0</v>
      </c>
      <c r="S775" s="102">
        <f>+OAX!T813</f>
        <v>0</v>
      </c>
      <c r="T775" s="102">
        <f>+OAX!U813</f>
        <v>0</v>
      </c>
      <c r="U775" s="102">
        <f>+OAX!V813</f>
        <v>0</v>
      </c>
      <c r="V775" s="102">
        <f>+OAX!W813</f>
        <v>0</v>
      </c>
      <c r="W775" s="102">
        <f>+OAX!X813</f>
        <v>0</v>
      </c>
      <c r="X775" s="102">
        <f>+OAX!Y813</f>
        <v>0</v>
      </c>
      <c r="Y775" s="102">
        <f>+OAX!Z813</f>
        <v>0</v>
      </c>
      <c r="Z775" s="102">
        <f>+OAX!AA813</f>
        <v>0</v>
      </c>
      <c r="AA775" s="102">
        <f>+OAX!AB813</f>
        <v>0</v>
      </c>
    </row>
    <row r="776" spans="1:27" ht="46.5" hidden="1">
      <c r="A776" s="1"/>
      <c r="B776" s="99">
        <v>2023</v>
      </c>
      <c r="C776" s="99">
        <v>20</v>
      </c>
      <c r="D776" s="99">
        <v>3</v>
      </c>
      <c r="E776" s="99">
        <v>7</v>
      </c>
      <c r="F776" s="99">
        <v>13</v>
      </c>
      <c r="G776" s="99">
        <v>5000</v>
      </c>
      <c r="H776" s="99">
        <v>5100</v>
      </c>
      <c r="I776" s="99">
        <v>519</v>
      </c>
      <c r="J776" s="100">
        <v>2</v>
      </c>
      <c r="K776" s="100"/>
      <c r="L776" s="101" t="s">
        <v>588</v>
      </c>
      <c r="M776" s="102">
        <f>OAX!N814</f>
        <v>0</v>
      </c>
      <c r="N776" s="148" t="str">
        <f>+OAX!O814</f>
        <v>Pieza</v>
      </c>
      <c r="O776" s="104">
        <f>+OAX!P814</f>
        <v>0</v>
      </c>
      <c r="P776" s="104">
        <f>+OAX!Q814</f>
        <v>0</v>
      </c>
      <c r="Q776" s="102">
        <f>+OAX!R814</f>
        <v>0</v>
      </c>
      <c r="R776" s="102">
        <f>+OAX!S814</f>
        <v>0</v>
      </c>
      <c r="S776" s="102">
        <f>+OAX!T814</f>
        <v>0</v>
      </c>
      <c r="T776" s="102">
        <f>+OAX!U814</f>
        <v>0</v>
      </c>
      <c r="U776" s="102">
        <f>+OAX!V814</f>
        <v>0</v>
      </c>
      <c r="V776" s="102">
        <f>+OAX!W814</f>
        <v>0</v>
      </c>
      <c r="W776" s="102">
        <f>+OAX!X814</f>
        <v>0</v>
      </c>
      <c r="X776" s="102">
        <f>+OAX!Y814</f>
        <v>0</v>
      </c>
      <c r="Y776" s="102">
        <f>+OAX!Z814</f>
        <v>0</v>
      </c>
      <c r="Z776" s="102">
        <f>+OAX!AA814</f>
        <v>0</v>
      </c>
      <c r="AA776" s="102">
        <f>+OAX!AB814</f>
        <v>0</v>
      </c>
    </row>
    <row r="777" spans="1:27" ht="24.75" hidden="1">
      <c r="A777" s="1"/>
      <c r="B777" s="99">
        <v>2023</v>
      </c>
      <c r="C777" s="99">
        <v>20</v>
      </c>
      <c r="D777" s="99">
        <v>3</v>
      </c>
      <c r="E777" s="99">
        <v>7</v>
      </c>
      <c r="F777" s="99">
        <v>13</v>
      </c>
      <c r="G777" s="99">
        <v>5000</v>
      </c>
      <c r="H777" s="99">
        <v>5100</v>
      </c>
      <c r="I777" s="99">
        <v>519</v>
      </c>
      <c r="J777" s="100">
        <v>3</v>
      </c>
      <c r="K777" s="100"/>
      <c r="L777" s="101" t="s">
        <v>589</v>
      </c>
      <c r="M777" s="102">
        <f>OAX!N815</f>
        <v>0</v>
      </c>
      <c r="N777" s="148" t="str">
        <f>+OAX!O815</f>
        <v>Pieza</v>
      </c>
      <c r="O777" s="104">
        <f>+OAX!P815</f>
        <v>0</v>
      </c>
      <c r="P777" s="104">
        <f>+OAX!Q815</f>
        <v>0</v>
      </c>
      <c r="Q777" s="102">
        <f>+OAX!R815</f>
        <v>0</v>
      </c>
      <c r="R777" s="102">
        <f>+OAX!S815</f>
        <v>0</v>
      </c>
      <c r="S777" s="102">
        <f>+OAX!T815</f>
        <v>0</v>
      </c>
      <c r="T777" s="102">
        <f>+OAX!U815</f>
        <v>0</v>
      </c>
      <c r="U777" s="102">
        <f>+OAX!V815</f>
        <v>0</v>
      </c>
      <c r="V777" s="102">
        <f>+OAX!W815</f>
        <v>0</v>
      </c>
      <c r="W777" s="102">
        <f>+OAX!X815</f>
        <v>0</v>
      </c>
      <c r="X777" s="102">
        <f>+OAX!Y815</f>
        <v>0</v>
      </c>
      <c r="Y777" s="102">
        <f>+OAX!Z815</f>
        <v>0</v>
      </c>
      <c r="Z777" s="102">
        <f>+OAX!AA815</f>
        <v>0</v>
      </c>
      <c r="AA777" s="102">
        <f>+OAX!AB815</f>
        <v>0</v>
      </c>
    </row>
    <row r="778" spans="1:27" ht="24.75" hidden="1">
      <c r="A778" s="1"/>
      <c r="B778" s="99">
        <v>2023</v>
      </c>
      <c r="C778" s="99">
        <v>20</v>
      </c>
      <c r="D778" s="99">
        <v>3</v>
      </c>
      <c r="E778" s="99">
        <v>7</v>
      </c>
      <c r="F778" s="99">
        <v>13</v>
      </c>
      <c r="G778" s="99">
        <v>5000</v>
      </c>
      <c r="H778" s="99">
        <v>5100</v>
      </c>
      <c r="I778" s="99">
        <v>519</v>
      </c>
      <c r="J778" s="100">
        <v>4</v>
      </c>
      <c r="K778" s="100"/>
      <c r="L778" s="101" t="s">
        <v>590</v>
      </c>
      <c r="M778" s="102">
        <f>OAX!N816</f>
        <v>0</v>
      </c>
      <c r="N778" s="148" t="str">
        <f>+OAX!O816</f>
        <v>Pieza</v>
      </c>
      <c r="O778" s="104">
        <f>+OAX!P816</f>
        <v>0</v>
      </c>
      <c r="P778" s="104">
        <f>+OAX!Q816</f>
        <v>0</v>
      </c>
      <c r="Q778" s="102">
        <f>+OAX!R816</f>
        <v>0</v>
      </c>
      <c r="R778" s="102">
        <f>+OAX!S816</f>
        <v>0</v>
      </c>
      <c r="S778" s="102">
        <f>+OAX!T816</f>
        <v>0</v>
      </c>
      <c r="T778" s="102">
        <f>+OAX!U816</f>
        <v>0</v>
      </c>
      <c r="U778" s="102">
        <f>+OAX!V816</f>
        <v>0</v>
      </c>
      <c r="V778" s="102">
        <f>+OAX!W816</f>
        <v>0</v>
      </c>
      <c r="W778" s="102">
        <f>+OAX!X816</f>
        <v>0</v>
      </c>
      <c r="X778" s="102">
        <f>+OAX!Y816</f>
        <v>0</v>
      </c>
      <c r="Y778" s="102">
        <f>+OAX!Z816</f>
        <v>0</v>
      </c>
      <c r="Z778" s="102">
        <f>+OAX!AA816</f>
        <v>0</v>
      </c>
      <c r="AA778" s="102">
        <f>+OAX!AB816</f>
        <v>0</v>
      </c>
    </row>
    <row r="779" spans="1:27" ht="46.5" hidden="1">
      <c r="A779" s="1"/>
      <c r="B779" s="99">
        <v>2023</v>
      </c>
      <c r="C779" s="99">
        <v>20</v>
      </c>
      <c r="D779" s="99">
        <v>3</v>
      </c>
      <c r="E779" s="99">
        <v>7</v>
      </c>
      <c r="F779" s="99">
        <v>13</v>
      </c>
      <c r="G779" s="99">
        <v>5000</v>
      </c>
      <c r="H779" s="99">
        <v>5100</v>
      </c>
      <c r="I779" s="99">
        <v>519</v>
      </c>
      <c r="J779" s="100">
        <v>5</v>
      </c>
      <c r="K779" s="100"/>
      <c r="L779" s="101" t="s">
        <v>591</v>
      </c>
      <c r="M779" s="102">
        <f>OAX!N817</f>
        <v>0</v>
      </c>
      <c r="N779" s="148" t="str">
        <f>+OAX!O817</f>
        <v>Equipo/ Pieza</v>
      </c>
      <c r="O779" s="104">
        <f>+OAX!P817</f>
        <v>0</v>
      </c>
      <c r="P779" s="104">
        <f>+OAX!Q817</f>
        <v>0</v>
      </c>
      <c r="Q779" s="102">
        <f>+OAX!R817</f>
        <v>0</v>
      </c>
      <c r="R779" s="102">
        <f>+OAX!S817</f>
        <v>0</v>
      </c>
      <c r="S779" s="102">
        <f>+OAX!T817</f>
        <v>0</v>
      </c>
      <c r="T779" s="102">
        <f>+OAX!U817</f>
        <v>0</v>
      </c>
      <c r="U779" s="102">
        <f>+OAX!V817</f>
        <v>0</v>
      </c>
      <c r="V779" s="102">
        <f>+OAX!W817</f>
        <v>0</v>
      </c>
      <c r="W779" s="102">
        <f>+OAX!X817</f>
        <v>0</v>
      </c>
      <c r="X779" s="102">
        <f>+OAX!Y817</f>
        <v>0</v>
      </c>
      <c r="Y779" s="102">
        <f>+OAX!Z817</f>
        <v>0</v>
      </c>
      <c r="Z779" s="102">
        <f>+OAX!AA817</f>
        <v>0</v>
      </c>
      <c r="AA779" s="102">
        <f>+OAX!AB817</f>
        <v>0</v>
      </c>
    </row>
    <row r="780" spans="1:27" ht="46.5" hidden="1">
      <c r="A780" s="1"/>
      <c r="B780" s="99">
        <v>2023</v>
      </c>
      <c r="C780" s="99">
        <v>20</v>
      </c>
      <c r="D780" s="99">
        <v>3</v>
      </c>
      <c r="E780" s="99">
        <v>7</v>
      </c>
      <c r="F780" s="99">
        <v>13</v>
      </c>
      <c r="G780" s="99">
        <v>5000</v>
      </c>
      <c r="H780" s="99">
        <v>5100</v>
      </c>
      <c r="I780" s="99">
        <v>519</v>
      </c>
      <c r="J780" s="100">
        <v>6</v>
      </c>
      <c r="K780" s="100"/>
      <c r="L780" s="101" t="s">
        <v>592</v>
      </c>
      <c r="M780" s="102">
        <f>OAX!N818</f>
        <v>0</v>
      </c>
      <c r="N780" s="148" t="str">
        <f>+OAX!O818</f>
        <v>Equipo/ Pieza</v>
      </c>
      <c r="O780" s="104">
        <f>+OAX!P818</f>
        <v>0</v>
      </c>
      <c r="P780" s="104">
        <f>+OAX!Q818</f>
        <v>0</v>
      </c>
      <c r="Q780" s="102">
        <f>+OAX!R818</f>
        <v>0</v>
      </c>
      <c r="R780" s="102">
        <f>+OAX!S818</f>
        <v>0</v>
      </c>
      <c r="S780" s="102">
        <f>+OAX!T818</f>
        <v>0</v>
      </c>
      <c r="T780" s="102">
        <f>+OAX!U818</f>
        <v>0</v>
      </c>
      <c r="U780" s="102">
        <f>+OAX!V818</f>
        <v>0</v>
      </c>
      <c r="V780" s="102">
        <f>+OAX!W818</f>
        <v>0</v>
      </c>
      <c r="W780" s="102">
        <f>+OAX!X818</f>
        <v>0</v>
      </c>
      <c r="X780" s="102">
        <f>+OAX!Y818</f>
        <v>0</v>
      </c>
      <c r="Y780" s="102">
        <f>+OAX!Z818</f>
        <v>0</v>
      </c>
      <c r="Z780" s="102">
        <f>+OAX!AA818</f>
        <v>0</v>
      </c>
      <c r="AA780" s="102">
        <f>+OAX!AB818</f>
        <v>0</v>
      </c>
    </row>
    <row r="781" spans="1:27" ht="46.5" hidden="1">
      <c r="A781" s="1"/>
      <c r="B781" s="99">
        <v>2023</v>
      </c>
      <c r="C781" s="99">
        <v>20</v>
      </c>
      <c r="D781" s="99">
        <v>3</v>
      </c>
      <c r="E781" s="99">
        <v>7</v>
      </c>
      <c r="F781" s="99">
        <v>13</v>
      </c>
      <c r="G781" s="99">
        <v>5000</v>
      </c>
      <c r="H781" s="99">
        <v>5100</v>
      </c>
      <c r="I781" s="99">
        <v>519</v>
      </c>
      <c r="J781" s="100">
        <v>7</v>
      </c>
      <c r="K781" s="100"/>
      <c r="L781" s="101" t="s">
        <v>593</v>
      </c>
      <c r="M781" s="102">
        <f>OAX!N819</f>
        <v>0</v>
      </c>
      <c r="N781" s="148" t="str">
        <f>+OAX!O819</f>
        <v>Equipo/ Pieza</v>
      </c>
      <c r="O781" s="104">
        <f>+OAX!P819</f>
        <v>0</v>
      </c>
      <c r="P781" s="104">
        <f>+OAX!Q819</f>
        <v>0</v>
      </c>
      <c r="Q781" s="102">
        <f>+OAX!R819</f>
        <v>0</v>
      </c>
      <c r="R781" s="102">
        <f>+OAX!S819</f>
        <v>0</v>
      </c>
      <c r="S781" s="102">
        <f>+OAX!T819</f>
        <v>0</v>
      </c>
      <c r="T781" s="102">
        <f>+OAX!U819</f>
        <v>0</v>
      </c>
      <c r="U781" s="102">
        <f>+OAX!V819</f>
        <v>0</v>
      </c>
      <c r="V781" s="102">
        <f>+OAX!W819</f>
        <v>0</v>
      </c>
      <c r="W781" s="102">
        <f>+OAX!X819</f>
        <v>0</v>
      </c>
      <c r="X781" s="102">
        <f>+OAX!Y819</f>
        <v>0</v>
      </c>
      <c r="Y781" s="102">
        <f>+OAX!Z819</f>
        <v>0</v>
      </c>
      <c r="Z781" s="102">
        <f>+OAX!AA819</f>
        <v>0</v>
      </c>
      <c r="AA781" s="102">
        <f>+OAX!AB819</f>
        <v>0</v>
      </c>
    </row>
    <row r="782" spans="1:27" ht="24.75" hidden="1">
      <c r="A782" s="1"/>
      <c r="B782" s="87">
        <v>2023</v>
      </c>
      <c r="C782" s="87">
        <v>20</v>
      </c>
      <c r="D782" s="87">
        <v>3</v>
      </c>
      <c r="E782" s="87">
        <v>7</v>
      </c>
      <c r="F782" s="87">
        <v>13</v>
      </c>
      <c r="G782" s="87">
        <v>5000</v>
      </c>
      <c r="H782" s="87">
        <v>5200</v>
      </c>
      <c r="I782" s="87"/>
      <c r="J782" s="88" t="s">
        <v>29</v>
      </c>
      <c r="K782" s="88"/>
      <c r="L782" s="89" t="s">
        <v>594</v>
      </c>
      <c r="M782" s="90">
        <f>OAX!N820</f>
        <v>0</v>
      </c>
      <c r="N782" s="151"/>
      <c r="O782" s="152"/>
      <c r="P782" s="152"/>
      <c r="Q782" s="90">
        <f>+OAX!R820</f>
        <v>0</v>
      </c>
      <c r="R782" s="90">
        <f>+OAX!S820</f>
        <v>0</v>
      </c>
      <c r="S782" s="90">
        <f>+OAX!T820</f>
        <v>0</v>
      </c>
      <c r="T782" s="90">
        <f>+OAX!U820</f>
        <v>0</v>
      </c>
      <c r="U782" s="90">
        <f>+OAX!V820</f>
        <v>0</v>
      </c>
      <c r="V782" s="90"/>
      <c r="W782" s="90"/>
      <c r="X782" s="90"/>
      <c r="Y782" s="90"/>
      <c r="Z782" s="90"/>
      <c r="AA782" s="90"/>
    </row>
    <row r="783" spans="1:27" ht="24.75" hidden="1">
      <c r="A783" s="1"/>
      <c r="B783" s="93">
        <v>2023</v>
      </c>
      <c r="C783" s="93">
        <v>20</v>
      </c>
      <c r="D783" s="93">
        <v>3</v>
      </c>
      <c r="E783" s="93">
        <v>7</v>
      </c>
      <c r="F783" s="93">
        <v>13</v>
      </c>
      <c r="G783" s="93">
        <v>5000</v>
      </c>
      <c r="H783" s="93">
        <v>5200</v>
      </c>
      <c r="I783" s="93">
        <v>523</v>
      </c>
      <c r="J783" s="93"/>
      <c r="K783" s="93"/>
      <c r="L783" s="95" t="s">
        <v>119</v>
      </c>
      <c r="M783" s="96">
        <f>OAX!N821</f>
        <v>0</v>
      </c>
      <c r="N783" s="153"/>
      <c r="O783" s="154"/>
      <c r="P783" s="154"/>
      <c r="Q783" s="96">
        <f>+OAX!R821</f>
        <v>0</v>
      </c>
      <c r="R783" s="96">
        <f>+OAX!S821</f>
        <v>0</v>
      </c>
      <c r="S783" s="96">
        <f>+OAX!T821</f>
        <v>0</v>
      </c>
      <c r="T783" s="96">
        <f>+OAX!U821</f>
        <v>0</v>
      </c>
      <c r="U783" s="96">
        <f>+OAX!V821</f>
        <v>0</v>
      </c>
      <c r="V783" s="96"/>
      <c r="W783" s="96"/>
      <c r="X783" s="96"/>
      <c r="Y783" s="96"/>
      <c r="Z783" s="96"/>
      <c r="AA783" s="96"/>
    </row>
    <row r="784" spans="1:27" ht="24.75" hidden="1">
      <c r="A784" s="1"/>
      <c r="B784" s="99">
        <v>2023</v>
      </c>
      <c r="C784" s="99">
        <v>20</v>
      </c>
      <c r="D784" s="99">
        <v>3</v>
      </c>
      <c r="E784" s="99">
        <v>7</v>
      </c>
      <c r="F784" s="99">
        <v>13</v>
      </c>
      <c r="G784" s="99">
        <v>5000</v>
      </c>
      <c r="H784" s="99">
        <v>5200</v>
      </c>
      <c r="I784" s="99">
        <v>523</v>
      </c>
      <c r="J784" s="100">
        <v>1</v>
      </c>
      <c r="K784" s="100"/>
      <c r="L784" s="101" t="s">
        <v>120</v>
      </c>
      <c r="M784" s="102">
        <f>OAX!N822</f>
        <v>0</v>
      </c>
      <c r="N784" s="148" t="str">
        <f>+OAX!O822</f>
        <v>Kit</v>
      </c>
      <c r="O784" s="104">
        <f>+OAX!P822</f>
        <v>0</v>
      </c>
      <c r="P784" s="104">
        <f>+OAX!Q822</f>
        <v>0</v>
      </c>
      <c r="Q784" s="102">
        <f>+OAX!R822</f>
        <v>0</v>
      </c>
      <c r="R784" s="102">
        <f>+OAX!S822</f>
        <v>0</v>
      </c>
      <c r="S784" s="102">
        <f>+OAX!T822</f>
        <v>0</v>
      </c>
      <c r="T784" s="102">
        <f>+OAX!U822</f>
        <v>0</v>
      </c>
      <c r="U784" s="102">
        <f>+OAX!V822</f>
        <v>0</v>
      </c>
      <c r="V784" s="102">
        <f>+OAX!W822</f>
        <v>0</v>
      </c>
      <c r="W784" s="102">
        <f>+OAX!X822</f>
        <v>0</v>
      </c>
      <c r="X784" s="102">
        <f>+OAX!Y822</f>
        <v>0</v>
      </c>
      <c r="Y784" s="102">
        <f>+OAX!Z822</f>
        <v>0</v>
      </c>
      <c r="Z784" s="102">
        <f>+OAX!AA822</f>
        <v>0</v>
      </c>
      <c r="AA784" s="102">
        <f>+OAX!AB822</f>
        <v>0</v>
      </c>
    </row>
    <row r="785" spans="1:27" ht="24.75" hidden="1">
      <c r="A785" s="1"/>
      <c r="B785" s="99">
        <v>2023</v>
      </c>
      <c r="C785" s="99">
        <v>20</v>
      </c>
      <c r="D785" s="99">
        <v>3</v>
      </c>
      <c r="E785" s="99">
        <v>7</v>
      </c>
      <c r="F785" s="99">
        <v>13</v>
      </c>
      <c r="G785" s="99">
        <v>5000</v>
      </c>
      <c r="H785" s="99">
        <v>5200</v>
      </c>
      <c r="I785" s="99">
        <v>523</v>
      </c>
      <c r="J785" s="100">
        <v>2</v>
      </c>
      <c r="K785" s="100"/>
      <c r="L785" s="101" t="s">
        <v>595</v>
      </c>
      <c r="M785" s="102">
        <f>OAX!N823</f>
        <v>0</v>
      </c>
      <c r="N785" s="148" t="str">
        <f>+OAX!O823</f>
        <v>Kit</v>
      </c>
      <c r="O785" s="104">
        <f>+OAX!P823</f>
        <v>0</v>
      </c>
      <c r="P785" s="104">
        <f>+OAX!Q823</f>
        <v>0</v>
      </c>
      <c r="Q785" s="102">
        <f>+OAX!R823</f>
        <v>0</v>
      </c>
      <c r="R785" s="102">
        <f>+OAX!S823</f>
        <v>0</v>
      </c>
      <c r="S785" s="102">
        <f>+OAX!T823</f>
        <v>0</v>
      </c>
      <c r="T785" s="102">
        <f>+OAX!U823</f>
        <v>0</v>
      </c>
      <c r="U785" s="102">
        <f>+OAX!V823</f>
        <v>0</v>
      </c>
      <c r="V785" s="102">
        <f>+OAX!W823</f>
        <v>0</v>
      </c>
      <c r="W785" s="102">
        <f>+OAX!X823</f>
        <v>0</v>
      </c>
      <c r="X785" s="102">
        <f>+OAX!Y823</f>
        <v>0</v>
      </c>
      <c r="Y785" s="102">
        <f>+OAX!Z823</f>
        <v>0</v>
      </c>
      <c r="Z785" s="102">
        <f>+OAX!AA823</f>
        <v>0</v>
      </c>
      <c r="AA785" s="102">
        <f>+OAX!AB823</f>
        <v>0</v>
      </c>
    </row>
    <row r="786" spans="1:27" ht="24.75" hidden="1">
      <c r="A786" s="1"/>
      <c r="B786" s="99">
        <v>2023</v>
      </c>
      <c r="C786" s="99">
        <v>20</v>
      </c>
      <c r="D786" s="99">
        <v>3</v>
      </c>
      <c r="E786" s="99">
        <v>7</v>
      </c>
      <c r="F786" s="99">
        <v>13</v>
      </c>
      <c r="G786" s="99">
        <v>5000</v>
      </c>
      <c r="H786" s="99">
        <v>5200</v>
      </c>
      <c r="I786" s="99">
        <v>523</v>
      </c>
      <c r="J786" s="100">
        <v>3</v>
      </c>
      <c r="K786" s="100"/>
      <c r="L786" s="101" t="s">
        <v>186</v>
      </c>
      <c r="M786" s="102">
        <f>OAX!N824</f>
        <v>0</v>
      </c>
      <c r="N786" s="148" t="str">
        <f>+OAX!O824</f>
        <v>Pieza</v>
      </c>
      <c r="O786" s="104">
        <f>+OAX!P824</f>
        <v>0</v>
      </c>
      <c r="P786" s="104">
        <f>+OAX!Q824</f>
        <v>0</v>
      </c>
      <c r="Q786" s="102">
        <f>+OAX!R824</f>
        <v>0</v>
      </c>
      <c r="R786" s="102">
        <f>+OAX!S824</f>
        <v>0</v>
      </c>
      <c r="S786" s="102">
        <f>+OAX!T824</f>
        <v>0</v>
      </c>
      <c r="T786" s="102">
        <f>+OAX!U824</f>
        <v>0</v>
      </c>
      <c r="U786" s="102">
        <f>+OAX!V824</f>
        <v>0</v>
      </c>
      <c r="V786" s="102">
        <f>+OAX!W824</f>
        <v>0</v>
      </c>
      <c r="W786" s="102">
        <f>+OAX!X824</f>
        <v>0</v>
      </c>
      <c r="X786" s="102">
        <f>+OAX!Y824</f>
        <v>0</v>
      </c>
      <c r="Y786" s="102">
        <f>+OAX!Z824</f>
        <v>0</v>
      </c>
      <c r="Z786" s="102">
        <f>+OAX!AA824</f>
        <v>0</v>
      </c>
      <c r="AA786" s="102">
        <f>+OAX!AB824</f>
        <v>0</v>
      </c>
    </row>
    <row r="787" spans="1:27" ht="24.75" hidden="1">
      <c r="A787" s="1"/>
      <c r="B787" s="87">
        <v>2023</v>
      </c>
      <c r="C787" s="87">
        <v>20</v>
      </c>
      <c r="D787" s="87">
        <v>3</v>
      </c>
      <c r="E787" s="87">
        <v>7</v>
      </c>
      <c r="F787" s="87">
        <v>13</v>
      </c>
      <c r="G787" s="87">
        <v>5000</v>
      </c>
      <c r="H787" s="87">
        <v>5300</v>
      </c>
      <c r="I787" s="87"/>
      <c r="J787" s="88" t="s">
        <v>29</v>
      </c>
      <c r="K787" s="88"/>
      <c r="L787" s="89" t="s">
        <v>546</v>
      </c>
      <c r="M787" s="90">
        <f>OAX!N825</f>
        <v>0</v>
      </c>
      <c r="N787" s="151"/>
      <c r="O787" s="152"/>
      <c r="P787" s="152"/>
      <c r="Q787" s="90">
        <f>+OAX!R825</f>
        <v>0</v>
      </c>
      <c r="R787" s="90">
        <f>+OAX!S825</f>
        <v>0</v>
      </c>
      <c r="S787" s="90">
        <f>+OAX!T825</f>
        <v>0</v>
      </c>
      <c r="T787" s="90">
        <f>+OAX!U825</f>
        <v>0</v>
      </c>
      <c r="U787" s="90">
        <f>+OAX!V825</f>
        <v>0</v>
      </c>
      <c r="V787" s="90"/>
      <c r="W787" s="90"/>
      <c r="X787" s="90"/>
      <c r="Y787" s="90"/>
      <c r="Z787" s="90"/>
      <c r="AA787" s="90"/>
    </row>
    <row r="788" spans="1:27" ht="24.75" hidden="1">
      <c r="A788" s="1"/>
      <c r="B788" s="93">
        <v>2023</v>
      </c>
      <c r="C788" s="93">
        <v>20</v>
      </c>
      <c r="D788" s="93">
        <v>3</v>
      </c>
      <c r="E788" s="93">
        <v>7</v>
      </c>
      <c r="F788" s="93">
        <v>13</v>
      </c>
      <c r="G788" s="93">
        <v>5000</v>
      </c>
      <c r="H788" s="93">
        <v>5300</v>
      </c>
      <c r="I788" s="93">
        <v>531</v>
      </c>
      <c r="J788" s="94"/>
      <c r="K788" s="94"/>
      <c r="L788" s="95" t="s">
        <v>332</v>
      </c>
      <c r="M788" s="96">
        <f>OAX!N826</f>
        <v>0</v>
      </c>
      <c r="N788" s="153"/>
      <c r="O788" s="154"/>
      <c r="P788" s="154"/>
      <c r="Q788" s="96">
        <f>+OAX!R826</f>
        <v>0</v>
      </c>
      <c r="R788" s="96">
        <f>+OAX!S826</f>
        <v>0</v>
      </c>
      <c r="S788" s="96">
        <f>+OAX!T826</f>
        <v>0</v>
      </c>
      <c r="T788" s="96">
        <f>+OAX!U826</f>
        <v>0</v>
      </c>
      <c r="U788" s="96">
        <f>+OAX!V826</f>
        <v>0</v>
      </c>
      <c r="V788" s="96"/>
      <c r="W788" s="96"/>
      <c r="X788" s="96"/>
      <c r="Y788" s="96"/>
      <c r="Z788" s="96"/>
      <c r="AA788" s="96"/>
    </row>
    <row r="789" spans="1:27" ht="24.75" hidden="1">
      <c r="A789" s="1"/>
      <c r="B789" s="99">
        <v>2023</v>
      </c>
      <c r="C789" s="99">
        <v>20</v>
      </c>
      <c r="D789" s="99">
        <v>3</v>
      </c>
      <c r="E789" s="99">
        <v>7</v>
      </c>
      <c r="F789" s="99">
        <v>13</v>
      </c>
      <c r="G789" s="99">
        <v>5000</v>
      </c>
      <c r="H789" s="99">
        <v>5300</v>
      </c>
      <c r="I789" s="99">
        <v>531</v>
      </c>
      <c r="J789" s="100">
        <v>1</v>
      </c>
      <c r="K789" s="100"/>
      <c r="L789" s="101" t="s">
        <v>596</v>
      </c>
      <c r="M789" s="102">
        <f>OAX!N827</f>
        <v>0</v>
      </c>
      <c r="N789" s="148" t="str">
        <f>+OAX!O827</f>
        <v>Pieza</v>
      </c>
      <c r="O789" s="104">
        <f>+OAX!P827</f>
        <v>0</v>
      </c>
      <c r="P789" s="104">
        <f>+OAX!Q827</f>
        <v>0</v>
      </c>
      <c r="Q789" s="102">
        <f>+OAX!R827</f>
        <v>0</v>
      </c>
      <c r="R789" s="102">
        <f>+OAX!S827</f>
        <v>0</v>
      </c>
      <c r="S789" s="102">
        <f>+OAX!T827</f>
        <v>0</v>
      </c>
      <c r="T789" s="102">
        <f>+OAX!U827</f>
        <v>0</v>
      </c>
      <c r="U789" s="102">
        <f>+OAX!V827</f>
        <v>0</v>
      </c>
      <c r="V789" s="102">
        <f>+OAX!W827</f>
        <v>0</v>
      </c>
      <c r="W789" s="102">
        <f>+OAX!X827</f>
        <v>0</v>
      </c>
      <c r="X789" s="102">
        <f>+OAX!Y827</f>
        <v>0</v>
      </c>
      <c r="Y789" s="102">
        <f>+OAX!Z827</f>
        <v>0</v>
      </c>
      <c r="Z789" s="102">
        <f>+OAX!AA827</f>
        <v>0</v>
      </c>
      <c r="AA789" s="102">
        <f>+OAX!AB827</f>
        <v>0</v>
      </c>
    </row>
    <row r="790" spans="1:27" ht="24.75" hidden="1">
      <c r="A790" s="1"/>
      <c r="B790" s="99">
        <v>2023</v>
      </c>
      <c r="C790" s="99">
        <v>20</v>
      </c>
      <c r="D790" s="99">
        <v>3</v>
      </c>
      <c r="E790" s="99">
        <v>7</v>
      </c>
      <c r="F790" s="99">
        <v>13</v>
      </c>
      <c r="G790" s="99">
        <v>5000</v>
      </c>
      <c r="H790" s="99">
        <v>5300</v>
      </c>
      <c r="I790" s="99">
        <v>531</v>
      </c>
      <c r="J790" s="100">
        <v>2</v>
      </c>
      <c r="K790" s="100"/>
      <c r="L790" s="101" t="s">
        <v>597</v>
      </c>
      <c r="M790" s="102">
        <f>OAX!N828</f>
        <v>0</v>
      </c>
      <c r="N790" s="148" t="str">
        <f>+OAX!O828</f>
        <v>Pieza</v>
      </c>
      <c r="O790" s="104">
        <f>+OAX!P828</f>
        <v>0</v>
      </c>
      <c r="P790" s="104">
        <f>+OAX!Q828</f>
        <v>0</v>
      </c>
      <c r="Q790" s="102">
        <f>+OAX!R828</f>
        <v>0</v>
      </c>
      <c r="R790" s="102">
        <f>+OAX!S828</f>
        <v>0</v>
      </c>
      <c r="S790" s="102">
        <f>+OAX!T828</f>
        <v>0</v>
      </c>
      <c r="T790" s="102">
        <f>+OAX!U828</f>
        <v>0</v>
      </c>
      <c r="U790" s="102">
        <f>+OAX!V828</f>
        <v>0</v>
      </c>
      <c r="V790" s="102">
        <f>+OAX!W828</f>
        <v>0</v>
      </c>
      <c r="W790" s="102">
        <f>+OAX!X828</f>
        <v>0</v>
      </c>
      <c r="X790" s="102">
        <f>+OAX!Y828</f>
        <v>0</v>
      </c>
      <c r="Y790" s="102">
        <f>+OAX!Z828</f>
        <v>0</v>
      </c>
      <c r="Z790" s="102">
        <f>+OAX!AA828</f>
        <v>0</v>
      </c>
      <c r="AA790" s="102">
        <f>+OAX!AB828</f>
        <v>0</v>
      </c>
    </row>
    <row r="791" spans="1:27" ht="24.75" hidden="1">
      <c r="A791" s="1"/>
      <c r="B791" s="99">
        <v>2023</v>
      </c>
      <c r="C791" s="99">
        <v>20</v>
      </c>
      <c r="D791" s="99">
        <v>3</v>
      </c>
      <c r="E791" s="99">
        <v>7</v>
      </c>
      <c r="F791" s="99">
        <v>13</v>
      </c>
      <c r="G791" s="99">
        <v>5000</v>
      </c>
      <c r="H791" s="99">
        <v>5300</v>
      </c>
      <c r="I791" s="99">
        <v>531</v>
      </c>
      <c r="J791" s="100">
        <v>3</v>
      </c>
      <c r="K791" s="100"/>
      <c r="L791" s="101" t="s">
        <v>598</v>
      </c>
      <c r="M791" s="102">
        <f>OAX!N829</f>
        <v>0</v>
      </c>
      <c r="N791" s="148" t="str">
        <f>+OAX!O829</f>
        <v>Pieza</v>
      </c>
      <c r="O791" s="104">
        <f>+OAX!P829</f>
        <v>0</v>
      </c>
      <c r="P791" s="104">
        <f>+OAX!Q829</f>
        <v>0</v>
      </c>
      <c r="Q791" s="102">
        <f>+OAX!R829</f>
        <v>0</v>
      </c>
      <c r="R791" s="102">
        <f>+OAX!S829</f>
        <v>0</v>
      </c>
      <c r="S791" s="102">
        <f>+OAX!T829</f>
        <v>0</v>
      </c>
      <c r="T791" s="102">
        <f>+OAX!U829</f>
        <v>0</v>
      </c>
      <c r="U791" s="102">
        <f>+OAX!V829</f>
        <v>0</v>
      </c>
      <c r="V791" s="102">
        <f>+OAX!W829</f>
        <v>0</v>
      </c>
      <c r="W791" s="102">
        <f>+OAX!X829</f>
        <v>0</v>
      </c>
      <c r="X791" s="102">
        <f>+OAX!Y829</f>
        <v>0</v>
      </c>
      <c r="Y791" s="102">
        <f>+OAX!Z829</f>
        <v>0</v>
      </c>
      <c r="Z791" s="102">
        <f>+OAX!AA829</f>
        <v>0</v>
      </c>
      <c r="AA791" s="102">
        <f>+OAX!AB829</f>
        <v>0</v>
      </c>
    </row>
    <row r="792" spans="1:27" ht="24.75" hidden="1">
      <c r="A792" s="1"/>
      <c r="B792" s="99">
        <v>2023</v>
      </c>
      <c r="C792" s="99">
        <v>20</v>
      </c>
      <c r="D792" s="99">
        <v>3</v>
      </c>
      <c r="E792" s="99">
        <v>7</v>
      </c>
      <c r="F792" s="99">
        <v>13</v>
      </c>
      <c r="G792" s="99">
        <v>5000</v>
      </c>
      <c r="H792" s="99">
        <v>5300</v>
      </c>
      <c r="I792" s="99">
        <v>531</v>
      </c>
      <c r="J792" s="100">
        <v>4</v>
      </c>
      <c r="K792" s="100"/>
      <c r="L792" s="101" t="s">
        <v>599</v>
      </c>
      <c r="M792" s="102">
        <f>OAX!N830</f>
        <v>0</v>
      </c>
      <c r="N792" s="148" t="str">
        <f>+OAX!O830</f>
        <v>Pieza</v>
      </c>
      <c r="O792" s="104">
        <f>+OAX!P830</f>
        <v>0</v>
      </c>
      <c r="P792" s="104">
        <f>+OAX!Q830</f>
        <v>0</v>
      </c>
      <c r="Q792" s="102">
        <f>+OAX!R830</f>
        <v>0</v>
      </c>
      <c r="R792" s="102">
        <f>+OAX!S830</f>
        <v>0</v>
      </c>
      <c r="S792" s="102">
        <f>+OAX!T830</f>
        <v>0</v>
      </c>
      <c r="T792" s="102">
        <f>+OAX!U830</f>
        <v>0</v>
      </c>
      <c r="U792" s="102">
        <f>+OAX!V830</f>
        <v>0</v>
      </c>
      <c r="V792" s="102">
        <f>+OAX!W830</f>
        <v>0</v>
      </c>
      <c r="W792" s="102">
        <f>+OAX!X830</f>
        <v>0</v>
      </c>
      <c r="X792" s="102">
        <f>+OAX!Y830</f>
        <v>0</v>
      </c>
      <c r="Y792" s="102">
        <f>+OAX!Z830</f>
        <v>0</v>
      </c>
      <c r="Z792" s="102">
        <f>+OAX!AA830</f>
        <v>0</v>
      </c>
      <c r="AA792" s="102">
        <f>+OAX!AB830</f>
        <v>0</v>
      </c>
    </row>
    <row r="793" spans="1:27" ht="24.75" hidden="1">
      <c r="A793" s="1"/>
      <c r="B793" s="99">
        <v>2023</v>
      </c>
      <c r="C793" s="99">
        <v>20</v>
      </c>
      <c r="D793" s="99">
        <v>3</v>
      </c>
      <c r="E793" s="99">
        <v>7</v>
      </c>
      <c r="F793" s="99">
        <v>13</v>
      </c>
      <c r="G793" s="99">
        <v>5000</v>
      </c>
      <c r="H793" s="99">
        <v>5300</v>
      </c>
      <c r="I793" s="99">
        <v>531</v>
      </c>
      <c r="J793" s="100">
        <v>5</v>
      </c>
      <c r="K793" s="100"/>
      <c r="L793" s="101" t="s">
        <v>600</v>
      </c>
      <c r="M793" s="102">
        <f>OAX!N831</f>
        <v>0</v>
      </c>
      <c r="N793" s="148" t="str">
        <f>+OAX!O831</f>
        <v>Pieza</v>
      </c>
      <c r="O793" s="104">
        <f>+OAX!P831</f>
        <v>0</v>
      </c>
      <c r="P793" s="104">
        <f>+OAX!Q831</f>
        <v>0</v>
      </c>
      <c r="Q793" s="102">
        <f>+OAX!R831</f>
        <v>0</v>
      </c>
      <c r="R793" s="102">
        <f>+OAX!S831</f>
        <v>0</v>
      </c>
      <c r="S793" s="102">
        <f>+OAX!T831</f>
        <v>0</v>
      </c>
      <c r="T793" s="102">
        <f>+OAX!U831</f>
        <v>0</v>
      </c>
      <c r="U793" s="102">
        <f>+OAX!V831</f>
        <v>0</v>
      </c>
      <c r="V793" s="102">
        <f>+OAX!W831</f>
        <v>0</v>
      </c>
      <c r="W793" s="102">
        <f>+OAX!X831</f>
        <v>0</v>
      </c>
      <c r="X793" s="102">
        <f>+OAX!Y831</f>
        <v>0</v>
      </c>
      <c r="Y793" s="102">
        <f>+OAX!Z831</f>
        <v>0</v>
      </c>
      <c r="Z793" s="102">
        <f>+OAX!AA831</f>
        <v>0</v>
      </c>
      <c r="AA793" s="102">
        <f>+OAX!AB831</f>
        <v>0</v>
      </c>
    </row>
    <row r="794" spans="1:27" ht="24.75" hidden="1">
      <c r="A794" s="1"/>
      <c r="B794" s="99">
        <v>2023</v>
      </c>
      <c r="C794" s="99">
        <v>20</v>
      </c>
      <c r="D794" s="99">
        <v>3</v>
      </c>
      <c r="E794" s="99">
        <v>7</v>
      </c>
      <c r="F794" s="99">
        <v>13</v>
      </c>
      <c r="G794" s="99">
        <v>5000</v>
      </c>
      <c r="H794" s="99">
        <v>5300</v>
      </c>
      <c r="I794" s="99">
        <v>531</v>
      </c>
      <c r="J794" s="100">
        <v>6</v>
      </c>
      <c r="K794" s="100"/>
      <c r="L794" s="101" t="s">
        <v>601</v>
      </c>
      <c r="M794" s="102">
        <f>OAX!N832</f>
        <v>0</v>
      </c>
      <c r="N794" s="148" t="str">
        <f>+OAX!O832</f>
        <v>Pieza</v>
      </c>
      <c r="O794" s="104">
        <f>+OAX!P832</f>
        <v>0</v>
      </c>
      <c r="P794" s="104">
        <f>+OAX!Q832</f>
        <v>0</v>
      </c>
      <c r="Q794" s="102">
        <f>+OAX!R832</f>
        <v>0</v>
      </c>
      <c r="R794" s="102">
        <f>+OAX!S832</f>
        <v>0</v>
      </c>
      <c r="S794" s="102">
        <f>+OAX!T832</f>
        <v>0</v>
      </c>
      <c r="T794" s="102">
        <f>+OAX!U832</f>
        <v>0</v>
      </c>
      <c r="U794" s="102">
        <f>+OAX!V832</f>
        <v>0</v>
      </c>
      <c r="V794" s="102">
        <f>+OAX!W832</f>
        <v>0</v>
      </c>
      <c r="W794" s="102">
        <f>+OAX!X832</f>
        <v>0</v>
      </c>
      <c r="X794" s="102">
        <f>+OAX!Y832</f>
        <v>0</v>
      </c>
      <c r="Y794" s="102">
        <f>+OAX!Z832</f>
        <v>0</v>
      </c>
      <c r="Z794" s="102">
        <f>+OAX!AA832</f>
        <v>0</v>
      </c>
      <c r="AA794" s="102">
        <f>+OAX!AB832</f>
        <v>0</v>
      </c>
    </row>
    <row r="795" spans="1:27" ht="24.75" hidden="1">
      <c r="A795" s="1"/>
      <c r="B795" s="99">
        <v>2023</v>
      </c>
      <c r="C795" s="99">
        <v>20</v>
      </c>
      <c r="D795" s="99">
        <v>3</v>
      </c>
      <c r="E795" s="99">
        <v>7</v>
      </c>
      <c r="F795" s="99">
        <v>13</v>
      </c>
      <c r="G795" s="99">
        <v>5000</v>
      </c>
      <c r="H795" s="99">
        <v>5300</v>
      </c>
      <c r="I795" s="99">
        <v>531</v>
      </c>
      <c r="J795" s="100">
        <v>7</v>
      </c>
      <c r="K795" s="100"/>
      <c r="L795" s="101" t="s">
        <v>602</v>
      </c>
      <c r="M795" s="102">
        <f>OAX!N833</f>
        <v>0</v>
      </c>
      <c r="N795" s="148" t="str">
        <f>+OAX!O833</f>
        <v>Pieza</v>
      </c>
      <c r="O795" s="104">
        <f>+OAX!P833</f>
        <v>0</v>
      </c>
      <c r="P795" s="104">
        <f>+OAX!Q833</f>
        <v>0</v>
      </c>
      <c r="Q795" s="102">
        <f>+OAX!R833</f>
        <v>0</v>
      </c>
      <c r="R795" s="102">
        <f>+OAX!S833</f>
        <v>0</v>
      </c>
      <c r="S795" s="102">
        <f>+OAX!T833</f>
        <v>0</v>
      </c>
      <c r="T795" s="102">
        <f>+OAX!U833</f>
        <v>0</v>
      </c>
      <c r="U795" s="102">
        <f>+OAX!V833</f>
        <v>0</v>
      </c>
      <c r="V795" s="102">
        <f>+OAX!W833</f>
        <v>0</v>
      </c>
      <c r="W795" s="102">
        <f>+OAX!X833</f>
        <v>0</v>
      </c>
      <c r="X795" s="102">
        <f>+OAX!Y833</f>
        <v>0</v>
      </c>
      <c r="Y795" s="102">
        <f>+OAX!Z833</f>
        <v>0</v>
      </c>
      <c r="Z795" s="102">
        <f>+OAX!AA833</f>
        <v>0</v>
      </c>
      <c r="AA795" s="102">
        <f>+OAX!AB833</f>
        <v>0</v>
      </c>
    </row>
    <row r="796" spans="1:27" ht="24.75" hidden="1">
      <c r="A796" s="1"/>
      <c r="B796" s="99">
        <v>2023</v>
      </c>
      <c r="C796" s="99">
        <v>20</v>
      </c>
      <c r="D796" s="99">
        <v>3</v>
      </c>
      <c r="E796" s="99">
        <v>7</v>
      </c>
      <c r="F796" s="99">
        <v>13</v>
      </c>
      <c r="G796" s="99">
        <v>5000</v>
      </c>
      <c r="H796" s="99">
        <v>5300</v>
      </c>
      <c r="I796" s="99">
        <v>531</v>
      </c>
      <c r="J796" s="100">
        <v>8</v>
      </c>
      <c r="K796" s="100"/>
      <c r="L796" s="101" t="s">
        <v>603</v>
      </c>
      <c r="M796" s="102">
        <f>OAX!N834</f>
        <v>0</v>
      </c>
      <c r="N796" s="148" t="str">
        <f>+OAX!O834</f>
        <v>Pieza</v>
      </c>
      <c r="O796" s="104">
        <f>+OAX!P834</f>
        <v>0</v>
      </c>
      <c r="P796" s="104">
        <f>+OAX!Q834</f>
        <v>0</v>
      </c>
      <c r="Q796" s="102">
        <f>+OAX!R834</f>
        <v>0</v>
      </c>
      <c r="R796" s="102">
        <f>+OAX!S834</f>
        <v>0</v>
      </c>
      <c r="S796" s="102">
        <f>+OAX!T834</f>
        <v>0</v>
      </c>
      <c r="T796" s="102">
        <f>+OAX!U834</f>
        <v>0</v>
      </c>
      <c r="U796" s="102">
        <f>+OAX!V834</f>
        <v>0</v>
      </c>
      <c r="V796" s="102">
        <f>+OAX!W834</f>
        <v>0</v>
      </c>
      <c r="W796" s="102">
        <f>+OAX!X834</f>
        <v>0</v>
      </c>
      <c r="X796" s="102">
        <f>+OAX!Y834</f>
        <v>0</v>
      </c>
      <c r="Y796" s="102">
        <f>+OAX!Z834</f>
        <v>0</v>
      </c>
      <c r="Z796" s="102">
        <f>+OAX!AA834</f>
        <v>0</v>
      </c>
      <c r="AA796" s="102">
        <f>+OAX!AB834</f>
        <v>0</v>
      </c>
    </row>
    <row r="797" spans="1:27" ht="24.75" hidden="1">
      <c r="A797" s="1"/>
      <c r="B797" s="99">
        <v>2023</v>
      </c>
      <c r="C797" s="99">
        <v>20</v>
      </c>
      <c r="D797" s="99">
        <v>3</v>
      </c>
      <c r="E797" s="99">
        <v>7</v>
      </c>
      <c r="F797" s="99">
        <v>13</v>
      </c>
      <c r="G797" s="99">
        <v>5000</v>
      </c>
      <c r="H797" s="99">
        <v>5300</v>
      </c>
      <c r="I797" s="99">
        <v>531</v>
      </c>
      <c r="J797" s="100">
        <v>9</v>
      </c>
      <c r="K797" s="100"/>
      <c r="L797" s="101" t="s">
        <v>604</v>
      </c>
      <c r="M797" s="102">
        <f>OAX!N835</f>
        <v>0</v>
      </c>
      <c r="N797" s="148" t="str">
        <f>+OAX!O835</f>
        <v>Pieza</v>
      </c>
      <c r="O797" s="104">
        <f>+OAX!P835</f>
        <v>0</v>
      </c>
      <c r="P797" s="104">
        <f>+OAX!Q835</f>
        <v>0</v>
      </c>
      <c r="Q797" s="102">
        <f>+OAX!R835</f>
        <v>0</v>
      </c>
      <c r="R797" s="102">
        <f>+OAX!S835</f>
        <v>0</v>
      </c>
      <c r="S797" s="102">
        <f>+OAX!T835</f>
        <v>0</v>
      </c>
      <c r="T797" s="102">
        <f>+OAX!U835</f>
        <v>0</v>
      </c>
      <c r="U797" s="102">
        <f>+OAX!V835</f>
        <v>0</v>
      </c>
      <c r="V797" s="102">
        <f>+OAX!W835</f>
        <v>0</v>
      </c>
      <c r="W797" s="102">
        <f>+OAX!X835</f>
        <v>0</v>
      </c>
      <c r="X797" s="102">
        <f>+OAX!Y835</f>
        <v>0</v>
      </c>
      <c r="Y797" s="102">
        <f>+OAX!Z835</f>
        <v>0</v>
      </c>
      <c r="Z797" s="102">
        <f>+OAX!AA835</f>
        <v>0</v>
      </c>
      <c r="AA797" s="102">
        <f>+OAX!AB835</f>
        <v>0</v>
      </c>
    </row>
    <row r="798" spans="1:27" ht="24.75" hidden="1">
      <c r="A798" s="1"/>
      <c r="B798" s="99">
        <v>2023</v>
      </c>
      <c r="C798" s="99">
        <v>20</v>
      </c>
      <c r="D798" s="99">
        <v>3</v>
      </c>
      <c r="E798" s="99">
        <v>7</v>
      </c>
      <c r="F798" s="99">
        <v>13</v>
      </c>
      <c r="G798" s="99">
        <v>5000</v>
      </c>
      <c r="H798" s="99">
        <v>5300</v>
      </c>
      <c r="I798" s="99">
        <v>531</v>
      </c>
      <c r="J798" s="100">
        <v>10</v>
      </c>
      <c r="K798" s="100"/>
      <c r="L798" s="101" t="s">
        <v>605</v>
      </c>
      <c r="M798" s="102">
        <f>OAX!N836</f>
        <v>0</v>
      </c>
      <c r="N798" s="148" t="str">
        <f>+OAX!O836</f>
        <v>Pieza</v>
      </c>
      <c r="O798" s="104">
        <f>+OAX!P836</f>
        <v>0</v>
      </c>
      <c r="P798" s="104">
        <f>+OAX!Q836</f>
        <v>0</v>
      </c>
      <c r="Q798" s="102">
        <f>+OAX!R836</f>
        <v>0</v>
      </c>
      <c r="R798" s="102">
        <f>+OAX!S836</f>
        <v>0</v>
      </c>
      <c r="S798" s="102">
        <f>+OAX!T836</f>
        <v>0</v>
      </c>
      <c r="T798" s="102">
        <f>+OAX!U836</f>
        <v>0</v>
      </c>
      <c r="U798" s="102">
        <f>+OAX!V836</f>
        <v>0</v>
      </c>
      <c r="V798" s="102">
        <f>+OAX!W836</f>
        <v>0</v>
      </c>
      <c r="W798" s="102">
        <f>+OAX!X836</f>
        <v>0</v>
      </c>
      <c r="X798" s="102">
        <f>+OAX!Y836</f>
        <v>0</v>
      </c>
      <c r="Y798" s="102">
        <f>+OAX!Z836</f>
        <v>0</v>
      </c>
      <c r="Z798" s="102">
        <f>+OAX!AA836</f>
        <v>0</v>
      </c>
      <c r="AA798" s="102">
        <f>+OAX!AB836</f>
        <v>0</v>
      </c>
    </row>
    <row r="799" spans="1:27" ht="24.75" hidden="1">
      <c r="A799" s="1"/>
      <c r="B799" s="99">
        <v>2023</v>
      </c>
      <c r="C799" s="99">
        <v>20</v>
      </c>
      <c r="D799" s="99">
        <v>3</v>
      </c>
      <c r="E799" s="99">
        <v>7</v>
      </c>
      <c r="F799" s="99">
        <v>13</v>
      </c>
      <c r="G799" s="99">
        <v>5000</v>
      </c>
      <c r="H799" s="99">
        <v>5300</v>
      </c>
      <c r="I799" s="99">
        <v>531</v>
      </c>
      <c r="J799" s="100">
        <v>11</v>
      </c>
      <c r="K799" s="100"/>
      <c r="L799" s="101" t="s">
        <v>548</v>
      </c>
      <c r="M799" s="102">
        <f>OAX!N837</f>
        <v>0</v>
      </c>
      <c r="N799" s="148" t="str">
        <f>+OAX!O837</f>
        <v>Pieza</v>
      </c>
      <c r="O799" s="104">
        <f>+OAX!P837</f>
        <v>0</v>
      </c>
      <c r="P799" s="104">
        <f>+OAX!Q837</f>
        <v>0</v>
      </c>
      <c r="Q799" s="102">
        <f>+OAX!R837</f>
        <v>0</v>
      </c>
      <c r="R799" s="102">
        <f>+OAX!S837</f>
        <v>0</v>
      </c>
      <c r="S799" s="102">
        <f>+OAX!T837</f>
        <v>0</v>
      </c>
      <c r="T799" s="102">
        <f>+OAX!U837</f>
        <v>0</v>
      </c>
      <c r="U799" s="102">
        <f>+OAX!V837</f>
        <v>0</v>
      </c>
      <c r="V799" s="102">
        <f>+OAX!W837</f>
        <v>0</v>
      </c>
      <c r="W799" s="102">
        <f>+OAX!X837</f>
        <v>0</v>
      </c>
      <c r="X799" s="102">
        <f>+OAX!Y837</f>
        <v>0</v>
      </c>
      <c r="Y799" s="102">
        <f>+OAX!Z837</f>
        <v>0</v>
      </c>
      <c r="Z799" s="102">
        <f>+OAX!AA837</f>
        <v>0</v>
      </c>
      <c r="AA799" s="102">
        <f>+OAX!AB837</f>
        <v>0</v>
      </c>
    </row>
    <row r="800" spans="1:27" ht="24.75" hidden="1">
      <c r="A800" s="1"/>
      <c r="B800" s="99">
        <v>2023</v>
      </c>
      <c r="C800" s="99">
        <v>20</v>
      </c>
      <c r="D800" s="99">
        <v>3</v>
      </c>
      <c r="E800" s="99">
        <v>7</v>
      </c>
      <c r="F800" s="99">
        <v>13</v>
      </c>
      <c r="G800" s="99">
        <v>5000</v>
      </c>
      <c r="H800" s="99">
        <v>5300</v>
      </c>
      <c r="I800" s="99">
        <v>531</v>
      </c>
      <c r="J800" s="100">
        <v>12</v>
      </c>
      <c r="K800" s="100"/>
      <c r="L800" s="101" t="s">
        <v>606</v>
      </c>
      <c r="M800" s="102">
        <f>OAX!N838</f>
        <v>0</v>
      </c>
      <c r="N800" s="148" t="str">
        <f>+OAX!O838</f>
        <v>Pieza</v>
      </c>
      <c r="O800" s="104">
        <f>+OAX!P838</f>
        <v>0</v>
      </c>
      <c r="P800" s="104">
        <f>+OAX!Q838</f>
        <v>0</v>
      </c>
      <c r="Q800" s="102">
        <f>+OAX!R838</f>
        <v>0</v>
      </c>
      <c r="R800" s="102">
        <f>+OAX!S838</f>
        <v>0</v>
      </c>
      <c r="S800" s="102">
        <f>+OAX!T838</f>
        <v>0</v>
      </c>
      <c r="T800" s="102">
        <f>+OAX!U838</f>
        <v>0</v>
      </c>
      <c r="U800" s="102">
        <f>+OAX!V838</f>
        <v>0</v>
      </c>
      <c r="V800" s="102">
        <f>+OAX!W838</f>
        <v>0</v>
      </c>
      <c r="W800" s="102">
        <f>+OAX!X838</f>
        <v>0</v>
      </c>
      <c r="X800" s="102">
        <f>+OAX!Y838</f>
        <v>0</v>
      </c>
      <c r="Y800" s="102">
        <f>+OAX!Z838</f>
        <v>0</v>
      </c>
      <c r="Z800" s="102">
        <f>+OAX!AA838</f>
        <v>0</v>
      </c>
      <c r="AA800" s="102">
        <f>+OAX!AB838</f>
        <v>0</v>
      </c>
    </row>
    <row r="801" spans="1:27" ht="24.75" hidden="1">
      <c r="A801" s="1"/>
      <c r="B801" s="99">
        <v>2023</v>
      </c>
      <c r="C801" s="99">
        <v>20</v>
      </c>
      <c r="D801" s="99">
        <v>3</v>
      </c>
      <c r="E801" s="99">
        <v>7</v>
      </c>
      <c r="F801" s="99">
        <v>13</v>
      </c>
      <c r="G801" s="99">
        <v>5000</v>
      </c>
      <c r="H801" s="99">
        <v>5300</v>
      </c>
      <c r="I801" s="99">
        <v>531</v>
      </c>
      <c r="J801" s="100">
        <v>13</v>
      </c>
      <c r="K801" s="100"/>
      <c r="L801" s="101" t="s">
        <v>607</v>
      </c>
      <c r="M801" s="102">
        <f>OAX!N839</f>
        <v>0</v>
      </c>
      <c r="N801" s="148" t="str">
        <f>+OAX!O839</f>
        <v>Pieza</v>
      </c>
      <c r="O801" s="104">
        <f>+OAX!P839</f>
        <v>0</v>
      </c>
      <c r="P801" s="104">
        <f>+OAX!Q839</f>
        <v>0</v>
      </c>
      <c r="Q801" s="102">
        <f>+OAX!R839</f>
        <v>0</v>
      </c>
      <c r="R801" s="102">
        <f>+OAX!S839</f>
        <v>0</v>
      </c>
      <c r="S801" s="102">
        <f>+OAX!T839</f>
        <v>0</v>
      </c>
      <c r="T801" s="102">
        <f>+OAX!U839</f>
        <v>0</v>
      </c>
      <c r="U801" s="102">
        <f>+OAX!V839</f>
        <v>0</v>
      </c>
      <c r="V801" s="102">
        <f>+OAX!W839</f>
        <v>0</v>
      </c>
      <c r="W801" s="102">
        <f>+OAX!X839</f>
        <v>0</v>
      </c>
      <c r="X801" s="102">
        <f>+OAX!Y839</f>
        <v>0</v>
      </c>
      <c r="Y801" s="102">
        <f>+OAX!Z839</f>
        <v>0</v>
      </c>
      <c r="Z801" s="102">
        <f>+OAX!AA839</f>
        <v>0</v>
      </c>
      <c r="AA801" s="102">
        <f>+OAX!AB839</f>
        <v>0</v>
      </c>
    </row>
    <row r="802" spans="1:27" ht="24.75" hidden="1">
      <c r="A802" s="1"/>
      <c r="B802" s="99">
        <v>2023</v>
      </c>
      <c r="C802" s="99">
        <v>20</v>
      </c>
      <c r="D802" s="99">
        <v>3</v>
      </c>
      <c r="E802" s="99">
        <v>7</v>
      </c>
      <c r="F802" s="99">
        <v>13</v>
      </c>
      <c r="G802" s="99">
        <v>5000</v>
      </c>
      <c r="H802" s="99">
        <v>5300</v>
      </c>
      <c r="I802" s="99">
        <v>531</v>
      </c>
      <c r="J802" s="100">
        <v>14</v>
      </c>
      <c r="K802" s="100"/>
      <c r="L802" s="101" t="s">
        <v>434</v>
      </c>
      <c r="M802" s="102">
        <f>OAX!N840</f>
        <v>0</v>
      </c>
      <c r="N802" s="148" t="str">
        <f>+OAX!O840</f>
        <v>Pieza</v>
      </c>
      <c r="O802" s="104">
        <f>+OAX!P840</f>
        <v>0</v>
      </c>
      <c r="P802" s="104">
        <f>+OAX!Q840</f>
        <v>0</v>
      </c>
      <c r="Q802" s="102">
        <f>+OAX!R840</f>
        <v>0</v>
      </c>
      <c r="R802" s="102">
        <f>+OAX!S840</f>
        <v>0</v>
      </c>
      <c r="S802" s="102">
        <f>+OAX!T840</f>
        <v>0</v>
      </c>
      <c r="T802" s="102">
        <f>+OAX!U840</f>
        <v>0</v>
      </c>
      <c r="U802" s="102">
        <f>+OAX!V840</f>
        <v>0</v>
      </c>
      <c r="V802" s="102">
        <f>+OAX!W840</f>
        <v>0</v>
      </c>
      <c r="W802" s="102">
        <f>+OAX!X840</f>
        <v>0</v>
      </c>
      <c r="X802" s="102">
        <f>+OAX!Y840</f>
        <v>0</v>
      </c>
      <c r="Y802" s="102">
        <f>+OAX!Z840</f>
        <v>0</v>
      </c>
      <c r="Z802" s="102">
        <f>+OAX!AA840</f>
        <v>0</v>
      </c>
      <c r="AA802" s="102">
        <f>+OAX!AB840</f>
        <v>0</v>
      </c>
    </row>
    <row r="803" spans="1:27" ht="46.5" hidden="1">
      <c r="A803" s="1"/>
      <c r="B803" s="99">
        <v>2023</v>
      </c>
      <c r="C803" s="99">
        <v>20</v>
      </c>
      <c r="D803" s="99">
        <v>3</v>
      </c>
      <c r="E803" s="99">
        <v>7</v>
      </c>
      <c r="F803" s="99">
        <v>13</v>
      </c>
      <c r="G803" s="99">
        <v>5000</v>
      </c>
      <c r="H803" s="99">
        <v>5300</v>
      </c>
      <c r="I803" s="99">
        <v>531</v>
      </c>
      <c r="J803" s="100">
        <v>15</v>
      </c>
      <c r="K803" s="100"/>
      <c r="L803" s="101" t="s">
        <v>608</v>
      </c>
      <c r="M803" s="102">
        <f>OAX!N841</f>
        <v>0</v>
      </c>
      <c r="N803" s="148" t="str">
        <f>+OAX!O841</f>
        <v>Pieza</v>
      </c>
      <c r="O803" s="104">
        <f>+OAX!P841</f>
        <v>0</v>
      </c>
      <c r="P803" s="104">
        <f>+OAX!Q841</f>
        <v>0</v>
      </c>
      <c r="Q803" s="102">
        <f>+OAX!R841</f>
        <v>0</v>
      </c>
      <c r="R803" s="102">
        <f>+OAX!S841</f>
        <v>0</v>
      </c>
      <c r="S803" s="102">
        <f>+OAX!T841</f>
        <v>0</v>
      </c>
      <c r="T803" s="102">
        <f>+OAX!U841</f>
        <v>0</v>
      </c>
      <c r="U803" s="102">
        <f>+OAX!V841</f>
        <v>0</v>
      </c>
      <c r="V803" s="102">
        <f>+OAX!W841</f>
        <v>0</v>
      </c>
      <c r="W803" s="102">
        <f>+OAX!X841</f>
        <v>0</v>
      </c>
      <c r="X803" s="102">
        <f>+OAX!Y841</f>
        <v>0</v>
      </c>
      <c r="Y803" s="102">
        <f>+OAX!Z841</f>
        <v>0</v>
      </c>
      <c r="Z803" s="102">
        <f>+OAX!AA841</f>
        <v>0</v>
      </c>
      <c r="AA803" s="102">
        <f>+OAX!AB841</f>
        <v>0</v>
      </c>
    </row>
    <row r="804" spans="1:27" ht="24.75" hidden="1">
      <c r="A804" s="1"/>
      <c r="B804" s="99">
        <v>2023</v>
      </c>
      <c r="C804" s="99">
        <v>20</v>
      </c>
      <c r="D804" s="99">
        <v>3</v>
      </c>
      <c r="E804" s="99">
        <v>7</v>
      </c>
      <c r="F804" s="99">
        <v>13</v>
      </c>
      <c r="G804" s="99">
        <v>5000</v>
      </c>
      <c r="H804" s="99">
        <v>5300</v>
      </c>
      <c r="I804" s="99">
        <v>531</v>
      </c>
      <c r="J804" s="100">
        <v>16</v>
      </c>
      <c r="K804" s="100"/>
      <c r="L804" s="101" t="s">
        <v>609</v>
      </c>
      <c r="M804" s="102">
        <f>OAX!N842</f>
        <v>0</v>
      </c>
      <c r="N804" s="148" t="str">
        <f>+OAX!O842</f>
        <v>Pieza</v>
      </c>
      <c r="O804" s="104">
        <f>+OAX!P842</f>
        <v>0</v>
      </c>
      <c r="P804" s="104">
        <f>+OAX!Q842</f>
        <v>0</v>
      </c>
      <c r="Q804" s="102">
        <f>+OAX!R842</f>
        <v>0</v>
      </c>
      <c r="R804" s="102">
        <f>+OAX!S842</f>
        <v>0</v>
      </c>
      <c r="S804" s="102">
        <f>+OAX!T842</f>
        <v>0</v>
      </c>
      <c r="T804" s="102">
        <f>+OAX!U842</f>
        <v>0</v>
      </c>
      <c r="U804" s="102">
        <f>+OAX!V842</f>
        <v>0</v>
      </c>
      <c r="V804" s="102">
        <f>+OAX!W842</f>
        <v>0</v>
      </c>
      <c r="W804" s="102">
        <f>+OAX!X842</f>
        <v>0</v>
      </c>
      <c r="X804" s="102">
        <f>+OAX!Y842</f>
        <v>0</v>
      </c>
      <c r="Y804" s="102">
        <f>+OAX!Z842</f>
        <v>0</v>
      </c>
      <c r="Z804" s="102">
        <f>+OAX!AA842</f>
        <v>0</v>
      </c>
      <c r="AA804" s="102">
        <f>+OAX!AB842</f>
        <v>0</v>
      </c>
    </row>
    <row r="805" spans="1:27" ht="46.5" hidden="1">
      <c r="A805" s="1"/>
      <c r="B805" s="99">
        <v>2023</v>
      </c>
      <c r="C805" s="99">
        <v>20</v>
      </c>
      <c r="D805" s="99">
        <v>3</v>
      </c>
      <c r="E805" s="99">
        <v>7</v>
      </c>
      <c r="F805" s="99">
        <v>13</v>
      </c>
      <c r="G805" s="99">
        <v>5000</v>
      </c>
      <c r="H805" s="99">
        <v>5300</v>
      </c>
      <c r="I805" s="99">
        <v>531</v>
      </c>
      <c r="J805" s="100">
        <v>17</v>
      </c>
      <c r="K805" s="100"/>
      <c r="L805" s="101" t="s">
        <v>610</v>
      </c>
      <c r="M805" s="102">
        <f>OAX!N843</f>
        <v>0</v>
      </c>
      <c r="N805" s="148" t="str">
        <f>+OAX!O843</f>
        <v>Pieza</v>
      </c>
      <c r="O805" s="104">
        <f>+OAX!P843</f>
        <v>0</v>
      </c>
      <c r="P805" s="104">
        <f>+OAX!Q843</f>
        <v>0</v>
      </c>
      <c r="Q805" s="102">
        <f>+OAX!R843</f>
        <v>0</v>
      </c>
      <c r="R805" s="102">
        <f>+OAX!S843</f>
        <v>0</v>
      </c>
      <c r="S805" s="102">
        <f>+OAX!T843</f>
        <v>0</v>
      </c>
      <c r="T805" s="102">
        <f>+OAX!U843</f>
        <v>0</v>
      </c>
      <c r="U805" s="102">
        <f>+OAX!V843</f>
        <v>0</v>
      </c>
      <c r="V805" s="102">
        <f>+OAX!W843</f>
        <v>0</v>
      </c>
      <c r="W805" s="102">
        <f>+OAX!X843</f>
        <v>0</v>
      </c>
      <c r="X805" s="102">
        <f>+OAX!Y843</f>
        <v>0</v>
      </c>
      <c r="Y805" s="102">
        <f>+OAX!Z843</f>
        <v>0</v>
      </c>
      <c r="Z805" s="102">
        <f>+OAX!AA843</f>
        <v>0</v>
      </c>
      <c r="AA805" s="102">
        <f>+OAX!AB843</f>
        <v>0</v>
      </c>
    </row>
    <row r="806" spans="1:27" ht="24.75" hidden="1">
      <c r="A806" s="1"/>
      <c r="B806" s="99">
        <v>2023</v>
      </c>
      <c r="C806" s="99">
        <v>20</v>
      </c>
      <c r="D806" s="99">
        <v>3</v>
      </c>
      <c r="E806" s="99">
        <v>7</v>
      </c>
      <c r="F806" s="99">
        <v>13</v>
      </c>
      <c r="G806" s="99">
        <v>5000</v>
      </c>
      <c r="H806" s="99">
        <v>5300</v>
      </c>
      <c r="I806" s="99">
        <v>531</v>
      </c>
      <c r="J806" s="100">
        <v>18</v>
      </c>
      <c r="K806" s="100"/>
      <c r="L806" s="101" t="s">
        <v>611</v>
      </c>
      <c r="M806" s="102">
        <f>OAX!N844</f>
        <v>0</v>
      </c>
      <c r="N806" s="148" t="str">
        <f>+OAX!O844</f>
        <v>Pieza</v>
      </c>
      <c r="O806" s="104">
        <f>+OAX!P844</f>
        <v>0</v>
      </c>
      <c r="P806" s="104">
        <f>+OAX!Q844</f>
        <v>0</v>
      </c>
      <c r="Q806" s="102">
        <f>+OAX!R844</f>
        <v>0</v>
      </c>
      <c r="R806" s="102">
        <f>+OAX!S844</f>
        <v>0</v>
      </c>
      <c r="S806" s="102">
        <f>+OAX!T844</f>
        <v>0</v>
      </c>
      <c r="T806" s="102">
        <f>+OAX!U844</f>
        <v>0</v>
      </c>
      <c r="U806" s="102">
        <f>+OAX!V844</f>
        <v>0</v>
      </c>
      <c r="V806" s="102">
        <f>+OAX!W844</f>
        <v>0</v>
      </c>
      <c r="W806" s="102">
        <f>+OAX!X844</f>
        <v>0</v>
      </c>
      <c r="X806" s="102">
        <f>+OAX!Y844</f>
        <v>0</v>
      </c>
      <c r="Y806" s="102">
        <f>+OAX!Z844</f>
        <v>0</v>
      </c>
      <c r="Z806" s="102">
        <f>+OAX!AA844</f>
        <v>0</v>
      </c>
      <c r="AA806" s="102">
        <f>+OAX!AB844</f>
        <v>0</v>
      </c>
    </row>
    <row r="807" spans="1:27" ht="24.75" hidden="1">
      <c r="A807" s="1"/>
      <c r="B807" s="93">
        <v>2023</v>
      </c>
      <c r="C807" s="93">
        <v>20</v>
      </c>
      <c r="D807" s="93">
        <v>3</v>
      </c>
      <c r="E807" s="93">
        <v>7</v>
      </c>
      <c r="F807" s="93">
        <v>13</v>
      </c>
      <c r="G807" s="93">
        <v>5000</v>
      </c>
      <c r="H807" s="93">
        <v>5300</v>
      </c>
      <c r="I807" s="93">
        <v>532</v>
      </c>
      <c r="J807" s="94"/>
      <c r="K807" s="94"/>
      <c r="L807" s="95" t="s">
        <v>551</v>
      </c>
      <c r="M807" s="96">
        <f>OAX!N845</f>
        <v>0</v>
      </c>
      <c r="N807" s="153"/>
      <c r="O807" s="154"/>
      <c r="P807" s="154"/>
      <c r="Q807" s="96">
        <f>+OAX!R845</f>
        <v>0</v>
      </c>
      <c r="R807" s="96">
        <f>+OAX!S845</f>
        <v>0</v>
      </c>
      <c r="S807" s="96">
        <f>+OAX!T845</f>
        <v>0</v>
      </c>
      <c r="T807" s="96">
        <f>+OAX!U845</f>
        <v>0</v>
      </c>
      <c r="U807" s="96">
        <f>+OAX!V845</f>
        <v>0</v>
      </c>
      <c r="V807" s="96"/>
      <c r="W807" s="96"/>
      <c r="X807" s="96"/>
      <c r="Y807" s="96"/>
      <c r="Z807" s="96"/>
      <c r="AA807" s="96"/>
    </row>
    <row r="808" spans="1:27" ht="24.75" hidden="1">
      <c r="A808" s="1"/>
      <c r="B808" s="99">
        <v>2023</v>
      </c>
      <c r="C808" s="99">
        <v>20</v>
      </c>
      <c r="D808" s="99">
        <v>3</v>
      </c>
      <c r="E808" s="99">
        <v>7</v>
      </c>
      <c r="F808" s="99">
        <v>13</v>
      </c>
      <c r="G808" s="99">
        <v>5000</v>
      </c>
      <c r="H808" s="99">
        <v>5300</v>
      </c>
      <c r="I808" s="99">
        <v>532</v>
      </c>
      <c r="J808" s="100">
        <v>1</v>
      </c>
      <c r="K808" s="100"/>
      <c r="L808" s="101" t="s">
        <v>612</v>
      </c>
      <c r="M808" s="102">
        <f>OAX!N846</f>
        <v>0</v>
      </c>
      <c r="N808" s="148" t="str">
        <f>+OAX!O846</f>
        <v>Pieza</v>
      </c>
      <c r="O808" s="104">
        <f>+OAX!P846</f>
        <v>0</v>
      </c>
      <c r="P808" s="104">
        <f>+OAX!Q846</f>
        <v>0</v>
      </c>
      <c r="Q808" s="102">
        <f>+OAX!R846</f>
        <v>0</v>
      </c>
      <c r="R808" s="102">
        <f>+OAX!S846</f>
        <v>0</v>
      </c>
      <c r="S808" s="102">
        <f>+OAX!T846</f>
        <v>0</v>
      </c>
      <c r="T808" s="102">
        <f>+OAX!U846</f>
        <v>0</v>
      </c>
      <c r="U808" s="102">
        <f>+OAX!V846</f>
        <v>0</v>
      </c>
      <c r="V808" s="102">
        <f>+OAX!W846</f>
        <v>0</v>
      </c>
      <c r="W808" s="102">
        <f>+OAX!X846</f>
        <v>0</v>
      </c>
      <c r="X808" s="102">
        <f>+OAX!Y846</f>
        <v>0</v>
      </c>
      <c r="Y808" s="102">
        <f>+OAX!Z846</f>
        <v>0</v>
      </c>
      <c r="Z808" s="102">
        <f>+OAX!AA846</f>
        <v>0</v>
      </c>
      <c r="AA808" s="102">
        <f>+OAX!AB846</f>
        <v>0</v>
      </c>
    </row>
    <row r="809" spans="1:27" ht="24.75" hidden="1">
      <c r="A809" s="1"/>
      <c r="B809" s="99">
        <v>2023</v>
      </c>
      <c r="C809" s="99">
        <v>20</v>
      </c>
      <c r="D809" s="99">
        <v>3</v>
      </c>
      <c r="E809" s="99">
        <v>7</v>
      </c>
      <c r="F809" s="99">
        <v>13</v>
      </c>
      <c r="G809" s="99">
        <v>5000</v>
      </c>
      <c r="H809" s="99">
        <v>5300</v>
      </c>
      <c r="I809" s="99">
        <v>532</v>
      </c>
      <c r="J809" s="100">
        <v>2</v>
      </c>
      <c r="K809" s="100"/>
      <c r="L809" s="101" t="s">
        <v>613</v>
      </c>
      <c r="M809" s="102">
        <f>OAX!N847</f>
        <v>0</v>
      </c>
      <c r="N809" s="148" t="str">
        <f>+OAX!O847</f>
        <v>Pieza</v>
      </c>
      <c r="O809" s="104">
        <f>+OAX!P847</f>
        <v>0</v>
      </c>
      <c r="P809" s="104">
        <f>+OAX!Q847</f>
        <v>0</v>
      </c>
      <c r="Q809" s="102">
        <f>+OAX!R847</f>
        <v>0</v>
      </c>
      <c r="R809" s="102">
        <f>+OAX!S847</f>
        <v>0</v>
      </c>
      <c r="S809" s="102">
        <f>+OAX!T847</f>
        <v>0</v>
      </c>
      <c r="T809" s="102">
        <f>+OAX!U847</f>
        <v>0</v>
      </c>
      <c r="U809" s="102">
        <f>+OAX!V847</f>
        <v>0</v>
      </c>
      <c r="V809" s="102">
        <f>+OAX!W847</f>
        <v>0</v>
      </c>
      <c r="W809" s="102">
        <f>+OAX!X847</f>
        <v>0</v>
      </c>
      <c r="X809" s="102">
        <f>+OAX!Y847</f>
        <v>0</v>
      </c>
      <c r="Y809" s="102">
        <f>+OAX!Z847</f>
        <v>0</v>
      </c>
      <c r="Z809" s="102">
        <f>+OAX!AA847</f>
        <v>0</v>
      </c>
      <c r="AA809" s="102">
        <f>+OAX!AB847</f>
        <v>0</v>
      </c>
    </row>
    <row r="810" spans="1:27" ht="24.75" hidden="1">
      <c r="A810" s="1"/>
      <c r="B810" s="99">
        <v>2023</v>
      </c>
      <c r="C810" s="99">
        <v>20</v>
      </c>
      <c r="D810" s="99">
        <v>3</v>
      </c>
      <c r="E810" s="99">
        <v>7</v>
      </c>
      <c r="F810" s="99">
        <v>13</v>
      </c>
      <c r="G810" s="99">
        <v>5000</v>
      </c>
      <c r="H810" s="99">
        <v>5300</v>
      </c>
      <c r="I810" s="99">
        <v>532</v>
      </c>
      <c r="J810" s="100">
        <v>3</v>
      </c>
      <c r="K810" s="100"/>
      <c r="L810" s="101" t="s">
        <v>614</v>
      </c>
      <c r="M810" s="102">
        <f>OAX!N848</f>
        <v>0</v>
      </c>
      <c r="N810" s="148" t="str">
        <f>+OAX!O848</f>
        <v>Pieza</v>
      </c>
      <c r="O810" s="104">
        <f>+OAX!P848</f>
        <v>0</v>
      </c>
      <c r="P810" s="104">
        <f>+OAX!Q848</f>
        <v>0</v>
      </c>
      <c r="Q810" s="102">
        <f>+OAX!R848</f>
        <v>0</v>
      </c>
      <c r="R810" s="102">
        <f>+OAX!S848</f>
        <v>0</v>
      </c>
      <c r="S810" s="102">
        <f>+OAX!T848</f>
        <v>0</v>
      </c>
      <c r="T810" s="102">
        <f>+OAX!U848</f>
        <v>0</v>
      </c>
      <c r="U810" s="102">
        <f>+OAX!V848</f>
        <v>0</v>
      </c>
      <c r="V810" s="102">
        <f>+OAX!W848</f>
        <v>0</v>
      </c>
      <c r="W810" s="102">
        <f>+OAX!X848</f>
        <v>0</v>
      </c>
      <c r="X810" s="102">
        <f>+OAX!Y848</f>
        <v>0</v>
      </c>
      <c r="Y810" s="102">
        <f>+OAX!Z848</f>
        <v>0</v>
      </c>
      <c r="Z810" s="102">
        <f>+OAX!AA848</f>
        <v>0</v>
      </c>
      <c r="AA810" s="102">
        <f>+OAX!AB848</f>
        <v>0</v>
      </c>
    </row>
    <row r="811" spans="1:27" ht="24.75" hidden="1">
      <c r="A811" s="1"/>
      <c r="B811" s="99">
        <v>2023</v>
      </c>
      <c r="C811" s="99">
        <v>20</v>
      </c>
      <c r="D811" s="99">
        <v>3</v>
      </c>
      <c r="E811" s="99">
        <v>7</v>
      </c>
      <c r="F811" s="99">
        <v>13</v>
      </c>
      <c r="G811" s="99">
        <v>5000</v>
      </c>
      <c r="H811" s="99">
        <v>5300</v>
      </c>
      <c r="I811" s="99">
        <v>532</v>
      </c>
      <c r="J811" s="100">
        <v>4</v>
      </c>
      <c r="K811" s="100"/>
      <c r="L811" s="101" t="s">
        <v>615</v>
      </c>
      <c r="M811" s="102">
        <f>OAX!N849</f>
        <v>0</v>
      </c>
      <c r="N811" s="148" t="str">
        <f>+OAX!O849</f>
        <v>Pieza</v>
      </c>
      <c r="O811" s="104">
        <f>+OAX!P849</f>
        <v>0</v>
      </c>
      <c r="P811" s="104">
        <f>+OAX!Q849</f>
        <v>0</v>
      </c>
      <c r="Q811" s="102">
        <f>+OAX!R849</f>
        <v>0</v>
      </c>
      <c r="R811" s="102">
        <f>+OAX!S849</f>
        <v>0</v>
      </c>
      <c r="S811" s="102">
        <f>+OAX!T849</f>
        <v>0</v>
      </c>
      <c r="T811" s="102">
        <f>+OAX!U849</f>
        <v>0</v>
      </c>
      <c r="U811" s="102">
        <f>+OAX!V849</f>
        <v>0</v>
      </c>
      <c r="V811" s="102">
        <f>+OAX!W849</f>
        <v>0</v>
      </c>
      <c r="W811" s="102">
        <f>+OAX!X849</f>
        <v>0</v>
      </c>
      <c r="X811" s="102">
        <f>+OAX!Y849</f>
        <v>0</v>
      </c>
      <c r="Y811" s="102">
        <f>+OAX!Z849</f>
        <v>0</v>
      </c>
      <c r="Z811" s="102">
        <f>+OAX!AA849</f>
        <v>0</v>
      </c>
      <c r="AA811" s="102">
        <f>+OAX!AB849</f>
        <v>0</v>
      </c>
    </row>
    <row r="812" spans="1:27" ht="24.75" hidden="1">
      <c r="A812" s="1"/>
      <c r="B812" s="87">
        <v>2023</v>
      </c>
      <c r="C812" s="87">
        <v>20</v>
      </c>
      <c r="D812" s="87">
        <v>3</v>
      </c>
      <c r="E812" s="87">
        <v>7</v>
      </c>
      <c r="F812" s="87">
        <v>13</v>
      </c>
      <c r="G812" s="87">
        <v>5000</v>
      </c>
      <c r="H812" s="87">
        <v>5400</v>
      </c>
      <c r="I812" s="87"/>
      <c r="J812" s="88" t="s">
        <v>29</v>
      </c>
      <c r="K812" s="88"/>
      <c r="L812" s="89" t="s">
        <v>124</v>
      </c>
      <c r="M812" s="90">
        <f>OAX!N850</f>
        <v>0</v>
      </c>
      <c r="N812" s="151"/>
      <c r="O812" s="152"/>
      <c r="P812" s="152"/>
      <c r="Q812" s="90">
        <f>+OAX!R850</f>
        <v>0</v>
      </c>
      <c r="R812" s="90">
        <f>+OAX!S850</f>
        <v>0</v>
      </c>
      <c r="S812" s="90">
        <f>+OAX!T850</f>
        <v>0</v>
      </c>
      <c r="T812" s="90">
        <f>+OAX!U850</f>
        <v>0</v>
      </c>
      <c r="U812" s="90">
        <f>+OAX!V850</f>
        <v>0</v>
      </c>
      <c r="V812" s="90"/>
      <c r="W812" s="90"/>
      <c r="X812" s="90"/>
      <c r="Y812" s="90"/>
      <c r="Z812" s="90"/>
      <c r="AA812" s="90"/>
    </row>
    <row r="813" spans="1:27" ht="24.75" hidden="1">
      <c r="A813" s="1"/>
      <c r="B813" s="93">
        <v>2023</v>
      </c>
      <c r="C813" s="93">
        <v>20</v>
      </c>
      <c r="D813" s="93">
        <v>3</v>
      </c>
      <c r="E813" s="93">
        <v>7</v>
      </c>
      <c r="F813" s="93">
        <v>13</v>
      </c>
      <c r="G813" s="93">
        <v>5000</v>
      </c>
      <c r="H813" s="93">
        <v>5400</v>
      </c>
      <c r="I813" s="93">
        <v>541</v>
      </c>
      <c r="J813" s="94"/>
      <c r="K813" s="94"/>
      <c r="L813" s="95" t="s">
        <v>125</v>
      </c>
      <c r="M813" s="96">
        <f>OAX!N851</f>
        <v>0</v>
      </c>
      <c r="N813" s="153"/>
      <c r="O813" s="154"/>
      <c r="P813" s="154"/>
      <c r="Q813" s="96">
        <f>+OAX!R851</f>
        <v>0</v>
      </c>
      <c r="R813" s="96">
        <f>+OAX!S851</f>
        <v>0</v>
      </c>
      <c r="S813" s="96">
        <f>+OAX!T851</f>
        <v>0</v>
      </c>
      <c r="T813" s="96">
        <f>+OAX!U851</f>
        <v>0</v>
      </c>
      <c r="U813" s="96">
        <f>+OAX!V851</f>
        <v>0</v>
      </c>
      <c r="V813" s="96"/>
      <c r="W813" s="96"/>
      <c r="X813" s="96"/>
      <c r="Y813" s="96"/>
      <c r="Z813" s="96"/>
      <c r="AA813" s="96"/>
    </row>
    <row r="814" spans="1:27" ht="24.75" hidden="1">
      <c r="A814" s="1"/>
      <c r="B814" s="99">
        <v>2023</v>
      </c>
      <c r="C814" s="99">
        <v>20</v>
      </c>
      <c r="D814" s="99">
        <v>3</v>
      </c>
      <c r="E814" s="99">
        <v>7</v>
      </c>
      <c r="F814" s="99">
        <v>13</v>
      </c>
      <c r="G814" s="99">
        <v>5000</v>
      </c>
      <c r="H814" s="99">
        <v>5400</v>
      </c>
      <c r="I814" s="99">
        <v>541</v>
      </c>
      <c r="J814" s="100">
        <v>1</v>
      </c>
      <c r="K814" s="100"/>
      <c r="L814" s="101" t="s">
        <v>616</v>
      </c>
      <c r="M814" s="102">
        <f>OAX!N852</f>
        <v>0</v>
      </c>
      <c r="N814" s="148" t="str">
        <f>+OAX!O852</f>
        <v>Pieza</v>
      </c>
      <c r="O814" s="104">
        <f>+OAX!P852</f>
        <v>0</v>
      </c>
      <c r="P814" s="104">
        <f>+OAX!Q852</f>
        <v>0</v>
      </c>
      <c r="Q814" s="102">
        <f>+OAX!R852</f>
        <v>0</v>
      </c>
      <c r="R814" s="102">
        <f>+OAX!S852</f>
        <v>0</v>
      </c>
      <c r="S814" s="102">
        <f>+OAX!T852</f>
        <v>0</v>
      </c>
      <c r="T814" s="102">
        <f>+OAX!U852</f>
        <v>0</v>
      </c>
      <c r="U814" s="102">
        <f>+OAX!V852</f>
        <v>0</v>
      </c>
      <c r="V814" s="102">
        <f>+OAX!W852</f>
        <v>0</v>
      </c>
      <c r="W814" s="102">
        <f>+OAX!X852</f>
        <v>0</v>
      </c>
      <c r="X814" s="102">
        <f>+OAX!Y852</f>
        <v>0</v>
      </c>
      <c r="Y814" s="102">
        <f>+OAX!Z852</f>
        <v>0</v>
      </c>
      <c r="Z814" s="102">
        <f>+OAX!AA852</f>
        <v>0</v>
      </c>
      <c r="AA814" s="102">
        <f>+OAX!AB852</f>
        <v>0</v>
      </c>
    </row>
    <row r="815" spans="1:27" ht="24.75" hidden="1">
      <c r="A815" s="1"/>
      <c r="B815" s="93">
        <v>2023</v>
      </c>
      <c r="C815" s="93">
        <v>20</v>
      </c>
      <c r="D815" s="93">
        <v>3</v>
      </c>
      <c r="E815" s="93">
        <v>7</v>
      </c>
      <c r="F815" s="93">
        <v>13</v>
      </c>
      <c r="G815" s="93">
        <v>5000</v>
      </c>
      <c r="H815" s="93">
        <v>5400</v>
      </c>
      <c r="I815" s="93">
        <v>542</v>
      </c>
      <c r="J815" s="94"/>
      <c r="K815" s="94"/>
      <c r="L815" s="95" t="s">
        <v>617</v>
      </c>
      <c r="M815" s="96">
        <f>OAX!N853</f>
        <v>0</v>
      </c>
      <c r="N815" s="153"/>
      <c r="O815" s="154"/>
      <c r="P815" s="154"/>
      <c r="Q815" s="96">
        <f>+OAX!R853</f>
        <v>0</v>
      </c>
      <c r="R815" s="96">
        <f>+OAX!S853</f>
        <v>0</v>
      </c>
      <c r="S815" s="96">
        <f>+OAX!T853</f>
        <v>0</v>
      </c>
      <c r="T815" s="96">
        <f>+OAX!U853</f>
        <v>0</v>
      </c>
      <c r="U815" s="96">
        <f>+OAX!V853</f>
        <v>0</v>
      </c>
      <c r="V815" s="96"/>
      <c r="W815" s="96"/>
      <c r="X815" s="96"/>
      <c r="Y815" s="96"/>
      <c r="Z815" s="96"/>
      <c r="AA815" s="96"/>
    </row>
    <row r="816" spans="1:27" ht="24.75" hidden="1">
      <c r="A816" s="1"/>
      <c r="B816" s="99">
        <v>2023</v>
      </c>
      <c r="C816" s="99">
        <v>20</v>
      </c>
      <c r="D816" s="99">
        <v>3</v>
      </c>
      <c r="E816" s="99">
        <v>7</v>
      </c>
      <c r="F816" s="99">
        <v>13</v>
      </c>
      <c r="G816" s="99">
        <v>5000</v>
      </c>
      <c r="H816" s="99">
        <v>5400</v>
      </c>
      <c r="I816" s="99">
        <v>542</v>
      </c>
      <c r="J816" s="100">
        <v>1</v>
      </c>
      <c r="K816" s="100"/>
      <c r="L816" s="101" t="s">
        <v>618</v>
      </c>
      <c r="M816" s="102">
        <f>OAX!N854</f>
        <v>0</v>
      </c>
      <c r="N816" s="148" t="str">
        <f>+OAX!O854</f>
        <v>Pieza</v>
      </c>
      <c r="O816" s="104">
        <f>+OAX!P854</f>
        <v>0</v>
      </c>
      <c r="P816" s="104">
        <f>+OAX!Q854</f>
        <v>0</v>
      </c>
      <c r="Q816" s="102">
        <f>+OAX!R854</f>
        <v>0</v>
      </c>
      <c r="R816" s="102">
        <f>+OAX!S854</f>
        <v>0</v>
      </c>
      <c r="S816" s="102">
        <f>+OAX!T854</f>
        <v>0</v>
      </c>
      <c r="T816" s="102">
        <f>+OAX!U854</f>
        <v>0</v>
      </c>
      <c r="U816" s="102">
        <f>+OAX!V854</f>
        <v>0</v>
      </c>
      <c r="V816" s="102">
        <f>+OAX!W854</f>
        <v>0</v>
      </c>
      <c r="W816" s="102">
        <f>+OAX!X854</f>
        <v>0</v>
      </c>
      <c r="X816" s="102">
        <f>+OAX!Y854</f>
        <v>0</v>
      </c>
      <c r="Y816" s="102">
        <f>+OAX!Z854</f>
        <v>0</v>
      </c>
      <c r="Z816" s="102">
        <f>+OAX!AA854</f>
        <v>0</v>
      </c>
      <c r="AA816" s="102">
        <f>+OAX!AB854</f>
        <v>0</v>
      </c>
    </row>
    <row r="817" spans="1:27" ht="24.75" hidden="1">
      <c r="A817" s="1"/>
      <c r="B817" s="93">
        <v>2023</v>
      </c>
      <c r="C817" s="93">
        <v>20</v>
      </c>
      <c r="D817" s="93">
        <v>3</v>
      </c>
      <c r="E817" s="93">
        <v>7</v>
      </c>
      <c r="F817" s="93">
        <v>13</v>
      </c>
      <c r="G817" s="93">
        <v>5000</v>
      </c>
      <c r="H817" s="93">
        <v>5400</v>
      </c>
      <c r="I817" s="93">
        <v>543</v>
      </c>
      <c r="J817" s="94"/>
      <c r="K817" s="94"/>
      <c r="L817" s="95" t="s">
        <v>619</v>
      </c>
      <c r="M817" s="96">
        <f>OAX!N855</f>
        <v>0</v>
      </c>
      <c r="N817" s="153"/>
      <c r="O817" s="154"/>
      <c r="P817" s="154"/>
      <c r="Q817" s="96">
        <f>+OAX!R855</f>
        <v>0</v>
      </c>
      <c r="R817" s="96">
        <f>+OAX!S855</f>
        <v>0</v>
      </c>
      <c r="S817" s="96">
        <f>+OAX!T855</f>
        <v>0</v>
      </c>
      <c r="T817" s="96">
        <f>+OAX!U855</f>
        <v>0</v>
      </c>
      <c r="U817" s="96">
        <f>+OAX!V855</f>
        <v>0</v>
      </c>
      <c r="V817" s="96"/>
      <c r="W817" s="96"/>
      <c r="X817" s="96"/>
      <c r="Y817" s="96"/>
      <c r="Z817" s="96"/>
      <c r="AA817" s="96"/>
    </row>
    <row r="818" spans="1:27" ht="24.75" hidden="1">
      <c r="A818" s="1"/>
      <c r="B818" s="99">
        <v>2023</v>
      </c>
      <c r="C818" s="99">
        <v>20</v>
      </c>
      <c r="D818" s="99">
        <v>3</v>
      </c>
      <c r="E818" s="99">
        <v>7</v>
      </c>
      <c r="F818" s="99">
        <v>13</v>
      </c>
      <c r="G818" s="99">
        <v>5000</v>
      </c>
      <c r="H818" s="99">
        <v>5400</v>
      </c>
      <c r="I818" s="99">
        <v>543</v>
      </c>
      <c r="J818" s="100">
        <v>1</v>
      </c>
      <c r="K818" s="100"/>
      <c r="L818" s="101" t="s">
        <v>620</v>
      </c>
      <c r="M818" s="102">
        <f>OAX!N856</f>
        <v>0</v>
      </c>
      <c r="N818" s="148" t="str">
        <f>+OAX!O856</f>
        <v>Pieza</v>
      </c>
      <c r="O818" s="104">
        <f>+OAX!P856</f>
        <v>0</v>
      </c>
      <c r="P818" s="104">
        <f>+OAX!Q856</f>
        <v>0</v>
      </c>
      <c r="Q818" s="102">
        <f>+OAX!R856</f>
        <v>0</v>
      </c>
      <c r="R818" s="102">
        <f>+OAX!S856</f>
        <v>0</v>
      </c>
      <c r="S818" s="102">
        <f>+OAX!T856</f>
        <v>0</v>
      </c>
      <c r="T818" s="102">
        <f>+OAX!U856</f>
        <v>0</v>
      </c>
      <c r="U818" s="102">
        <f>+OAX!V856</f>
        <v>0</v>
      </c>
      <c r="V818" s="102">
        <f>+OAX!W856</f>
        <v>0</v>
      </c>
      <c r="W818" s="102">
        <f>+OAX!X856</f>
        <v>0</v>
      </c>
      <c r="X818" s="102">
        <f>+OAX!Y856</f>
        <v>0</v>
      </c>
      <c r="Y818" s="102">
        <f>+OAX!Z856</f>
        <v>0</v>
      </c>
      <c r="Z818" s="102">
        <f>+OAX!AA856</f>
        <v>0</v>
      </c>
      <c r="AA818" s="102">
        <f>+OAX!AB856</f>
        <v>0</v>
      </c>
    </row>
    <row r="819" spans="1:27" ht="24.75" hidden="1">
      <c r="A819" s="1"/>
      <c r="B819" s="87">
        <v>2023</v>
      </c>
      <c r="C819" s="87">
        <v>20</v>
      </c>
      <c r="D819" s="87">
        <v>3</v>
      </c>
      <c r="E819" s="87">
        <v>7</v>
      </c>
      <c r="F819" s="87">
        <v>13</v>
      </c>
      <c r="G819" s="87">
        <v>5000</v>
      </c>
      <c r="H819" s="87">
        <v>5500</v>
      </c>
      <c r="I819" s="87"/>
      <c r="J819" s="88" t="s">
        <v>29</v>
      </c>
      <c r="K819" s="88"/>
      <c r="L819" s="89" t="s">
        <v>135</v>
      </c>
      <c r="M819" s="90">
        <f>OAX!N857</f>
        <v>0</v>
      </c>
      <c r="N819" s="151"/>
      <c r="O819" s="152"/>
      <c r="P819" s="152"/>
      <c r="Q819" s="90">
        <f>+OAX!R857</f>
        <v>0</v>
      </c>
      <c r="R819" s="90">
        <f>+OAX!S857</f>
        <v>0</v>
      </c>
      <c r="S819" s="90">
        <f>+OAX!T857</f>
        <v>0</v>
      </c>
      <c r="T819" s="90">
        <f>+OAX!U857</f>
        <v>0</v>
      </c>
      <c r="U819" s="90">
        <f>+OAX!V857</f>
        <v>0</v>
      </c>
      <c r="V819" s="90"/>
      <c r="W819" s="90"/>
      <c r="X819" s="90"/>
      <c r="Y819" s="90"/>
      <c r="Z819" s="90"/>
      <c r="AA819" s="90"/>
    </row>
    <row r="820" spans="1:27" ht="24.75" hidden="1">
      <c r="A820" s="1"/>
      <c r="B820" s="93">
        <v>2023</v>
      </c>
      <c r="C820" s="93">
        <v>20</v>
      </c>
      <c r="D820" s="93">
        <v>3</v>
      </c>
      <c r="E820" s="93">
        <v>7</v>
      </c>
      <c r="F820" s="93">
        <v>13</v>
      </c>
      <c r="G820" s="93">
        <v>5000</v>
      </c>
      <c r="H820" s="93">
        <v>5500</v>
      </c>
      <c r="I820" s="93">
        <v>551</v>
      </c>
      <c r="J820" s="94"/>
      <c r="K820" s="94"/>
      <c r="L820" s="95" t="s">
        <v>136</v>
      </c>
      <c r="M820" s="96">
        <f>OAX!N858</f>
        <v>0</v>
      </c>
      <c r="N820" s="153"/>
      <c r="O820" s="154"/>
      <c r="P820" s="154"/>
      <c r="Q820" s="96">
        <f>+OAX!R858</f>
        <v>0</v>
      </c>
      <c r="R820" s="96">
        <f>+OAX!S858</f>
        <v>0</v>
      </c>
      <c r="S820" s="96">
        <f>+OAX!T858</f>
        <v>0</v>
      </c>
      <c r="T820" s="96">
        <f>+OAX!U858</f>
        <v>0</v>
      </c>
      <c r="U820" s="96">
        <f>+OAX!V858</f>
        <v>0</v>
      </c>
      <c r="V820" s="96"/>
      <c r="W820" s="96"/>
      <c r="X820" s="96"/>
      <c r="Y820" s="96"/>
      <c r="Z820" s="96"/>
      <c r="AA820" s="96"/>
    </row>
    <row r="821" spans="1:27" ht="24.75" hidden="1">
      <c r="A821" s="1"/>
      <c r="B821" s="99">
        <v>2023</v>
      </c>
      <c r="C821" s="99">
        <v>20</v>
      </c>
      <c r="D821" s="99">
        <v>3</v>
      </c>
      <c r="E821" s="99">
        <v>7</v>
      </c>
      <c r="F821" s="99">
        <v>13</v>
      </c>
      <c r="G821" s="99">
        <v>5000</v>
      </c>
      <c r="H821" s="99">
        <v>5500</v>
      </c>
      <c r="I821" s="99">
        <v>551</v>
      </c>
      <c r="J821" s="100">
        <v>1</v>
      </c>
      <c r="K821" s="100"/>
      <c r="L821" s="123" t="s">
        <v>137</v>
      </c>
      <c r="M821" s="102">
        <f>OAX!N859</f>
        <v>0</v>
      </c>
      <c r="N821" s="148" t="str">
        <f>+OAX!O859</f>
        <v>Pieza</v>
      </c>
      <c r="O821" s="104">
        <f>+OAX!P859</f>
        <v>0</v>
      </c>
      <c r="P821" s="104">
        <f>+OAX!Q859</f>
        <v>0</v>
      </c>
      <c r="Q821" s="102">
        <f>+OAX!R859</f>
        <v>0</v>
      </c>
      <c r="R821" s="102">
        <f>+OAX!S859</f>
        <v>0</v>
      </c>
      <c r="S821" s="102">
        <f>+OAX!T859</f>
        <v>0</v>
      </c>
      <c r="T821" s="102">
        <f>+OAX!U859</f>
        <v>0</v>
      </c>
      <c r="U821" s="102">
        <f>+OAX!V859</f>
        <v>0</v>
      </c>
      <c r="V821" s="102">
        <f>+OAX!W859</f>
        <v>0</v>
      </c>
      <c r="W821" s="102">
        <f>+OAX!X859</f>
        <v>0</v>
      </c>
      <c r="X821" s="102">
        <f>+OAX!Y859</f>
        <v>0</v>
      </c>
      <c r="Y821" s="102">
        <f>+OAX!Z859</f>
        <v>0</v>
      </c>
      <c r="Z821" s="102">
        <f>+OAX!AA859</f>
        <v>0</v>
      </c>
      <c r="AA821" s="102">
        <f>+OAX!AB859</f>
        <v>0</v>
      </c>
    </row>
    <row r="822" spans="1:27" ht="24.75" hidden="1">
      <c r="A822" s="1"/>
      <c r="B822" s="99">
        <v>2023</v>
      </c>
      <c r="C822" s="99">
        <v>20</v>
      </c>
      <c r="D822" s="99">
        <v>3</v>
      </c>
      <c r="E822" s="99">
        <v>7</v>
      </c>
      <c r="F822" s="99">
        <v>13</v>
      </c>
      <c r="G822" s="99">
        <v>5000</v>
      </c>
      <c r="H822" s="99">
        <v>5500</v>
      </c>
      <c r="I822" s="99">
        <v>551</v>
      </c>
      <c r="J822" s="100">
        <v>2</v>
      </c>
      <c r="K822" s="100"/>
      <c r="L822" s="123" t="s">
        <v>138</v>
      </c>
      <c r="M822" s="102">
        <f>OAX!N860</f>
        <v>0</v>
      </c>
      <c r="N822" s="148" t="str">
        <f>+OAX!O860</f>
        <v>Pieza</v>
      </c>
      <c r="O822" s="104">
        <f>+OAX!P860</f>
        <v>0</v>
      </c>
      <c r="P822" s="104">
        <f>+OAX!Q860</f>
        <v>0</v>
      </c>
      <c r="Q822" s="102">
        <f>+OAX!R860</f>
        <v>0</v>
      </c>
      <c r="R822" s="102">
        <f>+OAX!S860</f>
        <v>0</v>
      </c>
      <c r="S822" s="102">
        <f>+OAX!T860</f>
        <v>0</v>
      </c>
      <c r="T822" s="102">
        <f>+OAX!U860</f>
        <v>0</v>
      </c>
      <c r="U822" s="102">
        <f>+OAX!V860</f>
        <v>0</v>
      </c>
      <c r="V822" s="102">
        <f>+OAX!W860</f>
        <v>0</v>
      </c>
      <c r="W822" s="102">
        <f>+OAX!X860</f>
        <v>0</v>
      </c>
      <c r="X822" s="102">
        <f>+OAX!Y860</f>
        <v>0</v>
      </c>
      <c r="Y822" s="102">
        <f>+OAX!Z860</f>
        <v>0</v>
      </c>
      <c r="Z822" s="102">
        <f>+OAX!AA860</f>
        <v>0</v>
      </c>
      <c r="AA822" s="102">
        <f>+OAX!AB860</f>
        <v>0</v>
      </c>
    </row>
    <row r="823" spans="1:27" ht="24.75" hidden="1">
      <c r="A823" s="1"/>
      <c r="B823" s="99">
        <v>2023</v>
      </c>
      <c r="C823" s="99">
        <v>20</v>
      </c>
      <c r="D823" s="99">
        <v>3</v>
      </c>
      <c r="E823" s="99">
        <v>7</v>
      </c>
      <c r="F823" s="99">
        <v>13</v>
      </c>
      <c r="G823" s="99">
        <v>5000</v>
      </c>
      <c r="H823" s="99">
        <v>5500</v>
      </c>
      <c r="I823" s="99">
        <v>551</v>
      </c>
      <c r="J823" s="100">
        <v>3</v>
      </c>
      <c r="K823" s="100"/>
      <c r="L823" s="101" t="s">
        <v>621</v>
      </c>
      <c r="M823" s="102">
        <f>OAX!N861</f>
        <v>0</v>
      </c>
      <c r="N823" s="148" t="str">
        <f>+OAX!O861</f>
        <v>Pieza</v>
      </c>
      <c r="O823" s="104">
        <f>+OAX!P861</f>
        <v>0</v>
      </c>
      <c r="P823" s="104">
        <f>+OAX!Q861</f>
        <v>0</v>
      </c>
      <c r="Q823" s="102">
        <f>+OAX!R861</f>
        <v>0</v>
      </c>
      <c r="R823" s="102">
        <f>+OAX!S861</f>
        <v>0</v>
      </c>
      <c r="S823" s="102">
        <f>+OAX!T861</f>
        <v>0</v>
      </c>
      <c r="T823" s="102">
        <f>+OAX!U861</f>
        <v>0</v>
      </c>
      <c r="U823" s="102">
        <f>+OAX!V861</f>
        <v>0</v>
      </c>
      <c r="V823" s="102">
        <f>+OAX!W861</f>
        <v>0</v>
      </c>
      <c r="W823" s="102">
        <f>+OAX!X861</f>
        <v>0</v>
      </c>
      <c r="X823" s="102">
        <f>+OAX!Y861</f>
        <v>0</v>
      </c>
      <c r="Y823" s="102">
        <f>+OAX!Z861</f>
        <v>0</v>
      </c>
      <c r="Z823" s="102">
        <f>+OAX!AA861</f>
        <v>0</v>
      </c>
      <c r="AA823" s="102">
        <f>+OAX!AB861</f>
        <v>0</v>
      </c>
    </row>
    <row r="824" spans="1:27" ht="24.75" hidden="1">
      <c r="A824" s="1"/>
      <c r="B824" s="99">
        <v>2023</v>
      </c>
      <c r="C824" s="99">
        <v>20</v>
      </c>
      <c r="D824" s="99">
        <v>3</v>
      </c>
      <c r="E824" s="99">
        <v>7</v>
      </c>
      <c r="F824" s="99">
        <v>13</v>
      </c>
      <c r="G824" s="99">
        <v>5000</v>
      </c>
      <c r="H824" s="99">
        <v>5500</v>
      </c>
      <c r="I824" s="99">
        <v>551</v>
      </c>
      <c r="J824" s="100">
        <v>4</v>
      </c>
      <c r="K824" s="100"/>
      <c r="L824" s="101" t="s">
        <v>622</v>
      </c>
      <c r="M824" s="102">
        <f>OAX!N862</f>
        <v>0</v>
      </c>
      <c r="N824" s="148" t="str">
        <f>+OAX!O862</f>
        <v>Pieza</v>
      </c>
      <c r="O824" s="104">
        <f>+OAX!P862</f>
        <v>0</v>
      </c>
      <c r="P824" s="104">
        <f>+OAX!Q862</f>
        <v>0</v>
      </c>
      <c r="Q824" s="102">
        <f>+OAX!R862</f>
        <v>0</v>
      </c>
      <c r="R824" s="102">
        <f>+OAX!S862</f>
        <v>0</v>
      </c>
      <c r="S824" s="102">
        <f>+OAX!T862</f>
        <v>0</v>
      </c>
      <c r="T824" s="102">
        <f>+OAX!U862</f>
        <v>0</v>
      </c>
      <c r="U824" s="102">
        <f>+OAX!V862</f>
        <v>0</v>
      </c>
      <c r="V824" s="102">
        <f>+OAX!W862</f>
        <v>0</v>
      </c>
      <c r="W824" s="102">
        <f>+OAX!X862</f>
        <v>0</v>
      </c>
      <c r="X824" s="102">
        <f>+OAX!Y862</f>
        <v>0</v>
      </c>
      <c r="Y824" s="102">
        <f>+OAX!Z862</f>
        <v>0</v>
      </c>
      <c r="Z824" s="102">
        <f>+OAX!AA862</f>
        <v>0</v>
      </c>
      <c r="AA824" s="102">
        <f>+OAX!AB862</f>
        <v>0</v>
      </c>
    </row>
    <row r="825" spans="1:27" ht="24.75" hidden="1">
      <c r="A825" s="1"/>
      <c r="B825" s="99">
        <v>2023</v>
      </c>
      <c r="C825" s="99">
        <v>20</v>
      </c>
      <c r="D825" s="99">
        <v>3</v>
      </c>
      <c r="E825" s="99">
        <v>7</v>
      </c>
      <c r="F825" s="99">
        <v>13</v>
      </c>
      <c r="G825" s="99">
        <v>5000</v>
      </c>
      <c r="H825" s="99">
        <v>5500</v>
      </c>
      <c r="I825" s="99">
        <v>551</v>
      </c>
      <c r="J825" s="100">
        <v>5</v>
      </c>
      <c r="K825" s="100"/>
      <c r="L825" s="101" t="s">
        <v>623</v>
      </c>
      <c r="M825" s="102">
        <f>OAX!N863</f>
        <v>0</v>
      </c>
      <c r="N825" s="148" t="str">
        <f>+OAX!O863</f>
        <v>Pieza</v>
      </c>
      <c r="O825" s="104">
        <f>+OAX!P863</f>
        <v>0</v>
      </c>
      <c r="P825" s="104">
        <f>+OAX!Q863</f>
        <v>0</v>
      </c>
      <c r="Q825" s="102">
        <f>+OAX!R863</f>
        <v>0</v>
      </c>
      <c r="R825" s="102">
        <f>+OAX!S863</f>
        <v>0</v>
      </c>
      <c r="S825" s="102">
        <f>+OAX!T863</f>
        <v>0</v>
      </c>
      <c r="T825" s="102">
        <f>+OAX!U863</f>
        <v>0</v>
      </c>
      <c r="U825" s="102">
        <f>+OAX!V863</f>
        <v>0</v>
      </c>
      <c r="V825" s="102">
        <f>+OAX!W863</f>
        <v>0</v>
      </c>
      <c r="W825" s="102">
        <f>+OAX!X863</f>
        <v>0</v>
      </c>
      <c r="X825" s="102">
        <f>+OAX!Y863</f>
        <v>0</v>
      </c>
      <c r="Y825" s="102">
        <f>+OAX!Z863</f>
        <v>0</v>
      </c>
      <c r="Z825" s="102">
        <f>+OAX!AA863</f>
        <v>0</v>
      </c>
      <c r="AA825" s="102">
        <f>+OAX!AB863</f>
        <v>0</v>
      </c>
    </row>
    <row r="826" spans="1:27" ht="24.75" hidden="1">
      <c r="A826" s="1"/>
      <c r="B826" s="99">
        <v>2023</v>
      </c>
      <c r="C826" s="99">
        <v>20</v>
      </c>
      <c r="D826" s="99">
        <v>3</v>
      </c>
      <c r="E826" s="99">
        <v>7</v>
      </c>
      <c r="F826" s="99">
        <v>13</v>
      </c>
      <c r="G826" s="99">
        <v>5000</v>
      </c>
      <c r="H826" s="99">
        <v>5500</v>
      </c>
      <c r="I826" s="99">
        <v>551</v>
      </c>
      <c r="J826" s="100">
        <v>6</v>
      </c>
      <c r="K826" s="100"/>
      <c r="L826" s="101" t="s">
        <v>624</v>
      </c>
      <c r="M826" s="102">
        <f>OAX!N864</f>
        <v>0</v>
      </c>
      <c r="N826" s="148" t="str">
        <f>+OAX!O864</f>
        <v>Pieza</v>
      </c>
      <c r="O826" s="104">
        <f>+OAX!P864</f>
        <v>0</v>
      </c>
      <c r="P826" s="104">
        <f>+OAX!Q864</f>
        <v>0</v>
      </c>
      <c r="Q826" s="102">
        <f>+OAX!R864</f>
        <v>0</v>
      </c>
      <c r="R826" s="102">
        <f>+OAX!S864</f>
        <v>0</v>
      </c>
      <c r="S826" s="102">
        <f>+OAX!T864</f>
        <v>0</v>
      </c>
      <c r="T826" s="102">
        <f>+OAX!U864</f>
        <v>0</v>
      </c>
      <c r="U826" s="102">
        <f>+OAX!V864</f>
        <v>0</v>
      </c>
      <c r="V826" s="102">
        <f>+OAX!W864</f>
        <v>0</v>
      </c>
      <c r="W826" s="102">
        <f>+OAX!X864</f>
        <v>0</v>
      </c>
      <c r="X826" s="102">
        <f>+OAX!Y864</f>
        <v>0</v>
      </c>
      <c r="Y826" s="102">
        <f>+OAX!Z864</f>
        <v>0</v>
      </c>
      <c r="Z826" s="102">
        <f>+OAX!AA864</f>
        <v>0</v>
      </c>
      <c r="AA826" s="102">
        <f>+OAX!AB864</f>
        <v>0</v>
      </c>
    </row>
    <row r="827" spans="1:27" ht="24.75" hidden="1">
      <c r="A827" s="1"/>
      <c r="B827" s="99">
        <v>2023</v>
      </c>
      <c r="C827" s="99">
        <v>20</v>
      </c>
      <c r="D827" s="99">
        <v>3</v>
      </c>
      <c r="E827" s="99">
        <v>7</v>
      </c>
      <c r="F827" s="99">
        <v>13</v>
      </c>
      <c r="G827" s="99">
        <v>5000</v>
      </c>
      <c r="H827" s="99">
        <v>5500</v>
      </c>
      <c r="I827" s="99">
        <v>551</v>
      </c>
      <c r="J827" s="100">
        <v>7</v>
      </c>
      <c r="K827" s="100"/>
      <c r="L827" s="101" t="s">
        <v>625</v>
      </c>
      <c r="M827" s="102">
        <f>OAX!N865</f>
        <v>0</v>
      </c>
      <c r="N827" s="148" t="str">
        <f>+OAX!O865</f>
        <v>Pieza</v>
      </c>
      <c r="O827" s="104">
        <f>+OAX!P865</f>
        <v>0</v>
      </c>
      <c r="P827" s="104">
        <f>+OAX!Q865</f>
        <v>0</v>
      </c>
      <c r="Q827" s="102">
        <f>+OAX!R865</f>
        <v>0</v>
      </c>
      <c r="R827" s="102">
        <f>+OAX!S865</f>
        <v>0</v>
      </c>
      <c r="S827" s="102">
        <f>+OAX!T865</f>
        <v>0</v>
      </c>
      <c r="T827" s="102">
        <f>+OAX!U865</f>
        <v>0</v>
      </c>
      <c r="U827" s="102">
        <f>+OAX!V865</f>
        <v>0</v>
      </c>
      <c r="V827" s="102">
        <f>+OAX!W865</f>
        <v>0</v>
      </c>
      <c r="W827" s="102">
        <f>+OAX!X865</f>
        <v>0</v>
      </c>
      <c r="X827" s="102">
        <f>+OAX!Y865</f>
        <v>0</v>
      </c>
      <c r="Y827" s="102">
        <f>+OAX!Z865</f>
        <v>0</v>
      </c>
      <c r="Z827" s="102">
        <f>+OAX!AA865</f>
        <v>0</v>
      </c>
      <c r="AA827" s="102">
        <f>+OAX!AB865</f>
        <v>0</v>
      </c>
    </row>
    <row r="828" spans="1:27" ht="46.5" hidden="1">
      <c r="A828" s="1"/>
      <c r="B828" s="99">
        <v>2023</v>
      </c>
      <c r="C828" s="99">
        <v>20</v>
      </c>
      <c r="D828" s="99">
        <v>3</v>
      </c>
      <c r="E828" s="99">
        <v>7</v>
      </c>
      <c r="F828" s="99">
        <v>13</v>
      </c>
      <c r="G828" s="99">
        <v>5000</v>
      </c>
      <c r="H828" s="99">
        <v>5500</v>
      </c>
      <c r="I828" s="99">
        <v>551</v>
      </c>
      <c r="J828" s="100">
        <v>8</v>
      </c>
      <c r="K828" s="100"/>
      <c r="L828" s="101" t="s">
        <v>626</v>
      </c>
      <c r="M828" s="102">
        <f>OAX!N866</f>
        <v>0</v>
      </c>
      <c r="N828" s="148" t="str">
        <f>+OAX!O866</f>
        <v>Pieza</v>
      </c>
      <c r="O828" s="104">
        <f>+OAX!P866</f>
        <v>0</v>
      </c>
      <c r="P828" s="104">
        <f>+OAX!Q866</f>
        <v>0</v>
      </c>
      <c r="Q828" s="102">
        <f>+OAX!R866</f>
        <v>0</v>
      </c>
      <c r="R828" s="102">
        <f>+OAX!S866</f>
        <v>0</v>
      </c>
      <c r="S828" s="102">
        <f>+OAX!T866</f>
        <v>0</v>
      </c>
      <c r="T828" s="102">
        <f>+OAX!U866</f>
        <v>0</v>
      </c>
      <c r="U828" s="102">
        <f>+OAX!V866</f>
        <v>0</v>
      </c>
      <c r="V828" s="102">
        <f>+OAX!W866</f>
        <v>0</v>
      </c>
      <c r="W828" s="102">
        <f>+OAX!X866</f>
        <v>0</v>
      </c>
      <c r="X828" s="102">
        <f>+OAX!Y866</f>
        <v>0</v>
      </c>
      <c r="Y828" s="102">
        <f>+OAX!Z866</f>
        <v>0</v>
      </c>
      <c r="Z828" s="102">
        <f>+OAX!AA866</f>
        <v>0</v>
      </c>
      <c r="AA828" s="102">
        <f>+OAX!AB866</f>
        <v>0</v>
      </c>
    </row>
    <row r="829" spans="1:27" ht="24.75" hidden="1">
      <c r="A829" s="1"/>
      <c r="B829" s="87">
        <v>2023</v>
      </c>
      <c r="C829" s="87">
        <v>20</v>
      </c>
      <c r="D829" s="87">
        <v>3</v>
      </c>
      <c r="E829" s="87">
        <v>7</v>
      </c>
      <c r="F829" s="87">
        <v>13</v>
      </c>
      <c r="G829" s="87">
        <v>5000</v>
      </c>
      <c r="H829" s="87">
        <v>5600</v>
      </c>
      <c r="I829" s="87"/>
      <c r="J829" s="88" t="s">
        <v>29</v>
      </c>
      <c r="K829" s="88"/>
      <c r="L829" s="89" t="s">
        <v>500</v>
      </c>
      <c r="M829" s="90">
        <f>OAX!N867</f>
        <v>0</v>
      </c>
      <c r="N829" s="151"/>
      <c r="O829" s="152"/>
      <c r="P829" s="152"/>
      <c r="Q829" s="90">
        <f>+OAX!R867</f>
        <v>0</v>
      </c>
      <c r="R829" s="90">
        <f>+OAX!S867</f>
        <v>0</v>
      </c>
      <c r="S829" s="90">
        <f>+OAX!T867</f>
        <v>0</v>
      </c>
      <c r="T829" s="90">
        <f>+OAX!U867</f>
        <v>0</v>
      </c>
      <c r="U829" s="90">
        <f>+OAX!V867</f>
        <v>0</v>
      </c>
      <c r="V829" s="90"/>
      <c r="W829" s="90"/>
      <c r="X829" s="90"/>
      <c r="Y829" s="90"/>
      <c r="Z829" s="90"/>
      <c r="AA829" s="90"/>
    </row>
    <row r="830" spans="1:27" ht="24.75" hidden="1">
      <c r="A830" s="1"/>
      <c r="B830" s="93">
        <v>2023</v>
      </c>
      <c r="C830" s="93">
        <v>20</v>
      </c>
      <c r="D830" s="93">
        <v>3</v>
      </c>
      <c r="E830" s="93">
        <v>7</v>
      </c>
      <c r="F830" s="93">
        <v>13</v>
      </c>
      <c r="G830" s="93">
        <v>5000</v>
      </c>
      <c r="H830" s="93">
        <v>5600</v>
      </c>
      <c r="I830" s="93">
        <v>562</v>
      </c>
      <c r="J830" s="94"/>
      <c r="K830" s="94"/>
      <c r="L830" s="95" t="s">
        <v>627</v>
      </c>
      <c r="M830" s="96">
        <f>OAX!N868</f>
        <v>0</v>
      </c>
      <c r="N830" s="153"/>
      <c r="O830" s="154"/>
      <c r="P830" s="154"/>
      <c r="Q830" s="96">
        <f>+OAX!R868</f>
        <v>0</v>
      </c>
      <c r="R830" s="96">
        <f>+OAX!S868</f>
        <v>0</v>
      </c>
      <c r="S830" s="96">
        <f>+OAX!T868</f>
        <v>0</v>
      </c>
      <c r="T830" s="96">
        <f>+OAX!U868</f>
        <v>0</v>
      </c>
      <c r="U830" s="96">
        <f>+OAX!V868</f>
        <v>0</v>
      </c>
      <c r="V830" s="96"/>
      <c r="W830" s="96"/>
      <c r="X830" s="96"/>
      <c r="Y830" s="96"/>
      <c r="Z830" s="96"/>
      <c r="AA830" s="96"/>
    </row>
    <row r="831" spans="1:27" ht="24.75" hidden="1">
      <c r="A831" s="1"/>
      <c r="B831" s="99">
        <v>2023</v>
      </c>
      <c r="C831" s="99">
        <v>20</v>
      </c>
      <c r="D831" s="99">
        <v>3</v>
      </c>
      <c r="E831" s="99">
        <v>7</v>
      </c>
      <c r="F831" s="99">
        <v>13</v>
      </c>
      <c r="G831" s="99">
        <v>5000</v>
      </c>
      <c r="H831" s="99">
        <v>5600</v>
      </c>
      <c r="I831" s="99">
        <v>562</v>
      </c>
      <c r="J831" s="100">
        <v>1</v>
      </c>
      <c r="K831" s="100"/>
      <c r="L831" s="101" t="s">
        <v>628</v>
      </c>
      <c r="M831" s="102">
        <f>OAX!N869</f>
        <v>0</v>
      </c>
      <c r="N831" s="148" t="str">
        <f>+OAX!O869</f>
        <v>Pieza</v>
      </c>
      <c r="O831" s="104">
        <f>+OAX!P869</f>
        <v>0</v>
      </c>
      <c r="P831" s="104">
        <f>+OAX!Q869</f>
        <v>0</v>
      </c>
      <c r="Q831" s="102">
        <f>+OAX!R869</f>
        <v>0</v>
      </c>
      <c r="R831" s="102">
        <f>+OAX!S869</f>
        <v>0</v>
      </c>
      <c r="S831" s="102">
        <f>+OAX!T869</f>
        <v>0</v>
      </c>
      <c r="T831" s="102">
        <f>+OAX!U869</f>
        <v>0</v>
      </c>
      <c r="U831" s="102">
        <f>+OAX!V869</f>
        <v>0</v>
      </c>
      <c r="V831" s="102">
        <f>+OAX!W869</f>
        <v>0</v>
      </c>
      <c r="W831" s="102">
        <f>+OAX!X869</f>
        <v>0</v>
      </c>
      <c r="X831" s="102">
        <f>+OAX!Y869</f>
        <v>0</v>
      </c>
      <c r="Y831" s="102">
        <f>+OAX!Z869</f>
        <v>0</v>
      </c>
      <c r="Z831" s="102">
        <f>+OAX!AA869</f>
        <v>0</v>
      </c>
      <c r="AA831" s="102">
        <f>+OAX!AB869</f>
        <v>0</v>
      </c>
    </row>
    <row r="832" spans="1:27" ht="48" hidden="1">
      <c r="A832" s="1"/>
      <c r="B832" s="93">
        <v>2023</v>
      </c>
      <c r="C832" s="93">
        <v>20</v>
      </c>
      <c r="D832" s="93">
        <v>3</v>
      </c>
      <c r="E832" s="93">
        <v>7</v>
      </c>
      <c r="F832" s="93">
        <v>13</v>
      </c>
      <c r="G832" s="93">
        <v>5000</v>
      </c>
      <c r="H832" s="93">
        <v>5600</v>
      </c>
      <c r="I832" s="93">
        <v>564</v>
      </c>
      <c r="J832" s="94"/>
      <c r="K832" s="94"/>
      <c r="L832" s="95" t="s">
        <v>629</v>
      </c>
      <c r="M832" s="96">
        <f>OAX!N870</f>
        <v>0</v>
      </c>
      <c r="N832" s="153"/>
      <c r="O832" s="154"/>
      <c r="P832" s="154"/>
      <c r="Q832" s="96">
        <f>+OAX!R870</f>
        <v>0</v>
      </c>
      <c r="R832" s="96">
        <f>+OAX!S870</f>
        <v>0</v>
      </c>
      <c r="S832" s="96">
        <f>+OAX!T870</f>
        <v>0</v>
      </c>
      <c r="T832" s="96">
        <f>+OAX!U870</f>
        <v>0</v>
      </c>
      <c r="U832" s="96">
        <f>+OAX!V870</f>
        <v>0</v>
      </c>
      <c r="V832" s="96"/>
      <c r="W832" s="96"/>
      <c r="X832" s="96"/>
      <c r="Y832" s="96"/>
      <c r="Z832" s="96"/>
      <c r="AA832" s="96"/>
    </row>
    <row r="833" spans="1:27" ht="24.75" hidden="1">
      <c r="A833" s="1"/>
      <c r="B833" s="99">
        <v>2023</v>
      </c>
      <c r="C833" s="99">
        <v>20</v>
      </c>
      <c r="D833" s="99">
        <v>3</v>
      </c>
      <c r="E833" s="99">
        <v>7</v>
      </c>
      <c r="F833" s="99">
        <v>13</v>
      </c>
      <c r="G833" s="99">
        <v>5000</v>
      </c>
      <c r="H833" s="99">
        <v>5600</v>
      </c>
      <c r="I833" s="99">
        <v>564</v>
      </c>
      <c r="J833" s="100">
        <v>1</v>
      </c>
      <c r="K833" s="100"/>
      <c r="L833" s="101" t="s">
        <v>630</v>
      </c>
      <c r="M833" s="102">
        <f>OAX!N871</f>
        <v>0</v>
      </c>
      <c r="N833" s="148" t="str">
        <f>+OAX!O871</f>
        <v>Pieza</v>
      </c>
      <c r="O833" s="104">
        <f>+OAX!P871</f>
        <v>0</v>
      </c>
      <c r="P833" s="104">
        <f>+OAX!Q871</f>
        <v>0</v>
      </c>
      <c r="Q833" s="102">
        <f>+OAX!R871</f>
        <v>0</v>
      </c>
      <c r="R833" s="102">
        <f>+OAX!S871</f>
        <v>0</v>
      </c>
      <c r="S833" s="102">
        <f>+OAX!T871</f>
        <v>0</v>
      </c>
      <c r="T833" s="102">
        <f>+OAX!U871</f>
        <v>0</v>
      </c>
      <c r="U833" s="102">
        <f>+OAX!V871</f>
        <v>0</v>
      </c>
      <c r="V833" s="102">
        <f>+OAX!W871</f>
        <v>0</v>
      </c>
      <c r="W833" s="102">
        <f>+OAX!X871</f>
        <v>0</v>
      </c>
      <c r="X833" s="102">
        <f>+OAX!Y871</f>
        <v>0</v>
      </c>
      <c r="Y833" s="102">
        <f>+OAX!Z871</f>
        <v>0</v>
      </c>
      <c r="Z833" s="102">
        <f>+OAX!AA871</f>
        <v>0</v>
      </c>
      <c r="AA833" s="102">
        <f>+OAX!AB871</f>
        <v>0</v>
      </c>
    </row>
    <row r="834" spans="1:27" ht="24.75" hidden="1">
      <c r="A834" s="1"/>
      <c r="B834" s="99">
        <v>2023</v>
      </c>
      <c r="C834" s="99">
        <v>20</v>
      </c>
      <c r="D834" s="99">
        <v>3</v>
      </c>
      <c r="E834" s="99">
        <v>7</v>
      </c>
      <c r="F834" s="99">
        <v>13</v>
      </c>
      <c r="G834" s="99">
        <v>5000</v>
      </c>
      <c r="H834" s="99">
        <v>5600</v>
      </c>
      <c r="I834" s="99">
        <v>564</v>
      </c>
      <c r="J834" s="100">
        <v>2</v>
      </c>
      <c r="K834" s="100"/>
      <c r="L834" s="101" t="s">
        <v>631</v>
      </c>
      <c r="M834" s="102">
        <f>OAX!N872</f>
        <v>0</v>
      </c>
      <c r="N834" s="148" t="str">
        <f>+OAX!O872</f>
        <v>Pieza</v>
      </c>
      <c r="O834" s="104">
        <f>+OAX!P872</f>
        <v>0</v>
      </c>
      <c r="P834" s="104">
        <f>+OAX!Q872</f>
        <v>0</v>
      </c>
      <c r="Q834" s="102">
        <f>+OAX!R872</f>
        <v>0</v>
      </c>
      <c r="R834" s="102">
        <f>+OAX!S872</f>
        <v>0</v>
      </c>
      <c r="S834" s="102">
        <f>+OAX!T872</f>
        <v>0</v>
      </c>
      <c r="T834" s="102">
        <f>+OAX!U872</f>
        <v>0</v>
      </c>
      <c r="U834" s="102">
        <f>+OAX!V872</f>
        <v>0</v>
      </c>
      <c r="V834" s="102">
        <f>+OAX!W872</f>
        <v>0</v>
      </c>
      <c r="W834" s="102">
        <f>+OAX!X872</f>
        <v>0</v>
      </c>
      <c r="X834" s="102">
        <f>+OAX!Y872</f>
        <v>0</v>
      </c>
      <c r="Y834" s="102">
        <f>+OAX!Z872</f>
        <v>0</v>
      </c>
      <c r="Z834" s="102">
        <f>+OAX!AA872</f>
        <v>0</v>
      </c>
      <c r="AA834" s="102">
        <f>+OAX!AB872</f>
        <v>0</v>
      </c>
    </row>
    <row r="835" spans="1:27" ht="24.75" hidden="1">
      <c r="A835" s="1"/>
      <c r="B835" s="93">
        <v>2023</v>
      </c>
      <c r="C835" s="93">
        <v>20</v>
      </c>
      <c r="D835" s="93">
        <v>3</v>
      </c>
      <c r="E835" s="93">
        <v>7</v>
      </c>
      <c r="F835" s="93">
        <v>13</v>
      </c>
      <c r="G835" s="93">
        <v>5000</v>
      </c>
      <c r="H835" s="93">
        <v>5600</v>
      </c>
      <c r="I835" s="93">
        <v>565</v>
      </c>
      <c r="J835" s="94"/>
      <c r="K835" s="94"/>
      <c r="L835" s="95" t="s">
        <v>200</v>
      </c>
      <c r="M835" s="96">
        <f>OAX!N873</f>
        <v>0</v>
      </c>
      <c r="N835" s="153"/>
      <c r="O835" s="154"/>
      <c r="P835" s="154"/>
      <c r="Q835" s="96">
        <f>+OAX!R873</f>
        <v>0</v>
      </c>
      <c r="R835" s="96">
        <f>+OAX!S873</f>
        <v>0</v>
      </c>
      <c r="S835" s="96">
        <f>+OAX!T873</f>
        <v>0</v>
      </c>
      <c r="T835" s="96">
        <f>+OAX!U873</f>
        <v>0</v>
      </c>
      <c r="U835" s="96">
        <f>+OAX!V873</f>
        <v>0</v>
      </c>
      <c r="V835" s="96"/>
      <c r="W835" s="96"/>
      <c r="X835" s="96"/>
      <c r="Y835" s="96"/>
      <c r="Z835" s="96"/>
      <c r="AA835" s="96"/>
    </row>
    <row r="836" spans="1:27" ht="24.75" hidden="1">
      <c r="A836" s="1"/>
      <c r="B836" s="99">
        <v>2023</v>
      </c>
      <c r="C836" s="99">
        <v>20</v>
      </c>
      <c r="D836" s="99">
        <v>3</v>
      </c>
      <c r="E836" s="99">
        <v>7</v>
      </c>
      <c r="F836" s="99">
        <v>13</v>
      </c>
      <c r="G836" s="99">
        <v>5000</v>
      </c>
      <c r="H836" s="99">
        <v>5600</v>
      </c>
      <c r="I836" s="99">
        <v>565</v>
      </c>
      <c r="J836" s="100">
        <v>1</v>
      </c>
      <c r="K836" s="100"/>
      <c r="L836" s="101" t="s">
        <v>632</v>
      </c>
      <c r="M836" s="102">
        <f>OAX!N874</f>
        <v>0</v>
      </c>
      <c r="N836" s="148" t="str">
        <f>+OAX!O874</f>
        <v>Pieza</v>
      </c>
      <c r="O836" s="104">
        <f>+OAX!P874</f>
        <v>0</v>
      </c>
      <c r="P836" s="104">
        <f>+OAX!Q874</f>
        <v>0</v>
      </c>
      <c r="Q836" s="102">
        <f>+OAX!R874</f>
        <v>0</v>
      </c>
      <c r="R836" s="102">
        <f>+OAX!S874</f>
        <v>0</v>
      </c>
      <c r="S836" s="102">
        <f>+OAX!T874</f>
        <v>0</v>
      </c>
      <c r="T836" s="102">
        <f>+OAX!U874</f>
        <v>0</v>
      </c>
      <c r="U836" s="102">
        <f>+OAX!V874</f>
        <v>0</v>
      </c>
      <c r="V836" s="102">
        <f>+OAX!W874</f>
        <v>0</v>
      </c>
      <c r="W836" s="102">
        <f>+OAX!X874</f>
        <v>0</v>
      </c>
      <c r="X836" s="102">
        <f>+OAX!Y874</f>
        <v>0</v>
      </c>
      <c r="Y836" s="102">
        <f>+OAX!Z874</f>
        <v>0</v>
      </c>
      <c r="Z836" s="102">
        <f>+OAX!AA874</f>
        <v>0</v>
      </c>
      <c r="AA836" s="102">
        <f>+OAX!AB874</f>
        <v>0</v>
      </c>
    </row>
    <row r="837" spans="1:27" ht="24.75" hidden="1">
      <c r="A837" s="1"/>
      <c r="B837" s="99">
        <v>2023</v>
      </c>
      <c r="C837" s="99">
        <v>20</v>
      </c>
      <c r="D837" s="99">
        <v>3</v>
      </c>
      <c r="E837" s="99">
        <v>7</v>
      </c>
      <c r="F837" s="99">
        <v>13</v>
      </c>
      <c r="G837" s="99">
        <v>5000</v>
      </c>
      <c r="H837" s="99">
        <v>5600</v>
      </c>
      <c r="I837" s="99">
        <v>565</v>
      </c>
      <c r="J837" s="100">
        <v>2</v>
      </c>
      <c r="K837" s="100"/>
      <c r="L837" s="101" t="s">
        <v>633</v>
      </c>
      <c r="M837" s="102">
        <f>OAX!N875</f>
        <v>0</v>
      </c>
      <c r="N837" s="148" t="str">
        <f>+OAX!O875</f>
        <v>Pieza</v>
      </c>
      <c r="O837" s="104">
        <f>+OAX!P875</f>
        <v>0</v>
      </c>
      <c r="P837" s="104">
        <f>+OAX!Q875</f>
        <v>0</v>
      </c>
      <c r="Q837" s="102">
        <f>+OAX!R875</f>
        <v>0</v>
      </c>
      <c r="R837" s="102">
        <f>+OAX!S875</f>
        <v>0</v>
      </c>
      <c r="S837" s="102">
        <f>+OAX!T875</f>
        <v>0</v>
      </c>
      <c r="T837" s="102">
        <f>+OAX!U875</f>
        <v>0</v>
      </c>
      <c r="U837" s="102">
        <f>+OAX!V875</f>
        <v>0</v>
      </c>
      <c r="V837" s="102">
        <f>+OAX!W875</f>
        <v>0</v>
      </c>
      <c r="W837" s="102">
        <f>+OAX!X875</f>
        <v>0</v>
      </c>
      <c r="X837" s="102">
        <f>+OAX!Y875</f>
        <v>0</v>
      </c>
      <c r="Y837" s="102">
        <f>+OAX!Z875</f>
        <v>0</v>
      </c>
      <c r="Z837" s="102">
        <f>+OAX!AA875</f>
        <v>0</v>
      </c>
      <c r="AA837" s="102">
        <f>+OAX!AB875</f>
        <v>0</v>
      </c>
    </row>
    <row r="838" spans="1:27" ht="24.75" hidden="1">
      <c r="A838" s="1"/>
      <c r="B838" s="99">
        <v>2023</v>
      </c>
      <c r="C838" s="99">
        <v>20</v>
      </c>
      <c r="D838" s="99">
        <v>3</v>
      </c>
      <c r="E838" s="99">
        <v>7</v>
      </c>
      <c r="F838" s="99">
        <v>13</v>
      </c>
      <c r="G838" s="99">
        <v>5000</v>
      </c>
      <c r="H838" s="99">
        <v>5600</v>
      </c>
      <c r="I838" s="99">
        <v>565</v>
      </c>
      <c r="J838" s="100">
        <v>3</v>
      </c>
      <c r="K838" s="100"/>
      <c r="L838" s="101" t="s">
        <v>634</v>
      </c>
      <c r="M838" s="102">
        <f>OAX!N876</f>
        <v>0</v>
      </c>
      <c r="N838" s="148" t="str">
        <f>+OAX!O876</f>
        <v>Pieza</v>
      </c>
      <c r="O838" s="104">
        <f>+OAX!P876</f>
        <v>0</v>
      </c>
      <c r="P838" s="104">
        <f>+OAX!Q876</f>
        <v>0</v>
      </c>
      <c r="Q838" s="102">
        <f>+OAX!R876</f>
        <v>0</v>
      </c>
      <c r="R838" s="102">
        <f>+OAX!S876</f>
        <v>0</v>
      </c>
      <c r="S838" s="102">
        <f>+OAX!T876</f>
        <v>0</v>
      </c>
      <c r="T838" s="102">
        <f>+OAX!U876</f>
        <v>0</v>
      </c>
      <c r="U838" s="102">
        <f>+OAX!V876</f>
        <v>0</v>
      </c>
      <c r="V838" s="102">
        <f>+OAX!W876</f>
        <v>0</v>
      </c>
      <c r="W838" s="102">
        <f>+OAX!X876</f>
        <v>0</v>
      </c>
      <c r="X838" s="102">
        <f>+OAX!Y876</f>
        <v>0</v>
      </c>
      <c r="Y838" s="102">
        <f>+OAX!Z876</f>
        <v>0</v>
      </c>
      <c r="Z838" s="102">
        <f>+OAX!AA876</f>
        <v>0</v>
      </c>
      <c r="AA838" s="102">
        <f>+OAX!AB876</f>
        <v>0</v>
      </c>
    </row>
    <row r="839" spans="1:27" ht="24.75" hidden="1">
      <c r="A839" s="1"/>
      <c r="B839" s="99">
        <v>2023</v>
      </c>
      <c r="C839" s="99">
        <v>20</v>
      </c>
      <c r="D839" s="99">
        <v>3</v>
      </c>
      <c r="E839" s="99">
        <v>7</v>
      </c>
      <c r="F839" s="99">
        <v>13</v>
      </c>
      <c r="G839" s="99">
        <v>5000</v>
      </c>
      <c r="H839" s="99">
        <v>5600</v>
      </c>
      <c r="I839" s="99">
        <v>565</v>
      </c>
      <c r="J839" s="100">
        <v>4</v>
      </c>
      <c r="K839" s="100"/>
      <c r="L839" s="101" t="s">
        <v>635</v>
      </c>
      <c r="M839" s="102">
        <f>OAX!N877</f>
        <v>0</v>
      </c>
      <c r="N839" s="148" t="str">
        <f>+OAX!O877</f>
        <v>Pieza</v>
      </c>
      <c r="O839" s="104">
        <f>+OAX!P877</f>
        <v>0</v>
      </c>
      <c r="P839" s="104">
        <f>+OAX!Q877</f>
        <v>0</v>
      </c>
      <c r="Q839" s="102">
        <f>+OAX!R877</f>
        <v>0</v>
      </c>
      <c r="R839" s="102">
        <f>+OAX!S877</f>
        <v>0</v>
      </c>
      <c r="S839" s="102">
        <f>+OAX!T877</f>
        <v>0</v>
      </c>
      <c r="T839" s="102">
        <f>+OAX!U877</f>
        <v>0</v>
      </c>
      <c r="U839" s="102">
        <f>+OAX!V877</f>
        <v>0</v>
      </c>
      <c r="V839" s="102">
        <f>+OAX!W877</f>
        <v>0</v>
      </c>
      <c r="W839" s="102">
        <f>+OAX!X877</f>
        <v>0</v>
      </c>
      <c r="X839" s="102">
        <f>+OAX!Y877</f>
        <v>0</v>
      </c>
      <c r="Y839" s="102">
        <f>+OAX!Z877</f>
        <v>0</v>
      </c>
      <c r="Z839" s="102">
        <f>+OAX!AA877</f>
        <v>0</v>
      </c>
      <c r="AA839" s="102">
        <f>+OAX!AB877</f>
        <v>0</v>
      </c>
    </row>
    <row r="840" spans="1:27" ht="24.75" hidden="1">
      <c r="A840" s="1"/>
      <c r="B840" s="99">
        <v>2023</v>
      </c>
      <c r="C840" s="99">
        <v>20</v>
      </c>
      <c r="D840" s="99">
        <v>3</v>
      </c>
      <c r="E840" s="99">
        <v>7</v>
      </c>
      <c r="F840" s="99">
        <v>13</v>
      </c>
      <c r="G840" s="99">
        <v>5000</v>
      </c>
      <c r="H840" s="99">
        <v>5600</v>
      </c>
      <c r="I840" s="99">
        <v>565</v>
      </c>
      <c r="J840" s="100">
        <v>5</v>
      </c>
      <c r="K840" s="100"/>
      <c r="L840" s="101" t="s">
        <v>636</v>
      </c>
      <c r="M840" s="102">
        <f>OAX!N878</f>
        <v>0</v>
      </c>
      <c r="N840" s="148" t="str">
        <f>+OAX!O878</f>
        <v>Pieza</v>
      </c>
      <c r="O840" s="104">
        <f>+OAX!P878</f>
        <v>0</v>
      </c>
      <c r="P840" s="104">
        <f>+OAX!Q878</f>
        <v>0</v>
      </c>
      <c r="Q840" s="102">
        <f>+OAX!R878</f>
        <v>0</v>
      </c>
      <c r="R840" s="102">
        <f>+OAX!S878</f>
        <v>0</v>
      </c>
      <c r="S840" s="102">
        <f>+OAX!T878</f>
        <v>0</v>
      </c>
      <c r="T840" s="102">
        <f>+OAX!U878</f>
        <v>0</v>
      </c>
      <c r="U840" s="102">
        <f>+OAX!V878</f>
        <v>0</v>
      </c>
      <c r="V840" s="102">
        <f>+OAX!W878</f>
        <v>0</v>
      </c>
      <c r="W840" s="102">
        <f>+OAX!X878</f>
        <v>0</v>
      </c>
      <c r="X840" s="102">
        <f>+OAX!Y878</f>
        <v>0</v>
      </c>
      <c r="Y840" s="102">
        <f>+OAX!Z878</f>
        <v>0</v>
      </c>
      <c r="Z840" s="102">
        <f>+OAX!AA878</f>
        <v>0</v>
      </c>
      <c r="AA840" s="102">
        <f>+OAX!AB878</f>
        <v>0</v>
      </c>
    </row>
    <row r="841" spans="1:27" ht="24.75" hidden="1">
      <c r="A841" s="1"/>
      <c r="B841" s="99">
        <v>2023</v>
      </c>
      <c r="C841" s="99">
        <v>20</v>
      </c>
      <c r="D841" s="99">
        <v>3</v>
      </c>
      <c r="E841" s="99">
        <v>7</v>
      </c>
      <c r="F841" s="99">
        <v>13</v>
      </c>
      <c r="G841" s="99">
        <v>5000</v>
      </c>
      <c r="H841" s="99">
        <v>5600</v>
      </c>
      <c r="I841" s="99">
        <v>565</v>
      </c>
      <c r="J841" s="100">
        <v>6</v>
      </c>
      <c r="K841" s="100"/>
      <c r="L841" s="101" t="s">
        <v>637</v>
      </c>
      <c r="M841" s="102">
        <f>OAX!N879</f>
        <v>0</v>
      </c>
      <c r="N841" s="148" t="str">
        <f>+OAX!O879</f>
        <v>Kit</v>
      </c>
      <c r="O841" s="104">
        <f>+OAX!P879</f>
        <v>0</v>
      </c>
      <c r="P841" s="104">
        <f>+OAX!Q879</f>
        <v>0</v>
      </c>
      <c r="Q841" s="102">
        <f>+OAX!R879</f>
        <v>0</v>
      </c>
      <c r="R841" s="102">
        <f>+OAX!S879</f>
        <v>0</v>
      </c>
      <c r="S841" s="102">
        <f>+OAX!T879</f>
        <v>0</v>
      </c>
      <c r="T841" s="102">
        <f>+OAX!U879</f>
        <v>0</v>
      </c>
      <c r="U841" s="102">
        <f>+OAX!V879</f>
        <v>0</v>
      </c>
      <c r="V841" s="102">
        <f>+OAX!W879</f>
        <v>0</v>
      </c>
      <c r="W841" s="102">
        <f>+OAX!X879</f>
        <v>0</v>
      </c>
      <c r="X841" s="102">
        <f>+OAX!Y879</f>
        <v>0</v>
      </c>
      <c r="Y841" s="102">
        <f>+OAX!Z879</f>
        <v>0</v>
      </c>
      <c r="Z841" s="102">
        <f>+OAX!AA879</f>
        <v>0</v>
      </c>
      <c r="AA841" s="102">
        <f>+OAX!AB879</f>
        <v>0</v>
      </c>
    </row>
    <row r="842" spans="1:27" ht="24.75" hidden="1">
      <c r="A842" s="1"/>
      <c r="B842" s="99">
        <v>2023</v>
      </c>
      <c r="C842" s="99">
        <v>20</v>
      </c>
      <c r="D842" s="99">
        <v>3</v>
      </c>
      <c r="E842" s="99">
        <v>7</v>
      </c>
      <c r="F842" s="99">
        <v>13</v>
      </c>
      <c r="G842" s="99">
        <v>5000</v>
      </c>
      <c r="H842" s="99">
        <v>5600</v>
      </c>
      <c r="I842" s="99">
        <v>565</v>
      </c>
      <c r="J842" s="100">
        <v>7</v>
      </c>
      <c r="K842" s="100"/>
      <c r="L842" s="101" t="s">
        <v>260</v>
      </c>
      <c r="M842" s="102">
        <f>OAX!N880</f>
        <v>0</v>
      </c>
      <c r="N842" s="148" t="str">
        <f>+OAX!O880</f>
        <v>Pieza</v>
      </c>
      <c r="O842" s="104">
        <f>+OAX!P880</f>
        <v>0</v>
      </c>
      <c r="P842" s="104">
        <f>+OAX!Q880</f>
        <v>0</v>
      </c>
      <c r="Q842" s="102">
        <f>+OAX!R880</f>
        <v>0</v>
      </c>
      <c r="R842" s="102">
        <f>+OAX!S880</f>
        <v>0</v>
      </c>
      <c r="S842" s="102">
        <f>+OAX!T880</f>
        <v>0</v>
      </c>
      <c r="T842" s="102">
        <f>+OAX!U880</f>
        <v>0</v>
      </c>
      <c r="U842" s="102">
        <f>+OAX!V880</f>
        <v>0</v>
      </c>
      <c r="V842" s="102">
        <f>+OAX!W880</f>
        <v>0</v>
      </c>
      <c r="W842" s="102">
        <f>+OAX!X880</f>
        <v>0</v>
      </c>
      <c r="X842" s="102">
        <f>+OAX!Y880</f>
        <v>0</v>
      </c>
      <c r="Y842" s="102">
        <f>+OAX!Z880</f>
        <v>0</v>
      </c>
      <c r="Z842" s="102">
        <f>+OAX!AA880</f>
        <v>0</v>
      </c>
      <c r="AA842" s="102">
        <f>+OAX!AB880</f>
        <v>0</v>
      </c>
    </row>
    <row r="843" spans="1:27" ht="46.5" hidden="1">
      <c r="A843" s="1"/>
      <c r="B843" s="99">
        <v>2023</v>
      </c>
      <c r="C843" s="99">
        <v>20</v>
      </c>
      <c r="D843" s="99">
        <v>3</v>
      </c>
      <c r="E843" s="99">
        <v>7</v>
      </c>
      <c r="F843" s="99">
        <v>13</v>
      </c>
      <c r="G843" s="99">
        <v>5000</v>
      </c>
      <c r="H843" s="99">
        <v>5600</v>
      </c>
      <c r="I843" s="99">
        <v>565</v>
      </c>
      <c r="J843" s="100">
        <v>8</v>
      </c>
      <c r="K843" s="100"/>
      <c r="L843" s="101" t="s">
        <v>638</v>
      </c>
      <c r="M843" s="102">
        <f>OAX!N881</f>
        <v>0</v>
      </c>
      <c r="N843" s="148" t="str">
        <f>+OAX!O881</f>
        <v>Equipo/ Pieza</v>
      </c>
      <c r="O843" s="104">
        <f>+OAX!P881</f>
        <v>0</v>
      </c>
      <c r="P843" s="104">
        <f>+OAX!Q881</f>
        <v>0</v>
      </c>
      <c r="Q843" s="102">
        <f>+OAX!R881</f>
        <v>0</v>
      </c>
      <c r="R843" s="102">
        <f>+OAX!S881</f>
        <v>0</v>
      </c>
      <c r="S843" s="102">
        <f>+OAX!T881</f>
        <v>0</v>
      </c>
      <c r="T843" s="102">
        <f>+OAX!U881</f>
        <v>0</v>
      </c>
      <c r="U843" s="102">
        <f>+OAX!V881</f>
        <v>0</v>
      </c>
      <c r="V843" s="102">
        <f>+OAX!W881</f>
        <v>0</v>
      </c>
      <c r="W843" s="102">
        <f>+OAX!X881</f>
        <v>0</v>
      </c>
      <c r="X843" s="102">
        <f>+OAX!Y881</f>
        <v>0</v>
      </c>
      <c r="Y843" s="102">
        <f>+OAX!Z881</f>
        <v>0</v>
      </c>
      <c r="Z843" s="102">
        <f>+OAX!AA881</f>
        <v>0</v>
      </c>
      <c r="AA843" s="102">
        <f>+OAX!AB881</f>
        <v>0</v>
      </c>
    </row>
    <row r="844" spans="1:27" ht="46.5" hidden="1">
      <c r="A844" s="1"/>
      <c r="B844" s="99">
        <v>2023</v>
      </c>
      <c r="C844" s="99">
        <v>20</v>
      </c>
      <c r="D844" s="99">
        <v>3</v>
      </c>
      <c r="E844" s="99">
        <v>7</v>
      </c>
      <c r="F844" s="99">
        <v>13</v>
      </c>
      <c r="G844" s="99">
        <v>5000</v>
      </c>
      <c r="H844" s="99">
        <v>5600</v>
      </c>
      <c r="I844" s="99">
        <v>565</v>
      </c>
      <c r="J844" s="100">
        <v>9</v>
      </c>
      <c r="K844" s="100"/>
      <c r="L844" s="101" t="s">
        <v>639</v>
      </c>
      <c r="M844" s="102">
        <f>OAX!N882</f>
        <v>0</v>
      </c>
      <c r="N844" s="148" t="str">
        <f>+OAX!O882</f>
        <v>Equipo/ Pieza</v>
      </c>
      <c r="O844" s="104">
        <f>+OAX!P882</f>
        <v>0</v>
      </c>
      <c r="P844" s="104">
        <f>+OAX!Q882</f>
        <v>0</v>
      </c>
      <c r="Q844" s="102">
        <f>+OAX!R882</f>
        <v>0</v>
      </c>
      <c r="R844" s="102">
        <f>+OAX!S882</f>
        <v>0</v>
      </c>
      <c r="S844" s="102">
        <f>+OAX!T882</f>
        <v>0</v>
      </c>
      <c r="T844" s="102">
        <f>+OAX!U882</f>
        <v>0</v>
      </c>
      <c r="U844" s="102">
        <f>+OAX!V882</f>
        <v>0</v>
      </c>
      <c r="V844" s="102">
        <f>+OAX!W882</f>
        <v>0</v>
      </c>
      <c r="W844" s="102">
        <f>+OAX!X882</f>
        <v>0</v>
      </c>
      <c r="X844" s="102">
        <f>+OAX!Y882</f>
        <v>0</v>
      </c>
      <c r="Y844" s="102">
        <f>+OAX!Z882</f>
        <v>0</v>
      </c>
      <c r="Z844" s="102">
        <f>+OAX!AA882</f>
        <v>0</v>
      </c>
      <c r="AA844" s="102">
        <f>+OAX!AB882</f>
        <v>0</v>
      </c>
    </row>
    <row r="845" spans="1:27" ht="46.5" hidden="1">
      <c r="A845" s="1"/>
      <c r="B845" s="99">
        <v>2023</v>
      </c>
      <c r="C845" s="99">
        <v>20</v>
      </c>
      <c r="D845" s="99">
        <v>3</v>
      </c>
      <c r="E845" s="99">
        <v>7</v>
      </c>
      <c r="F845" s="99">
        <v>13</v>
      </c>
      <c r="G845" s="99">
        <v>5000</v>
      </c>
      <c r="H845" s="99">
        <v>5600</v>
      </c>
      <c r="I845" s="99">
        <v>565</v>
      </c>
      <c r="J845" s="100">
        <v>10</v>
      </c>
      <c r="K845" s="100"/>
      <c r="L845" s="101" t="s">
        <v>640</v>
      </c>
      <c r="M845" s="102">
        <f>OAX!N883</f>
        <v>0</v>
      </c>
      <c r="N845" s="148" t="str">
        <f>+OAX!O883</f>
        <v>Equipo/ Pieza</v>
      </c>
      <c r="O845" s="104">
        <f>+OAX!P883</f>
        <v>0</v>
      </c>
      <c r="P845" s="104">
        <f>+OAX!Q883</f>
        <v>0</v>
      </c>
      <c r="Q845" s="102">
        <f>+OAX!R883</f>
        <v>0</v>
      </c>
      <c r="R845" s="102">
        <f>+OAX!S883</f>
        <v>0</v>
      </c>
      <c r="S845" s="102">
        <f>+OAX!T883</f>
        <v>0</v>
      </c>
      <c r="T845" s="102">
        <f>+OAX!U883</f>
        <v>0</v>
      </c>
      <c r="U845" s="102">
        <f>+OAX!V883</f>
        <v>0</v>
      </c>
      <c r="V845" s="102">
        <f>+OAX!W883</f>
        <v>0</v>
      </c>
      <c r="W845" s="102">
        <f>+OAX!X883</f>
        <v>0</v>
      </c>
      <c r="X845" s="102">
        <f>+OAX!Y883</f>
        <v>0</v>
      </c>
      <c r="Y845" s="102">
        <f>+OAX!Z883</f>
        <v>0</v>
      </c>
      <c r="Z845" s="102">
        <f>+OAX!AA883</f>
        <v>0</v>
      </c>
      <c r="AA845" s="102">
        <f>+OAX!AB883</f>
        <v>0</v>
      </c>
    </row>
    <row r="846" spans="1:27" ht="24.75" hidden="1">
      <c r="A846" s="1"/>
      <c r="B846" s="99">
        <v>2023</v>
      </c>
      <c r="C846" s="99">
        <v>20</v>
      </c>
      <c r="D846" s="99">
        <v>3</v>
      </c>
      <c r="E846" s="99">
        <v>7</v>
      </c>
      <c r="F846" s="99">
        <v>13</v>
      </c>
      <c r="G846" s="99">
        <v>5000</v>
      </c>
      <c r="H846" s="99">
        <v>5600</v>
      </c>
      <c r="I846" s="99">
        <v>565</v>
      </c>
      <c r="J846" s="100">
        <v>11</v>
      </c>
      <c r="K846" s="100"/>
      <c r="L846" s="101" t="s">
        <v>641</v>
      </c>
      <c r="M846" s="102">
        <f>OAX!N884</f>
        <v>0</v>
      </c>
      <c r="N846" s="148" t="str">
        <f>+OAX!O884</f>
        <v>Pieza</v>
      </c>
      <c r="O846" s="104">
        <f>+OAX!P884</f>
        <v>0</v>
      </c>
      <c r="P846" s="104">
        <f>+OAX!Q884</f>
        <v>0</v>
      </c>
      <c r="Q846" s="102">
        <f>+OAX!R884</f>
        <v>0</v>
      </c>
      <c r="R846" s="102">
        <f>+OAX!S884</f>
        <v>0</v>
      </c>
      <c r="S846" s="102">
        <f>+OAX!T884</f>
        <v>0</v>
      </c>
      <c r="T846" s="102">
        <f>+OAX!U884</f>
        <v>0</v>
      </c>
      <c r="U846" s="102">
        <f>+OAX!V884</f>
        <v>0</v>
      </c>
      <c r="V846" s="102">
        <f>+OAX!W884</f>
        <v>0</v>
      </c>
      <c r="W846" s="102">
        <f>+OAX!X884</f>
        <v>0</v>
      </c>
      <c r="X846" s="102">
        <f>+OAX!Y884</f>
        <v>0</v>
      </c>
      <c r="Y846" s="102">
        <f>+OAX!Z884</f>
        <v>0</v>
      </c>
      <c r="Z846" s="102">
        <f>+OAX!AA884</f>
        <v>0</v>
      </c>
      <c r="AA846" s="102">
        <f>+OAX!AB884</f>
        <v>0</v>
      </c>
    </row>
    <row r="847" spans="1:27" ht="48" hidden="1">
      <c r="A847" s="1"/>
      <c r="B847" s="93">
        <v>2023</v>
      </c>
      <c r="C847" s="93">
        <v>20</v>
      </c>
      <c r="D847" s="93">
        <v>3</v>
      </c>
      <c r="E847" s="93">
        <v>7</v>
      </c>
      <c r="F847" s="93">
        <v>13</v>
      </c>
      <c r="G847" s="93">
        <v>5000</v>
      </c>
      <c r="H847" s="93">
        <v>5600</v>
      </c>
      <c r="I847" s="93">
        <v>566</v>
      </c>
      <c r="J847" s="94"/>
      <c r="K847" s="94"/>
      <c r="L847" s="95" t="s">
        <v>642</v>
      </c>
      <c r="M847" s="96">
        <f>OAX!N885</f>
        <v>0</v>
      </c>
      <c r="N847" s="153"/>
      <c r="O847" s="154"/>
      <c r="P847" s="154"/>
      <c r="Q847" s="96">
        <f>+OAX!R885</f>
        <v>0</v>
      </c>
      <c r="R847" s="96">
        <f>+OAX!S885</f>
        <v>0</v>
      </c>
      <c r="S847" s="96">
        <f>+OAX!T885</f>
        <v>0</v>
      </c>
      <c r="T847" s="96">
        <f>+OAX!U885</f>
        <v>0</v>
      </c>
      <c r="U847" s="96">
        <f>+OAX!V885</f>
        <v>0</v>
      </c>
      <c r="V847" s="96"/>
      <c r="W847" s="96"/>
      <c r="X847" s="96"/>
      <c r="Y847" s="96"/>
      <c r="Z847" s="96"/>
      <c r="AA847" s="96"/>
    </row>
    <row r="848" spans="1:27" ht="24.75" hidden="1">
      <c r="A848" s="1"/>
      <c r="B848" s="99">
        <v>2023</v>
      </c>
      <c r="C848" s="99">
        <v>20</v>
      </c>
      <c r="D848" s="99">
        <v>3</v>
      </c>
      <c r="E848" s="99">
        <v>7</v>
      </c>
      <c r="F848" s="99">
        <v>13</v>
      </c>
      <c r="G848" s="99">
        <v>5000</v>
      </c>
      <c r="H848" s="99">
        <v>5600</v>
      </c>
      <c r="I848" s="99">
        <v>566</v>
      </c>
      <c r="J848" s="100">
        <v>1</v>
      </c>
      <c r="K848" s="100"/>
      <c r="L848" s="101" t="s">
        <v>643</v>
      </c>
      <c r="M848" s="102">
        <f>OAX!N886</f>
        <v>0</v>
      </c>
      <c r="N848" s="148" t="str">
        <f>+OAX!O886</f>
        <v>Pieza</v>
      </c>
      <c r="O848" s="104">
        <f>+OAX!P886</f>
        <v>0</v>
      </c>
      <c r="P848" s="104">
        <f>+OAX!Q886</f>
        <v>0</v>
      </c>
      <c r="Q848" s="102">
        <f>+OAX!R886</f>
        <v>0</v>
      </c>
      <c r="R848" s="102">
        <f>+OAX!S886</f>
        <v>0</v>
      </c>
      <c r="S848" s="102">
        <f>+OAX!T886</f>
        <v>0</v>
      </c>
      <c r="T848" s="102">
        <f>+OAX!U886</f>
        <v>0</v>
      </c>
      <c r="U848" s="102">
        <f>+OAX!V886</f>
        <v>0</v>
      </c>
      <c r="V848" s="102">
        <f>+OAX!W886</f>
        <v>0</v>
      </c>
      <c r="W848" s="102">
        <f>+OAX!X886</f>
        <v>0</v>
      </c>
      <c r="X848" s="102">
        <f>+OAX!Y886</f>
        <v>0</v>
      </c>
      <c r="Y848" s="102">
        <f>+OAX!Z886</f>
        <v>0</v>
      </c>
      <c r="Z848" s="102">
        <f>+OAX!AA886</f>
        <v>0</v>
      </c>
      <c r="AA848" s="102">
        <f>+OAX!AB886</f>
        <v>0</v>
      </c>
    </row>
    <row r="849" spans="1:27" ht="24.75" hidden="1">
      <c r="A849" s="1"/>
      <c r="B849" s="99">
        <v>2023</v>
      </c>
      <c r="C849" s="99">
        <v>20</v>
      </c>
      <c r="D849" s="99">
        <v>3</v>
      </c>
      <c r="E849" s="99">
        <v>7</v>
      </c>
      <c r="F849" s="99">
        <v>13</v>
      </c>
      <c r="G849" s="99">
        <v>5000</v>
      </c>
      <c r="H849" s="99">
        <v>5600</v>
      </c>
      <c r="I849" s="99">
        <v>566</v>
      </c>
      <c r="J849" s="100">
        <v>2</v>
      </c>
      <c r="K849" s="100"/>
      <c r="L849" s="101" t="s">
        <v>644</v>
      </c>
      <c r="M849" s="102">
        <f>OAX!N887</f>
        <v>0</v>
      </c>
      <c r="N849" s="148" t="str">
        <f>+OAX!O887</f>
        <v>Pieza</v>
      </c>
      <c r="O849" s="104">
        <f>+OAX!P887</f>
        <v>0</v>
      </c>
      <c r="P849" s="104">
        <f>+OAX!Q887</f>
        <v>0</v>
      </c>
      <c r="Q849" s="102">
        <f>+OAX!R887</f>
        <v>0</v>
      </c>
      <c r="R849" s="102">
        <f>+OAX!S887</f>
        <v>0</v>
      </c>
      <c r="S849" s="102">
        <f>+OAX!T887</f>
        <v>0</v>
      </c>
      <c r="T849" s="102">
        <f>+OAX!U887</f>
        <v>0</v>
      </c>
      <c r="U849" s="102">
        <f>+OAX!V887</f>
        <v>0</v>
      </c>
      <c r="V849" s="102">
        <f>+OAX!W887</f>
        <v>0</v>
      </c>
      <c r="W849" s="102">
        <f>+OAX!X887</f>
        <v>0</v>
      </c>
      <c r="X849" s="102">
        <f>+OAX!Y887</f>
        <v>0</v>
      </c>
      <c r="Y849" s="102">
        <f>+OAX!Z887</f>
        <v>0</v>
      </c>
      <c r="Z849" s="102">
        <f>+OAX!AA887</f>
        <v>0</v>
      </c>
      <c r="AA849" s="102">
        <f>+OAX!AB887</f>
        <v>0</v>
      </c>
    </row>
    <row r="850" spans="1:27" ht="24.75" hidden="1">
      <c r="A850" s="1"/>
      <c r="B850" s="93">
        <v>2023</v>
      </c>
      <c r="C850" s="93">
        <v>20</v>
      </c>
      <c r="D850" s="93">
        <v>3</v>
      </c>
      <c r="E850" s="93">
        <v>7</v>
      </c>
      <c r="F850" s="93">
        <v>13</v>
      </c>
      <c r="G850" s="93">
        <v>5000</v>
      </c>
      <c r="H850" s="93">
        <v>5600</v>
      </c>
      <c r="I850" s="93">
        <v>569</v>
      </c>
      <c r="J850" s="94"/>
      <c r="K850" s="94"/>
      <c r="L850" s="95" t="s">
        <v>505</v>
      </c>
      <c r="M850" s="96">
        <f>OAX!N888</f>
        <v>0</v>
      </c>
      <c r="N850" s="153"/>
      <c r="O850" s="154"/>
      <c r="P850" s="154"/>
      <c r="Q850" s="96">
        <f>+OAX!R888</f>
        <v>0</v>
      </c>
      <c r="R850" s="96">
        <f>+OAX!S888</f>
        <v>0</v>
      </c>
      <c r="S850" s="96">
        <f>+OAX!T888</f>
        <v>0</v>
      </c>
      <c r="T850" s="96">
        <f>+OAX!U888</f>
        <v>0</v>
      </c>
      <c r="U850" s="96">
        <f>+OAX!V888</f>
        <v>0</v>
      </c>
      <c r="V850" s="96"/>
      <c r="W850" s="96"/>
      <c r="X850" s="96"/>
      <c r="Y850" s="96"/>
      <c r="Z850" s="96"/>
      <c r="AA850" s="96"/>
    </row>
    <row r="851" spans="1:27" ht="24.75" hidden="1">
      <c r="A851" s="1"/>
      <c r="B851" s="99">
        <v>2023</v>
      </c>
      <c r="C851" s="99">
        <v>20</v>
      </c>
      <c r="D851" s="99">
        <v>3</v>
      </c>
      <c r="E851" s="99">
        <v>7</v>
      </c>
      <c r="F851" s="99">
        <v>13</v>
      </c>
      <c r="G851" s="99">
        <v>5000</v>
      </c>
      <c r="H851" s="99">
        <v>5600</v>
      </c>
      <c r="I851" s="99">
        <v>569</v>
      </c>
      <c r="J851" s="100">
        <v>1</v>
      </c>
      <c r="K851" s="100"/>
      <c r="L851" s="101" t="s">
        <v>645</v>
      </c>
      <c r="M851" s="102">
        <f>OAX!N889</f>
        <v>0</v>
      </c>
      <c r="N851" s="148" t="str">
        <f>+OAX!O889</f>
        <v>Pieza</v>
      </c>
      <c r="O851" s="104">
        <f>+OAX!P889</f>
        <v>0</v>
      </c>
      <c r="P851" s="104">
        <f>+OAX!Q889</f>
        <v>0</v>
      </c>
      <c r="Q851" s="102">
        <f>+OAX!R889</f>
        <v>0</v>
      </c>
      <c r="R851" s="102">
        <f>+OAX!S889</f>
        <v>0</v>
      </c>
      <c r="S851" s="102">
        <f>+OAX!T889</f>
        <v>0</v>
      </c>
      <c r="T851" s="102">
        <f>+OAX!U889</f>
        <v>0</v>
      </c>
      <c r="U851" s="102">
        <f>+OAX!V889</f>
        <v>0</v>
      </c>
      <c r="V851" s="102">
        <f>+OAX!W889</f>
        <v>0</v>
      </c>
      <c r="W851" s="102">
        <f>+OAX!X889</f>
        <v>0</v>
      </c>
      <c r="X851" s="102">
        <f>+OAX!Y889</f>
        <v>0</v>
      </c>
      <c r="Y851" s="102">
        <f>+OAX!Z889</f>
        <v>0</v>
      </c>
      <c r="Z851" s="102">
        <f>+OAX!AA889</f>
        <v>0</v>
      </c>
      <c r="AA851" s="102">
        <f>+OAX!AB889</f>
        <v>0</v>
      </c>
    </row>
    <row r="852" spans="1:27" ht="24.75" hidden="1">
      <c r="A852" s="1"/>
      <c r="B852" s="99">
        <v>2023</v>
      </c>
      <c r="C852" s="99">
        <v>20</v>
      </c>
      <c r="D852" s="99">
        <v>3</v>
      </c>
      <c r="E852" s="99">
        <v>7</v>
      </c>
      <c r="F852" s="99">
        <v>13</v>
      </c>
      <c r="G852" s="99">
        <v>5000</v>
      </c>
      <c r="H852" s="99">
        <v>5600</v>
      </c>
      <c r="I852" s="99">
        <v>569</v>
      </c>
      <c r="J852" s="100">
        <v>2</v>
      </c>
      <c r="K852" s="100"/>
      <c r="L852" s="101" t="s">
        <v>646</v>
      </c>
      <c r="M852" s="102">
        <f>OAX!N890</f>
        <v>0</v>
      </c>
      <c r="N852" s="148" t="str">
        <f>+OAX!O890</f>
        <v>Pieza</v>
      </c>
      <c r="O852" s="104">
        <f>+OAX!P890</f>
        <v>0</v>
      </c>
      <c r="P852" s="104">
        <f>+OAX!Q890</f>
        <v>0</v>
      </c>
      <c r="Q852" s="102">
        <f>+OAX!R890</f>
        <v>0</v>
      </c>
      <c r="R852" s="102">
        <f>+OAX!S890</f>
        <v>0</v>
      </c>
      <c r="S852" s="102">
        <f>+OAX!T890</f>
        <v>0</v>
      </c>
      <c r="T852" s="102">
        <f>+OAX!U890</f>
        <v>0</v>
      </c>
      <c r="U852" s="102">
        <f>+OAX!V890</f>
        <v>0</v>
      </c>
      <c r="V852" s="102">
        <f>+OAX!W890</f>
        <v>0</v>
      </c>
      <c r="W852" s="102">
        <f>+OAX!X890</f>
        <v>0</v>
      </c>
      <c r="X852" s="102">
        <f>+OAX!Y890</f>
        <v>0</v>
      </c>
      <c r="Y852" s="102">
        <f>+OAX!Z890</f>
        <v>0</v>
      </c>
      <c r="Z852" s="102">
        <f>+OAX!AA890</f>
        <v>0</v>
      </c>
      <c r="AA852" s="102">
        <f>+OAX!AB890</f>
        <v>0</v>
      </c>
    </row>
    <row r="853" spans="1:27" ht="24.75" hidden="1">
      <c r="A853" s="1"/>
      <c r="B853" s="99">
        <v>2023</v>
      </c>
      <c r="C853" s="99">
        <v>20</v>
      </c>
      <c r="D853" s="99">
        <v>3</v>
      </c>
      <c r="E853" s="99">
        <v>7</v>
      </c>
      <c r="F853" s="99">
        <v>13</v>
      </c>
      <c r="G853" s="99">
        <v>5000</v>
      </c>
      <c r="H853" s="99">
        <v>5600</v>
      </c>
      <c r="I853" s="99">
        <v>569</v>
      </c>
      <c r="J853" s="100">
        <v>3</v>
      </c>
      <c r="K853" s="100"/>
      <c r="L853" s="101" t="s">
        <v>647</v>
      </c>
      <c r="M853" s="102">
        <f>OAX!N891</f>
        <v>0</v>
      </c>
      <c r="N853" s="148" t="str">
        <f>+OAX!O891</f>
        <v>Pieza</v>
      </c>
      <c r="O853" s="104">
        <f>+OAX!P891</f>
        <v>0</v>
      </c>
      <c r="P853" s="104">
        <f>+OAX!Q891</f>
        <v>0</v>
      </c>
      <c r="Q853" s="102">
        <f>+OAX!R891</f>
        <v>0</v>
      </c>
      <c r="R853" s="102">
        <f>+OAX!S891</f>
        <v>0</v>
      </c>
      <c r="S853" s="102">
        <f>+OAX!T891</f>
        <v>0</v>
      </c>
      <c r="T853" s="102">
        <f>+OAX!U891</f>
        <v>0</v>
      </c>
      <c r="U853" s="102">
        <f>+OAX!V891</f>
        <v>0</v>
      </c>
      <c r="V853" s="102">
        <f>+OAX!W891</f>
        <v>0</v>
      </c>
      <c r="W853" s="102">
        <f>+OAX!X891</f>
        <v>0</v>
      </c>
      <c r="X853" s="102">
        <f>+OAX!Y891</f>
        <v>0</v>
      </c>
      <c r="Y853" s="102">
        <f>+OAX!Z891</f>
        <v>0</v>
      </c>
      <c r="Z853" s="102">
        <f>+OAX!AA891</f>
        <v>0</v>
      </c>
      <c r="AA853" s="102">
        <f>+OAX!AB891</f>
        <v>0</v>
      </c>
    </row>
    <row r="854" spans="1:27" ht="72" hidden="1">
      <c r="A854" s="1"/>
      <c r="B854" s="125">
        <v>2023</v>
      </c>
      <c r="C854" s="125">
        <v>20</v>
      </c>
      <c r="D854" s="125">
        <v>3</v>
      </c>
      <c r="E854" s="125">
        <v>7</v>
      </c>
      <c r="F854" s="125">
        <v>14</v>
      </c>
      <c r="G854" s="125"/>
      <c r="H854" s="125"/>
      <c r="I854" s="125"/>
      <c r="J854" s="125"/>
      <c r="K854" s="125"/>
      <c r="L854" s="173" t="s">
        <v>648</v>
      </c>
      <c r="M854" s="174">
        <f>OAX!N892</f>
        <v>0</v>
      </c>
      <c r="N854" s="113"/>
      <c r="O854" s="125"/>
      <c r="P854" s="125"/>
      <c r="Q854" s="174">
        <f>+OAX!R892</f>
        <v>0</v>
      </c>
      <c r="R854" s="174">
        <f>+OAX!S892</f>
        <v>0</v>
      </c>
      <c r="S854" s="174">
        <f>+OAX!T892</f>
        <v>0</v>
      </c>
      <c r="T854" s="174">
        <f>+OAX!U892</f>
        <v>0</v>
      </c>
      <c r="U854" s="174">
        <f>+OAX!V892</f>
        <v>0</v>
      </c>
      <c r="V854" s="174"/>
      <c r="W854" s="174"/>
      <c r="X854" s="174"/>
      <c r="Y854" s="174"/>
      <c r="Z854" s="174"/>
      <c r="AA854" s="174"/>
    </row>
    <row r="855" spans="1:27" ht="24.75" hidden="1">
      <c r="A855" s="1"/>
      <c r="B855" s="115">
        <v>2023</v>
      </c>
      <c r="C855" s="115">
        <v>20</v>
      </c>
      <c r="D855" s="115">
        <v>3</v>
      </c>
      <c r="E855" s="115">
        <v>7</v>
      </c>
      <c r="F855" s="115">
        <v>14</v>
      </c>
      <c r="G855" s="115">
        <v>2000</v>
      </c>
      <c r="H855" s="115"/>
      <c r="I855" s="115"/>
      <c r="J855" s="115" t="s">
        <v>29</v>
      </c>
      <c r="K855" s="115"/>
      <c r="L855" s="83" t="s">
        <v>39</v>
      </c>
      <c r="M855" s="84">
        <f>OAX!N893</f>
        <v>0</v>
      </c>
      <c r="N855" s="149"/>
      <c r="O855" s="160"/>
      <c r="P855" s="160"/>
      <c r="Q855" s="84">
        <f>+OAX!R893</f>
        <v>0</v>
      </c>
      <c r="R855" s="84">
        <f>+OAX!S893</f>
        <v>0</v>
      </c>
      <c r="S855" s="84">
        <f>+OAX!T893</f>
        <v>0</v>
      </c>
      <c r="T855" s="84">
        <f>+OAX!U893</f>
        <v>0</v>
      </c>
      <c r="U855" s="84">
        <f>+OAX!V893</f>
        <v>0</v>
      </c>
      <c r="V855" s="84"/>
      <c r="W855" s="84"/>
      <c r="X855" s="84"/>
      <c r="Y855" s="84"/>
      <c r="Z855" s="84"/>
      <c r="AA855" s="84"/>
    </row>
    <row r="856" spans="1:27" ht="24.75" hidden="1">
      <c r="A856" s="1"/>
      <c r="B856" s="116">
        <v>2023</v>
      </c>
      <c r="C856" s="116">
        <v>20</v>
      </c>
      <c r="D856" s="116">
        <v>3</v>
      </c>
      <c r="E856" s="116">
        <v>7</v>
      </c>
      <c r="F856" s="116">
        <v>14</v>
      </c>
      <c r="G856" s="116">
        <v>2000</v>
      </c>
      <c r="H856" s="116">
        <v>2900</v>
      </c>
      <c r="I856" s="116"/>
      <c r="J856" s="116"/>
      <c r="K856" s="116"/>
      <c r="L856" s="89" t="s">
        <v>569</v>
      </c>
      <c r="M856" s="90">
        <f>OAX!N894</f>
        <v>0</v>
      </c>
      <c r="N856" s="151"/>
      <c r="O856" s="205"/>
      <c r="P856" s="205"/>
      <c r="Q856" s="90">
        <f>+OAX!R894</f>
        <v>0</v>
      </c>
      <c r="R856" s="90">
        <f>+OAX!S894</f>
        <v>0</v>
      </c>
      <c r="S856" s="90">
        <f>+OAX!T894</f>
        <v>0</v>
      </c>
      <c r="T856" s="90">
        <f>+OAX!U894</f>
        <v>0</v>
      </c>
      <c r="U856" s="90">
        <f>+OAX!V894</f>
        <v>0</v>
      </c>
      <c r="V856" s="90"/>
      <c r="W856" s="90"/>
      <c r="X856" s="90"/>
      <c r="Y856" s="90"/>
      <c r="Z856" s="90"/>
      <c r="AA856" s="90"/>
    </row>
    <row r="857" spans="1:27" ht="24.75" hidden="1">
      <c r="A857" s="1"/>
      <c r="B857" s="119">
        <v>2023</v>
      </c>
      <c r="C857" s="119">
        <v>20</v>
      </c>
      <c r="D857" s="119">
        <v>3</v>
      </c>
      <c r="E857" s="119">
        <v>7</v>
      </c>
      <c r="F857" s="119">
        <v>14</v>
      </c>
      <c r="G857" s="119">
        <v>2000</v>
      </c>
      <c r="H857" s="119">
        <v>2900</v>
      </c>
      <c r="I857" s="119">
        <v>291</v>
      </c>
      <c r="J857" s="119"/>
      <c r="K857" s="119"/>
      <c r="L857" s="95" t="s">
        <v>570</v>
      </c>
      <c r="M857" s="96">
        <f>OAX!N895</f>
        <v>0</v>
      </c>
      <c r="N857" s="153"/>
      <c r="O857" s="206"/>
      <c r="P857" s="206"/>
      <c r="Q857" s="96">
        <f>+OAX!R895</f>
        <v>0</v>
      </c>
      <c r="R857" s="96">
        <f>+OAX!S895</f>
        <v>0</v>
      </c>
      <c r="S857" s="96">
        <f>+OAX!T895</f>
        <v>0</v>
      </c>
      <c r="T857" s="96">
        <f>+OAX!U895</f>
        <v>0</v>
      </c>
      <c r="U857" s="96">
        <f>+OAX!V895</f>
        <v>0</v>
      </c>
      <c r="V857" s="96"/>
      <c r="W857" s="96"/>
      <c r="X857" s="96"/>
      <c r="Y857" s="96"/>
      <c r="Z857" s="96"/>
      <c r="AA857" s="96"/>
    </row>
    <row r="858" spans="1:27" ht="24.75" hidden="1">
      <c r="A858" s="1"/>
      <c r="B858" s="99">
        <v>2023</v>
      </c>
      <c r="C858" s="99">
        <v>20</v>
      </c>
      <c r="D858" s="99">
        <v>3</v>
      </c>
      <c r="E858" s="99">
        <v>7</v>
      </c>
      <c r="F858" s="99">
        <v>14</v>
      </c>
      <c r="G858" s="99">
        <v>2000</v>
      </c>
      <c r="H858" s="99">
        <v>2800</v>
      </c>
      <c r="I858" s="99">
        <v>291</v>
      </c>
      <c r="J858" s="100">
        <v>2</v>
      </c>
      <c r="K858" s="100"/>
      <c r="L858" s="101" t="s">
        <v>649</v>
      </c>
      <c r="M858" s="102">
        <f>OAX!N896</f>
        <v>0</v>
      </c>
      <c r="N858" s="148" t="str">
        <f>+OAX!O896</f>
        <v>Pieza</v>
      </c>
      <c r="O858" s="104">
        <f>+OAX!P896</f>
        <v>0</v>
      </c>
      <c r="P858" s="104">
        <f>+OAX!Q896</f>
        <v>0</v>
      </c>
      <c r="Q858" s="102">
        <f>+OAX!R896</f>
        <v>0</v>
      </c>
      <c r="R858" s="102">
        <f>+OAX!S896</f>
        <v>0</v>
      </c>
      <c r="S858" s="102">
        <f>+OAX!T896</f>
        <v>0</v>
      </c>
      <c r="T858" s="102">
        <f>+OAX!U896</f>
        <v>0</v>
      </c>
      <c r="U858" s="102">
        <f>+OAX!V896</f>
        <v>0</v>
      </c>
      <c r="V858" s="102">
        <f>+OAX!W896</f>
        <v>0</v>
      </c>
      <c r="W858" s="102">
        <f>+OAX!X896</f>
        <v>0</v>
      </c>
      <c r="X858" s="102">
        <f>+OAX!Y896</f>
        <v>0</v>
      </c>
      <c r="Y858" s="102">
        <f>+OAX!Z896</f>
        <v>0</v>
      </c>
      <c r="Z858" s="102">
        <f>+OAX!AA896</f>
        <v>0</v>
      </c>
      <c r="AA858" s="102">
        <f>+OAX!AB896</f>
        <v>0</v>
      </c>
    </row>
    <row r="859" spans="1:27" ht="24.75" hidden="1">
      <c r="A859" s="1"/>
      <c r="B859" s="115">
        <v>2023</v>
      </c>
      <c r="C859" s="115">
        <v>20</v>
      </c>
      <c r="D859" s="115">
        <v>3</v>
      </c>
      <c r="E859" s="115">
        <v>7</v>
      </c>
      <c r="F859" s="115">
        <v>14</v>
      </c>
      <c r="G859" s="115">
        <v>3000</v>
      </c>
      <c r="H859" s="115"/>
      <c r="I859" s="115"/>
      <c r="J859" s="115" t="s">
        <v>29</v>
      </c>
      <c r="K859" s="115"/>
      <c r="L859" s="83" t="s">
        <v>55</v>
      </c>
      <c r="M859" s="84">
        <f>OAX!N897</f>
        <v>0</v>
      </c>
      <c r="N859" s="149"/>
      <c r="O859" s="160"/>
      <c r="P859" s="160"/>
      <c r="Q859" s="84">
        <f>+OAX!R897</f>
        <v>0</v>
      </c>
      <c r="R859" s="84">
        <f>+OAX!S897</f>
        <v>0</v>
      </c>
      <c r="S859" s="84">
        <f>+OAX!T897</f>
        <v>0</v>
      </c>
      <c r="T859" s="84">
        <f>+OAX!U897</f>
        <v>0</v>
      </c>
      <c r="U859" s="84">
        <f>+OAX!V897</f>
        <v>0</v>
      </c>
      <c r="V859" s="84"/>
      <c r="W859" s="84"/>
      <c r="X859" s="84"/>
      <c r="Y859" s="84"/>
      <c r="Z859" s="84"/>
      <c r="AA859" s="84"/>
    </row>
    <row r="860" spans="1:27" ht="24.75" hidden="1">
      <c r="A860" s="1"/>
      <c r="B860" s="116">
        <v>2023</v>
      </c>
      <c r="C860" s="116">
        <v>20</v>
      </c>
      <c r="D860" s="116">
        <v>3</v>
      </c>
      <c r="E860" s="116">
        <v>7</v>
      </c>
      <c r="F860" s="116">
        <v>14</v>
      </c>
      <c r="G860" s="116">
        <v>3000</v>
      </c>
      <c r="H860" s="116">
        <v>3100</v>
      </c>
      <c r="I860" s="116"/>
      <c r="J860" s="116" t="s">
        <v>29</v>
      </c>
      <c r="K860" s="116"/>
      <c r="L860" s="89" t="s">
        <v>151</v>
      </c>
      <c r="M860" s="90">
        <f>OAX!N898</f>
        <v>0</v>
      </c>
      <c r="N860" s="151"/>
      <c r="O860" s="205"/>
      <c r="P860" s="205"/>
      <c r="Q860" s="90">
        <f>+OAX!R898</f>
        <v>0</v>
      </c>
      <c r="R860" s="90">
        <f>+OAX!S898</f>
        <v>0</v>
      </c>
      <c r="S860" s="90">
        <f>+OAX!T898</f>
        <v>0</v>
      </c>
      <c r="T860" s="90">
        <f>+OAX!U898</f>
        <v>0</v>
      </c>
      <c r="U860" s="90">
        <f>+OAX!V898</f>
        <v>0</v>
      </c>
      <c r="V860" s="90"/>
      <c r="W860" s="90"/>
      <c r="X860" s="90"/>
      <c r="Y860" s="90"/>
      <c r="Z860" s="90"/>
      <c r="AA860" s="90"/>
    </row>
    <row r="861" spans="1:27" ht="24.75" hidden="1">
      <c r="A861" s="1"/>
      <c r="B861" s="119">
        <v>2023</v>
      </c>
      <c r="C861" s="119">
        <v>20</v>
      </c>
      <c r="D861" s="119">
        <v>3</v>
      </c>
      <c r="E861" s="119">
        <v>7</v>
      </c>
      <c r="F861" s="119">
        <v>14</v>
      </c>
      <c r="G861" s="119">
        <v>3000</v>
      </c>
      <c r="H861" s="119">
        <v>3100</v>
      </c>
      <c r="I861" s="119">
        <v>316</v>
      </c>
      <c r="J861" s="119"/>
      <c r="K861" s="119"/>
      <c r="L861" s="95" t="s">
        <v>650</v>
      </c>
      <c r="M861" s="96">
        <f>OAX!N899</f>
        <v>0</v>
      </c>
      <c r="N861" s="153"/>
      <c r="O861" s="206"/>
      <c r="P861" s="206"/>
      <c r="Q861" s="96">
        <f>+OAX!R899</f>
        <v>0</v>
      </c>
      <c r="R861" s="96">
        <f>+OAX!S899</f>
        <v>0</v>
      </c>
      <c r="S861" s="96">
        <f>+OAX!T899</f>
        <v>0</v>
      </c>
      <c r="T861" s="96">
        <f>+OAX!U899</f>
        <v>0</v>
      </c>
      <c r="U861" s="96">
        <f>+OAX!V899</f>
        <v>0</v>
      </c>
      <c r="V861" s="96"/>
      <c r="W861" s="96"/>
      <c r="X861" s="96"/>
      <c r="Y861" s="96"/>
      <c r="Z861" s="96"/>
      <c r="AA861" s="96"/>
    </row>
    <row r="862" spans="1:27" ht="24.75" hidden="1">
      <c r="A862" s="1"/>
      <c r="B862" s="99">
        <v>2023</v>
      </c>
      <c r="C862" s="99">
        <v>20</v>
      </c>
      <c r="D862" s="99">
        <v>3</v>
      </c>
      <c r="E862" s="99">
        <v>7</v>
      </c>
      <c r="F862" s="99">
        <v>14</v>
      </c>
      <c r="G862" s="99">
        <v>3000</v>
      </c>
      <c r="H862" s="99">
        <v>3100</v>
      </c>
      <c r="I862" s="99">
        <v>316</v>
      </c>
      <c r="J862" s="100">
        <v>1</v>
      </c>
      <c r="K862" s="100"/>
      <c r="L862" s="101" t="s">
        <v>651</v>
      </c>
      <c r="M862" s="102">
        <f>OAX!N900</f>
        <v>0</v>
      </c>
      <c r="N862" s="148" t="str">
        <f>+OAX!O900</f>
        <v>Servicio</v>
      </c>
      <c r="O862" s="104">
        <f>+OAX!P900</f>
        <v>0</v>
      </c>
      <c r="P862" s="104">
        <f>+OAX!Q900</f>
        <v>0</v>
      </c>
      <c r="Q862" s="102">
        <f>+OAX!R900</f>
        <v>0</v>
      </c>
      <c r="R862" s="102">
        <f>+OAX!S900</f>
        <v>0</v>
      </c>
      <c r="S862" s="102">
        <f>+OAX!T900</f>
        <v>0</v>
      </c>
      <c r="T862" s="102">
        <f>+OAX!U900</f>
        <v>0</v>
      </c>
      <c r="U862" s="102">
        <f>+OAX!V900</f>
        <v>0</v>
      </c>
      <c r="V862" s="102">
        <f>+OAX!W900</f>
        <v>0</v>
      </c>
      <c r="W862" s="102">
        <f>+OAX!X900</f>
        <v>0</v>
      </c>
      <c r="X862" s="102">
        <f>+OAX!Y900</f>
        <v>0</v>
      </c>
      <c r="Y862" s="102">
        <f>+OAX!Z900</f>
        <v>0</v>
      </c>
      <c r="Z862" s="102">
        <f>+OAX!AA900</f>
        <v>0</v>
      </c>
      <c r="AA862" s="102">
        <f>+OAX!AB900</f>
        <v>0</v>
      </c>
    </row>
    <row r="863" spans="1:27" ht="48" hidden="1">
      <c r="A863" s="1"/>
      <c r="B863" s="93">
        <v>2023</v>
      </c>
      <c r="C863" s="93">
        <v>20</v>
      </c>
      <c r="D863" s="93">
        <v>3</v>
      </c>
      <c r="E863" s="93">
        <v>7</v>
      </c>
      <c r="F863" s="93">
        <v>14</v>
      </c>
      <c r="G863" s="93">
        <v>3000</v>
      </c>
      <c r="H863" s="93">
        <v>3100</v>
      </c>
      <c r="I863" s="93">
        <v>317</v>
      </c>
      <c r="J863" s="94"/>
      <c r="K863" s="94"/>
      <c r="L863" s="95" t="s">
        <v>267</v>
      </c>
      <c r="M863" s="96">
        <f>OAX!N901</f>
        <v>0</v>
      </c>
      <c r="N863" s="153"/>
      <c r="O863" s="154"/>
      <c r="P863" s="154"/>
      <c r="Q863" s="96">
        <f>+OAX!R901</f>
        <v>0</v>
      </c>
      <c r="R863" s="96">
        <f>+OAX!S901</f>
        <v>0</v>
      </c>
      <c r="S863" s="96">
        <f>+OAX!T901</f>
        <v>0</v>
      </c>
      <c r="T863" s="96">
        <f>+OAX!U901</f>
        <v>0</v>
      </c>
      <c r="U863" s="96">
        <f>+OAX!V901</f>
        <v>0</v>
      </c>
      <c r="V863" s="96"/>
      <c r="W863" s="96"/>
      <c r="X863" s="96"/>
      <c r="Y863" s="96"/>
      <c r="Z863" s="96"/>
      <c r="AA863" s="96"/>
    </row>
    <row r="864" spans="1:27" ht="24.75" hidden="1">
      <c r="A864" s="1"/>
      <c r="B864" s="99">
        <v>2023</v>
      </c>
      <c r="C864" s="99">
        <v>20</v>
      </c>
      <c r="D864" s="99">
        <v>3</v>
      </c>
      <c r="E864" s="99">
        <v>7</v>
      </c>
      <c r="F864" s="99">
        <v>14</v>
      </c>
      <c r="G864" s="99">
        <v>3000</v>
      </c>
      <c r="H864" s="99">
        <v>3100</v>
      </c>
      <c r="I864" s="99">
        <v>317</v>
      </c>
      <c r="J864" s="100">
        <v>1</v>
      </c>
      <c r="K864" s="100"/>
      <c r="L864" s="101" t="s">
        <v>153</v>
      </c>
      <c r="M864" s="102">
        <f>OAX!N902</f>
        <v>0</v>
      </c>
      <c r="N864" s="148" t="str">
        <f>+OAX!O902</f>
        <v>Servicio</v>
      </c>
      <c r="O864" s="104">
        <f>+OAX!P902</f>
        <v>0</v>
      </c>
      <c r="P864" s="104">
        <f>+OAX!Q902</f>
        <v>0</v>
      </c>
      <c r="Q864" s="102">
        <f>+OAX!R902</f>
        <v>0</v>
      </c>
      <c r="R864" s="102">
        <f>+OAX!S902</f>
        <v>0</v>
      </c>
      <c r="S864" s="102">
        <f>+OAX!T902</f>
        <v>0</v>
      </c>
      <c r="T864" s="102">
        <f>+OAX!U902</f>
        <v>0</v>
      </c>
      <c r="U864" s="102">
        <f>+OAX!V902</f>
        <v>0</v>
      </c>
      <c r="V864" s="102">
        <f>+OAX!W902</f>
        <v>0</v>
      </c>
      <c r="W864" s="102">
        <f>+OAX!X902</f>
        <v>0</v>
      </c>
      <c r="X864" s="102">
        <f>+OAX!Y902</f>
        <v>0</v>
      </c>
      <c r="Y864" s="102">
        <f>+OAX!Z902</f>
        <v>0</v>
      </c>
      <c r="Z864" s="102">
        <f>+OAX!AA902</f>
        <v>0</v>
      </c>
      <c r="AA864" s="102">
        <f>+OAX!AB902</f>
        <v>0</v>
      </c>
    </row>
    <row r="865" spans="1:27" ht="48" hidden="1">
      <c r="A865" s="1"/>
      <c r="B865" s="87">
        <v>2023</v>
      </c>
      <c r="C865" s="87">
        <v>20</v>
      </c>
      <c r="D865" s="87">
        <v>3</v>
      </c>
      <c r="E865" s="87">
        <v>7</v>
      </c>
      <c r="F865" s="87">
        <v>14</v>
      </c>
      <c r="G865" s="87">
        <v>3000</v>
      </c>
      <c r="H865" s="87">
        <v>3300</v>
      </c>
      <c r="I865" s="87"/>
      <c r="J865" s="88" t="s">
        <v>29</v>
      </c>
      <c r="K865" s="88"/>
      <c r="L865" s="89" t="s">
        <v>56</v>
      </c>
      <c r="M865" s="90">
        <f>OAX!N903</f>
        <v>0</v>
      </c>
      <c r="N865" s="151"/>
      <c r="O865" s="152"/>
      <c r="P865" s="152"/>
      <c r="Q865" s="90">
        <f>+OAX!R903</f>
        <v>0</v>
      </c>
      <c r="R865" s="90">
        <f>+OAX!S903</f>
        <v>0</v>
      </c>
      <c r="S865" s="90">
        <f>+OAX!T903</f>
        <v>0</v>
      </c>
      <c r="T865" s="90">
        <f>+OAX!U903</f>
        <v>0</v>
      </c>
      <c r="U865" s="90">
        <f>+OAX!V903</f>
        <v>0</v>
      </c>
      <c r="V865" s="90"/>
      <c r="W865" s="90"/>
      <c r="X865" s="90"/>
      <c r="Y865" s="90"/>
      <c r="Z865" s="90"/>
      <c r="AA865" s="90"/>
    </row>
    <row r="866" spans="1:27" ht="48" hidden="1">
      <c r="A866" s="1"/>
      <c r="B866" s="93">
        <v>2023</v>
      </c>
      <c r="C866" s="93">
        <v>20</v>
      </c>
      <c r="D866" s="93">
        <v>3</v>
      </c>
      <c r="E866" s="93">
        <v>7</v>
      </c>
      <c r="F866" s="93">
        <v>14</v>
      </c>
      <c r="G866" s="93">
        <v>3000</v>
      </c>
      <c r="H866" s="93">
        <v>3300</v>
      </c>
      <c r="I866" s="93">
        <v>333</v>
      </c>
      <c r="J866" s="94"/>
      <c r="K866" s="94"/>
      <c r="L866" s="95" t="s">
        <v>159</v>
      </c>
      <c r="M866" s="96">
        <f>OAX!N904</f>
        <v>0</v>
      </c>
      <c r="N866" s="153"/>
      <c r="O866" s="154"/>
      <c r="P866" s="154"/>
      <c r="Q866" s="96">
        <f>+OAX!R904</f>
        <v>0</v>
      </c>
      <c r="R866" s="96">
        <f>+OAX!S904</f>
        <v>0</v>
      </c>
      <c r="S866" s="96">
        <f>+OAX!T904</f>
        <v>0</v>
      </c>
      <c r="T866" s="96">
        <f>+OAX!U904</f>
        <v>0</v>
      </c>
      <c r="U866" s="96">
        <f>+OAX!V904</f>
        <v>0</v>
      </c>
      <c r="V866" s="96"/>
      <c r="W866" s="96"/>
      <c r="X866" s="96"/>
      <c r="Y866" s="96"/>
      <c r="Z866" s="96"/>
      <c r="AA866" s="96"/>
    </row>
    <row r="867" spans="1:27" ht="24.75" hidden="1">
      <c r="A867" s="1"/>
      <c r="B867" s="99">
        <v>2023</v>
      </c>
      <c r="C867" s="99">
        <v>20</v>
      </c>
      <c r="D867" s="99">
        <v>3</v>
      </c>
      <c r="E867" s="99">
        <v>7</v>
      </c>
      <c r="F867" s="99">
        <v>14</v>
      </c>
      <c r="G867" s="99">
        <v>3000</v>
      </c>
      <c r="H867" s="99">
        <v>3300</v>
      </c>
      <c r="I867" s="99">
        <v>333</v>
      </c>
      <c r="J867" s="100">
        <v>1</v>
      </c>
      <c r="K867" s="100"/>
      <c r="L867" s="101" t="s">
        <v>652</v>
      </c>
      <c r="M867" s="102">
        <f>OAX!N905</f>
        <v>0</v>
      </c>
      <c r="N867" s="148" t="str">
        <f>+OAX!O905</f>
        <v>Servicio</v>
      </c>
      <c r="O867" s="104">
        <f>+OAX!P905</f>
        <v>0</v>
      </c>
      <c r="P867" s="104">
        <f>+OAX!Q905</f>
        <v>0</v>
      </c>
      <c r="Q867" s="102">
        <f>+OAX!R905</f>
        <v>0</v>
      </c>
      <c r="R867" s="102">
        <f>+OAX!S905</f>
        <v>0</v>
      </c>
      <c r="S867" s="102">
        <f>+OAX!T905</f>
        <v>0</v>
      </c>
      <c r="T867" s="102">
        <f>+OAX!U905</f>
        <v>0</v>
      </c>
      <c r="U867" s="102">
        <f>+OAX!V905</f>
        <v>0</v>
      </c>
      <c r="V867" s="102">
        <f>+OAX!W905</f>
        <v>0</v>
      </c>
      <c r="W867" s="102">
        <f>+OAX!X905</f>
        <v>0</v>
      </c>
      <c r="X867" s="102">
        <f>+OAX!Y905</f>
        <v>0</v>
      </c>
      <c r="Y867" s="102">
        <f>+OAX!Z905</f>
        <v>0</v>
      </c>
      <c r="Z867" s="102">
        <f>+OAX!AA905</f>
        <v>0</v>
      </c>
      <c r="AA867" s="102">
        <f>+OAX!AB905</f>
        <v>0</v>
      </c>
    </row>
    <row r="868" spans="1:27" ht="24.75" hidden="1">
      <c r="A868" s="1"/>
      <c r="B868" s="115">
        <v>2023</v>
      </c>
      <c r="C868" s="115">
        <v>20</v>
      </c>
      <c r="D868" s="115">
        <v>3</v>
      </c>
      <c r="E868" s="115">
        <v>7</v>
      </c>
      <c r="F868" s="115">
        <v>14</v>
      </c>
      <c r="G868" s="115">
        <v>5000</v>
      </c>
      <c r="H868" s="115"/>
      <c r="I868" s="115"/>
      <c r="J868" s="115" t="s">
        <v>29</v>
      </c>
      <c r="K868" s="115"/>
      <c r="L868" s="83" t="s">
        <v>114</v>
      </c>
      <c r="M868" s="84">
        <f>OAX!N906</f>
        <v>0</v>
      </c>
      <c r="N868" s="149"/>
      <c r="O868" s="160"/>
      <c r="P868" s="160"/>
      <c r="Q868" s="84">
        <f>+OAX!R906</f>
        <v>0</v>
      </c>
      <c r="R868" s="84">
        <f>+OAX!S906</f>
        <v>0</v>
      </c>
      <c r="S868" s="84">
        <f>+OAX!T906</f>
        <v>0</v>
      </c>
      <c r="T868" s="84">
        <f>+OAX!U906</f>
        <v>0</v>
      </c>
      <c r="U868" s="84">
        <f>+OAX!V906</f>
        <v>0</v>
      </c>
      <c r="V868" s="84"/>
      <c r="W868" s="84"/>
      <c r="X868" s="84"/>
      <c r="Y868" s="84"/>
      <c r="Z868" s="84"/>
      <c r="AA868" s="84"/>
    </row>
    <row r="869" spans="1:27" ht="24.75" hidden="1">
      <c r="A869" s="1"/>
      <c r="B869" s="87">
        <v>2023</v>
      </c>
      <c r="C869" s="87">
        <v>20</v>
      </c>
      <c r="D869" s="87">
        <v>3</v>
      </c>
      <c r="E869" s="87">
        <v>7</v>
      </c>
      <c r="F869" s="87">
        <v>14</v>
      </c>
      <c r="G869" s="87">
        <v>5000</v>
      </c>
      <c r="H869" s="87">
        <v>5100</v>
      </c>
      <c r="I869" s="87"/>
      <c r="J869" s="88" t="s">
        <v>29</v>
      </c>
      <c r="K869" s="88"/>
      <c r="L869" s="89" t="s">
        <v>115</v>
      </c>
      <c r="M869" s="90">
        <f>OAX!N907</f>
        <v>0</v>
      </c>
      <c r="N869" s="151"/>
      <c r="O869" s="152"/>
      <c r="P869" s="152"/>
      <c r="Q869" s="90">
        <f>+OAX!R907</f>
        <v>0</v>
      </c>
      <c r="R869" s="90">
        <f>+OAX!S907</f>
        <v>0</v>
      </c>
      <c r="S869" s="90">
        <f>+OAX!T907</f>
        <v>0</v>
      </c>
      <c r="T869" s="90">
        <f>+OAX!U907</f>
        <v>0</v>
      </c>
      <c r="U869" s="90">
        <f>+OAX!V907</f>
        <v>0</v>
      </c>
      <c r="V869" s="90"/>
      <c r="W869" s="90"/>
      <c r="X869" s="90"/>
      <c r="Y869" s="90"/>
      <c r="Z869" s="90"/>
      <c r="AA869" s="90"/>
    </row>
    <row r="870" spans="1:27" ht="24.75" hidden="1">
      <c r="A870" s="1"/>
      <c r="B870" s="93">
        <v>2023</v>
      </c>
      <c r="C870" s="93">
        <v>20</v>
      </c>
      <c r="D870" s="93">
        <v>3</v>
      </c>
      <c r="E870" s="93">
        <v>7</v>
      </c>
      <c r="F870" s="93">
        <v>14</v>
      </c>
      <c r="G870" s="93">
        <v>5000</v>
      </c>
      <c r="H870" s="93">
        <v>5100</v>
      </c>
      <c r="I870" s="93">
        <v>515</v>
      </c>
      <c r="J870" s="94"/>
      <c r="K870" s="94"/>
      <c r="L870" s="189" t="s">
        <v>116</v>
      </c>
      <c r="M870" s="190">
        <f>OAX!N908</f>
        <v>0</v>
      </c>
      <c r="N870" s="153"/>
      <c r="O870" s="154"/>
      <c r="P870" s="154"/>
      <c r="Q870" s="190">
        <f>+OAX!R908</f>
        <v>0</v>
      </c>
      <c r="R870" s="190">
        <f>+OAX!S908</f>
        <v>0</v>
      </c>
      <c r="S870" s="190">
        <f>+OAX!T908</f>
        <v>0</v>
      </c>
      <c r="T870" s="190">
        <f>+OAX!U908</f>
        <v>0</v>
      </c>
      <c r="U870" s="190">
        <f>+OAX!V908</f>
        <v>0</v>
      </c>
      <c r="V870" s="190"/>
      <c r="W870" s="190"/>
      <c r="X870" s="190"/>
      <c r="Y870" s="190"/>
      <c r="Z870" s="190"/>
      <c r="AA870" s="190"/>
    </row>
    <row r="871" spans="1:27" ht="24.75" hidden="1">
      <c r="A871" s="1"/>
      <c r="B871" s="99">
        <v>2023</v>
      </c>
      <c r="C871" s="99">
        <v>20</v>
      </c>
      <c r="D871" s="99">
        <v>3</v>
      </c>
      <c r="E871" s="99">
        <v>7</v>
      </c>
      <c r="F871" s="99">
        <v>14</v>
      </c>
      <c r="G871" s="99">
        <v>5000</v>
      </c>
      <c r="H871" s="99">
        <v>5100</v>
      </c>
      <c r="I871" s="99">
        <v>515</v>
      </c>
      <c r="J871" s="100">
        <v>1</v>
      </c>
      <c r="K871" s="100"/>
      <c r="L871" s="101" t="s">
        <v>163</v>
      </c>
      <c r="M871" s="102">
        <f>OAX!N909</f>
        <v>0</v>
      </c>
      <c r="N871" s="148" t="str">
        <f>+OAX!O909</f>
        <v>Pieza</v>
      </c>
      <c r="O871" s="104">
        <f>+OAX!P909</f>
        <v>0</v>
      </c>
      <c r="P871" s="104">
        <f>+OAX!Q909</f>
        <v>0</v>
      </c>
      <c r="Q871" s="102">
        <f>+OAX!R909</f>
        <v>0</v>
      </c>
      <c r="R871" s="102">
        <f>+OAX!S909</f>
        <v>0</v>
      </c>
      <c r="S871" s="102">
        <f>+OAX!T909</f>
        <v>0</v>
      </c>
      <c r="T871" s="102">
        <f>+OAX!U909</f>
        <v>0</v>
      </c>
      <c r="U871" s="102">
        <f>+OAX!V909</f>
        <v>0</v>
      </c>
      <c r="V871" s="102">
        <f>+OAX!W909</f>
        <v>0</v>
      </c>
      <c r="W871" s="102">
        <f>+OAX!X909</f>
        <v>0</v>
      </c>
      <c r="X871" s="102">
        <f>+OAX!Y909</f>
        <v>0</v>
      </c>
      <c r="Y871" s="102">
        <f>+OAX!Z909</f>
        <v>0</v>
      </c>
      <c r="Z871" s="102">
        <f>+OAX!AA909</f>
        <v>0</v>
      </c>
      <c r="AA871" s="102">
        <f>+OAX!AB909</f>
        <v>0</v>
      </c>
    </row>
    <row r="872" spans="1:27" ht="24.75" hidden="1">
      <c r="A872" s="1"/>
      <c r="B872" s="99">
        <v>2023</v>
      </c>
      <c r="C872" s="99">
        <v>20</v>
      </c>
      <c r="D872" s="99">
        <v>3</v>
      </c>
      <c r="E872" s="99">
        <v>7</v>
      </c>
      <c r="F872" s="99">
        <v>14</v>
      </c>
      <c r="G872" s="99">
        <v>5000</v>
      </c>
      <c r="H872" s="99">
        <v>5100</v>
      </c>
      <c r="I872" s="99">
        <v>515</v>
      </c>
      <c r="J872" s="100">
        <v>2</v>
      </c>
      <c r="K872" s="100"/>
      <c r="L872" s="101" t="s">
        <v>273</v>
      </c>
      <c r="M872" s="102">
        <f>OAX!N910</f>
        <v>0</v>
      </c>
      <c r="N872" s="148" t="str">
        <f>+OAX!O910</f>
        <v>Pieza</v>
      </c>
      <c r="O872" s="104">
        <f>+OAX!P910</f>
        <v>0</v>
      </c>
      <c r="P872" s="104">
        <f>+OAX!Q910</f>
        <v>0</v>
      </c>
      <c r="Q872" s="102">
        <f>+OAX!R910</f>
        <v>0</v>
      </c>
      <c r="R872" s="102">
        <f>+OAX!S910</f>
        <v>0</v>
      </c>
      <c r="S872" s="102">
        <f>+OAX!T910</f>
        <v>0</v>
      </c>
      <c r="T872" s="102">
        <f>+OAX!U910</f>
        <v>0</v>
      </c>
      <c r="U872" s="102">
        <f>+OAX!V910</f>
        <v>0</v>
      </c>
      <c r="V872" s="102">
        <f>+OAX!W910</f>
        <v>0</v>
      </c>
      <c r="W872" s="102">
        <f>+OAX!X910</f>
        <v>0</v>
      </c>
      <c r="X872" s="102">
        <f>+OAX!Y910</f>
        <v>0</v>
      </c>
      <c r="Y872" s="102">
        <f>+OAX!Z910</f>
        <v>0</v>
      </c>
      <c r="Z872" s="102">
        <f>+OAX!AA910</f>
        <v>0</v>
      </c>
      <c r="AA872" s="102">
        <f>+OAX!AB910</f>
        <v>0</v>
      </c>
    </row>
    <row r="873" spans="1:27" ht="24.75" hidden="1">
      <c r="A873" s="1"/>
      <c r="B873" s="99">
        <v>2023</v>
      </c>
      <c r="C873" s="99">
        <v>20</v>
      </c>
      <c r="D873" s="99">
        <v>3</v>
      </c>
      <c r="E873" s="99">
        <v>7</v>
      </c>
      <c r="F873" s="99">
        <v>14</v>
      </c>
      <c r="G873" s="99">
        <v>5000</v>
      </c>
      <c r="H873" s="99">
        <v>5100</v>
      </c>
      <c r="I873" s="99">
        <v>515</v>
      </c>
      <c r="J873" s="100">
        <v>3</v>
      </c>
      <c r="K873" s="100"/>
      <c r="L873" s="101" t="s">
        <v>578</v>
      </c>
      <c r="M873" s="102">
        <f>OAX!N911</f>
        <v>0</v>
      </c>
      <c r="N873" s="148" t="str">
        <f>+OAX!O911</f>
        <v>Pieza</v>
      </c>
      <c r="O873" s="104">
        <f>+OAX!P911</f>
        <v>0</v>
      </c>
      <c r="P873" s="104">
        <f>+OAX!Q911</f>
        <v>0</v>
      </c>
      <c r="Q873" s="102">
        <f>+OAX!R911</f>
        <v>0</v>
      </c>
      <c r="R873" s="102">
        <f>+OAX!S911</f>
        <v>0</v>
      </c>
      <c r="S873" s="102">
        <f>+OAX!T911</f>
        <v>0</v>
      </c>
      <c r="T873" s="102">
        <f>+OAX!U911</f>
        <v>0</v>
      </c>
      <c r="U873" s="102">
        <f>+OAX!V911</f>
        <v>0</v>
      </c>
      <c r="V873" s="102">
        <f>+OAX!W911</f>
        <v>0</v>
      </c>
      <c r="W873" s="102">
        <f>+OAX!X911</f>
        <v>0</v>
      </c>
      <c r="X873" s="102">
        <f>+OAX!Y911</f>
        <v>0</v>
      </c>
      <c r="Y873" s="102">
        <f>+OAX!Z911</f>
        <v>0</v>
      </c>
      <c r="Z873" s="102">
        <f>+OAX!AA911</f>
        <v>0</v>
      </c>
      <c r="AA873" s="102">
        <f>+OAX!AB911</f>
        <v>0</v>
      </c>
    </row>
    <row r="874" spans="1:27" ht="24.75" hidden="1">
      <c r="A874" s="1"/>
      <c r="B874" s="99">
        <v>2023</v>
      </c>
      <c r="C874" s="99">
        <v>20</v>
      </c>
      <c r="D874" s="99">
        <v>3</v>
      </c>
      <c r="E874" s="99">
        <v>7</v>
      </c>
      <c r="F874" s="99">
        <v>14</v>
      </c>
      <c r="G874" s="99">
        <v>5000</v>
      </c>
      <c r="H874" s="99">
        <v>5100</v>
      </c>
      <c r="I874" s="99">
        <v>515</v>
      </c>
      <c r="J874" s="100">
        <v>4</v>
      </c>
      <c r="K874" s="100"/>
      <c r="L874" s="101" t="s">
        <v>292</v>
      </c>
      <c r="M874" s="102">
        <f>OAX!N912</f>
        <v>0</v>
      </c>
      <c r="N874" s="148" t="str">
        <f>+OAX!O912</f>
        <v>Pieza</v>
      </c>
      <c r="O874" s="104">
        <f>+OAX!P912</f>
        <v>0</v>
      </c>
      <c r="P874" s="104">
        <f>+OAX!Q912</f>
        <v>0</v>
      </c>
      <c r="Q874" s="102">
        <f>+OAX!R912</f>
        <v>0</v>
      </c>
      <c r="R874" s="102">
        <f>+OAX!S912</f>
        <v>0</v>
      </c>
      <c r="S874" s="102">
        <f>+OAX!T912</f>
        <v>0</v>
      </c>
      <c r="T874" s="102">
        <f>+OAX!U912</f>
        <v>0</v>
      </c>
      <c r="U874" s="102">
        <f>+OAX!V912</f>
        <v>0</v>
      </c>
      <c r="V874" s="102">
        <f>+OAX!W912</f>
        <v>0</v>
      </c>
      <c r="W874" s="102">
        <f>+OAX!X912</f>
        <v>0</v>
      </c>
      <c r="X874" s="102">
        <f>+OAX!Y912</f>
        <v>0</v>
      </c>
      <c r="Y874" s="102">
        <f>+OAX!Z912</f>
        <v>0</v>
      </c>
      <c r="Z874" s="102">
        <f>+OAX!AA912</f>
        <v>0</v>
      </c>
      <c r="AA874" s="102">
        <f>+OAX!AB912</f>
        <v>0</v>
      </c>
    </row>
    <row r="875" spans="1:27" ht="24.75" hidden="1">
      <c r="A875" s="1"/>
      <c r="B875" s="99">
        <v>2023</v>
      </c>
      <c r="C875" s="99">
        <v>20</v>
      </c>
      <c r="D875" s="99">
        <v>3</v>
      </c>
      <c r="E875" s="99">
        <v>7</v>
      </c>
      <c r="F875" s="99">
        <v>14</v>
      </c>
      <c r="G875" s="99">
        <v>5000</v>
      </c>
      <c r="H875" s="99">
        <v>5100</v>
      </c>
      <c r="I875" s="99">
        <v>515</v>
      </c>
      <c r="J875" s="100">
        <v>5</v>
      </c>
      <c r="K875" s="100"/>
      <c r="L875" s="101" t="s">
        <v>582</v>
      </c>
      <c r="M875" s="102">
        <f>OAX!N913</f>
        <v>0</v>
      </c>
      <c r="N875" s="148" t="str">
        <f>+OAX!O913</f>
        <v>Pieza</v>
      </c>
      <c r="O875" s="104">
        <f>+OAX!P913</f>
        <v>0</v>
      </c>
      <c r="P875" s="104">
        <f>+OAX!Q913</f>
        <v>0</v>
      </c>
      <c r="Q875" s="102">
        <f>+OAX!R913</f>
        <v>0</v>
      </c>
      <c r="R875" s="102">
        <f>+OAX!S913</f>
        <v>0</v>
      </c>
      <c r="S875" s="102">
        <f>+OAX!T913</f>
        <v>0</v>
      </c>
      <c r="T875" s="102">
        <f>+OAX!U913</f>
        <v>0</v>
      </c>
      <c r="U875" s="102">
        <f>+OAX!V913</f>
        <v>0</v>
      </c>
      <c r="V875" s="102">
        <f>+OAX!W913</f>
        <v>0</v>
      </c>
      <c r="W875" s="102">
        <f>+OAX!X913</f>
        <v>0</v>
      </c>
      <c r="X875" s="102">
        <f>+OAX!Y913</f>
        <v>0</v>
      </c>
      <c r="Y875" s="102">
        <f>+OAX!Z913</f>
        <v>0</v>
      </c>
      <c r="Z875" s="102">
        <f>+OAX!AA913</f>
        <v>0</v>
      </c>
      <c r="AA875" s="102">
        <f>+OAX!AB913</f>
        <v>0</v>
      </c>
    </row>
    <row r="876" spans="1:27" ht="24.75" hidden="1">
      <c r="A876" s="1"/>
      <c r="B876" s="99">
        <v>2023</v>
      </c>
      <c r="C876" s="99">
        <v>20</v>
      </c>
      <c r="D876" s="99">
        <v>3</v>
      </c>
      <c r="E876" s="99">
        <v>7</v>
      </c>
      <c r="F876" s="99">
        <v>14</v>
      </c>
      <c r="G876" s="99">
        <v>5000</v>
      </c>
      <c r="H876" s="99">
        <v>5100</v>
      </c>
      <c r="I876" s="99">
        <v>515</v>
      </c>
      <c r="J876" s="100">
        <v>6</v>
      </c>
      <c r="K876" s="100"/>
      <c r="L876" s="101" t="s">
        <v>587</v>
      </c>
      <c r="M876" s="102">
        <f>OAX!N914</f>
        <v>0</v>
      </c>
      <c r="N876" s="148" t="str">
        <f>+OAX!O914</f>
        <v>Pieza</v>
      </c>
      <c r="O876" s="104">
        <f>+OAX!P914</f>
        <v>0</v>
      </c>
      <c r="P876" s="104">
        <f>+OAX!Q914</f>
        <v>0</v>
      </c>
      <c r="Q876" s="102">
        <f>+OAX!R914</f>
        <v>0</v>
      </c>
      <c r="R876" s="102">
        <f>+OAX!S914</f>
        <v>0</v>
      </c>
      <c r="S876" s="102">
        <f>+OAX!T914</f>
        <v>0</v>
      </c>
      <c r="T876" s="102">
        <f>+OAX!U914</f>
        <v>0</v>
      </c>
      <c r="U876" s="102">
        <f>+OAX!V914</f>
        <v>0</v>
      </c>
      <c r="V876" s="102">
        <f>+OAX!W914</f>
        <v>0</v>
      </c>
      <c r="W876" s="102">
        <f>+OAX!X914</f>
        <v>0</v>
      </c>
      <c r="X876" s="102">
        <f>+OAX!Y914</f>
        <v>0</v>
      </c>
      <c r="Y876" s="102">
        <f>+OAX!Z914</f>
        <v>0</v>
      </c>
      <c r="Z876" s="102">
        <f>+OAX!AA914</f>
        <v>0</v>
      </c>
      <c r="AA876" s="102">
        <f>+OAX!AB914</f>
        <v>0</v>
      </c>
    </row>
    <row r="877" spans="1:27" ht="24.75" hidden="1">
      <c r="A877" s="1"/>
      <c r="B877" s="99">
        <v>2023</v>
      </c>
      <c r="C877" s="99">
        <v>20</v>
      </c>
      <c r="D877" s="99">
        <v>3</v>
      </c>
      <c r="E877" s="99">
        <v>7</v>
      </c>
      <c r="F877" s="99">
        <v>14</v>
      </c>
      <c r="G877" s="99">
        <v>5000</v>
      </c>
      <c r="H877" s="99">
        <v>5100</v>
      </c>
      <c r="I877" s="99">
        <v>515</v>
      </c>
      <c r="J877" s="100">
        <v>7</v>
      </c>
      <c r="K877" s="100"/>
      <c r="L877" s="101" t="s">
        <v>176</v>
      </c>
      <c r="M877" s="102">
        <f>OAX!N915</f>
        <v>0</v>
      </c>
      <c r="N877" s="148" t="str">
        <f>+OAX!O915</f>
        <v>Pieza</v>
      </c>
      <c r="O877" s="104">
        <f>+OAX!P915</f>
        <v>0</v>
      </c>
      <c r="P877" s="104">
        <f>+OAX!Q915</f>
        <v>0</v>
      </c>
      <c r="Q877" s="102">
        <f>+OAX!R915</f>
        <v>0</v>
      </c>
      <c r="R877" s="102">
        <f>+OAX!S915</f>
        <v>0</v>
      </c>
      <c r="S877" s="102">
        <f>+OAX!T915</f>
        <v>0</v>
      </c>
      <c r="T877" s="102">
        <f>+OAX!U915</f>
        <v>0</v>
      </c>
      <c r="U877" s="102">
        <f>+OAX!V915</f>
        <v>0</v>
      </c>
      <c r="V877" s="102">
        <f>+OAX!W915</f>
        <v>0</v>
      </c>
      <c r="W877" s="102">
        <f>+OAX!X915</f>
        <v>0</v>
      </c>
      <c r="X877" s="102">
        <f>+OAX!Y915</f>
        <v>0</v>
      </c>
      <c r="Y877" s="102">
        <f>+OAX!Z915</f>
        <v>0</v>
      </c>
      <c r="Z877" s="102">
        <f>+OAX!AA915</f>
        <v>0</v>
      </c>
      <c r="AA877" s="102">
        <f>+OAX!AB915</f>
        <v>0</v>
      </c>
    </row>
    <row r="878" spans="1:27" ht="24.75" hidden="1">
      <c r="A878" s="1"/>
      <c r="B878" s="93">
        <v>2023</v>
      </c>
      <c r="C878" s="93">
        <v>20</v>
      </c>
      <c r="D878" s="93">
        <v>3</v>
      </c>
      <c r="E878" s="93">
        <v>7</v>
      </c>
      <c r="F878" s="93">
        <v>14</v>
      </c>
      <c r="G878" s="93">
        <v>5000</v>
      </c>
      <c r="H878" s="93">
        <v>5100</v>
      </c>
      <c r="I878" s="93">
        <v>519</v>
      </c>
      <c r="J878" s="94"/>
      <c r="K878" s="94"/>
      <c r="L878" s="189" t="s">
        <v>177</v>
      </c>
      <c r="M878" s="190">
        <f>OAX!N916</f>
        <v>0</v>
      </c>
      <c r="N878" s="153"/>
      <c r="O878" s="154"/>
      <c r="P878" s="154"/>
      <c r="Q878" s="190">
        <f>+OAX!R916</f>
        <v>0</v>
      </c>
      <c r="R878" s="190">
        <f>+OAX!S916</f>
        <v>0</v>
      </c>
      <c r="S878" s="190">
        <f>+OAX!T916</f>
        <v>0</v>
      </c>
      <c r="T878" s="190">
        <f>+OAX!U916</f>
        <v>0</v>
      </c>
      <c r="U878" s="190">
        <f>+OAX!V916</f>
        <v>0</v>
      </c>
      <c r="V878" s="190"/>
      <c r="W878" s="190"/>
      <c r="X878" s="190"/>
      <c r="Y878" s="190"/>
      <c r="Z878" s="190"/>
      <c r="AA878" s="190"/>
    </row>
    <row r="879" spans="1:27" ht="24.75" hidden="1">
      <c r="A879" s="105"/>
      <c r="B879" s="99">
        <v>2023</v>
      </c>
      <c r="C879" s="99">
        <v>20</v>
      </c>
      <c r="D879" s="99">
        <v>3</v>
      </c>
      <c r="E879" s="99">
        <v>7</v>
      </c>
      <c r="F879" s="99">
        <v>14</v>
      </c>
      <c r="G879" s="99">
        <v>5000</v>
      </c>
      <c r="H879" s="99">
        <v>5100</v>
      </c>
      <c r="I879" s="99">
        <v>519</v>
      </c>
      <c r="J879" s="100">
        <v>1</v>
      </c>
      <c r="K879" s="100"/>
      <c r="L879" s="101" t="s">
        <v>245</v>
      </c>
      <c r="M879" s="102">
        <f>OAX!N917</f>
        <v>0</v>
      </c>
      <c r="N879" s="148" t="str">
        <f>+OAX!O917</f>
        <v>Pieza</v>
      </c>
      <c r="O879" s="104">
        <f>+OAX!P917</f>
        <v>0</v>
      </c>
      <c r="P879" s="104">
        <f>+OAX!Q917</f>
        <v>0</v>
      </c>
      <c r="Q879" s="102">
        <f>+OAX!R917</f>
        <v>0</v>
      </c>
      <c r="R879" s="102">
        <f>+OAX!S917</f>
        <v>0</v>
      </c>
      <c r="S879" s="102">
        <f>+OAX!T917</f>
        <v>0</v>
      </c>
      <c r="T879" s="102">
        <f>+OAX!U917</f>
        <v>0</v>
      </c>
      <c r="U879" s="102">
        <f>+OAX!V917</f>
        <v>0</v>
      </c>
      <c r="V879" s="102">
        <f>+OAX!W917</f>
        <v>0</v>
      </c>
      <c r="W879" s="102">
        <f>+OAX!X917</f>
        <v>0</v>
      </c>
      <c r="X879" s="102">
        <f>+OAX!Y917</f>
        <v>0</v>
      </c>
      <c r="Y879" s="102">
        <f>+OAX!Z917</f>
        <v>0</v>
      </c>
      <c r="Z879" s="102">
        <f>+OAX!AA917</f>
        <v>0</v>
      </c>
      <c r="AA879" s="102">
        <f>+OAX!AB917</f>
        <v>0</v>
      </c>
    </row>
    <row r="880" spans="1:27" ht="24.75" hidden="1">
      <c r="A880" s="1"/>
      <c r="B880" s="87">
        <v>2023</v>
      </c>
      <c r="C880" s="87">
        <v>20</v>
      </c>
      <c r="D880" s="87">
        <v>3</v>
      </c>
      <c r="E880" s="87">
        <v>7</v>
      </c>
      <c r="F880" s="87">
        <v>14</v>
      </c>
      <c r="G880" s="87">
        <v>5000</v>
      </c>
      <c r="H880" s="87">
        <v>5200</v>
      </c>
      <c r="I880" s="87"/>
      <c r="J880" s="88"/>
      <c r="K880" s="88"/>
      <c r="L880" s="89" t="s">
        <v>653</v>
      </c>
      <c r="M880" s="90">
        <f>OAX!N918</f>
        <v>0</v>
      </c>
      <c r="N880" s="151"/>
      <c r="O880" s="152"/>
      <c r="P880" s="152"/>
      <c r="Q880" s="90">
        <f>+OAX!R918</f>
        <v>0</v>
      </c>
      <c r="R880" s="90">
        <f>+OAX!S918</f>
        <v>0</v>
      </c>
      <c r="S880" s="90">
        <f>+OAX!T918</f>
        <v>0</v>
      </c>
      <c r="T880" s="90">
        <f>+OAX!U918</f>
        <v>0</v>
      </c>
      <c r="U880" s="90">
        <f>+OAX!V918</f>
        <v>0</v>
      </c>
      <c r="V880" s="90"/>
      <c r="W880" s="90"/>
      <c r="X880" s="90"/>
      <c r="Y880" s="90"/>
      <c r="Z880" s="90"/>
      <c r="AA880" s="90"/>
    </row>
    <row r="881" spans="1:27" ht="24.75" hidden="1">
      <c r="A881" s="1"/>
      <c r="B881" s="93">
        <v>2023</v>
      </c>
      <c r="C881" s="93">
        <v>20</v>
      </c>
      <c r="D881" s="93">
        <v>3</v>
      </c>
      <c r="E881" s="93">
        <v>7</v>
      </c>
      <c r="F881" s="93">
        <v>14</v>
      </c>
      <c r="G881" s="93">
        <v>5000</v>
      </c>
      <c r="H881" s="93">
        <v>5200</v>
      </c>
      <c r="I881" s="93">
        <v>521</v>
      </c>
      <c r="J881" s="94"/>
      <c r="K881" s="94"/>
      <c r="L881" s="189" t="s">
        <v>180</v>
      </c>
      <c r="M881" s="190">
        <f>OAX!N919</f>
        <v>0</v>
      </c>
      <c r="N881" s="153"/>
      <c r="O881" s="154"/>
      <c r="P881" s="154"/>
      <c r="Q881" s="190">
        <f>+OAX!R919</f>
        <v>0</v>
      </c>
      <c r="R881" s="190">
        <f>+OAX!S919</f>
        <v>0</v>
      </c>
      <c r="S881" s="190">
        <f>+OAX!T919</f>
        <v>0</v>
      </c>
      <c r="T881" s="190">
        <f>+OAX!U919</f>
        <v>0</v>
      </c>
      <c r="U881" s="190">
        <f>+OAX!V919</f>
        <v>0</v>
      </c>
      <c r="V881" s="190"/>
      <c r="W881" s="190"/>
      <c r="X881" s="190"/>
      <c r="Y881" s="190"/>
      <c r="Z881" s="190"/>
      <c r="AA881" s="190"/>
    </row>
    <row r="882" spans="1:27" ht="24.75" hidden="1">
      <c r="A882" s="1"/>
      <c r="B882" s="99">
        <v>2023</v>
      </c>
      <c r="C882" s="99">
        <v>20</v>
      </c>
      <c r="D882" s="99">
        <v>3</v>
      </c>
      <c r="E882" s="99">
        <v>7</v>
      </c>
      <c r="F882" s="99">
        <v>14</v>
      </c>
      <c r="G882" s="99">
        <v>5000</v>
      </c>
      <c r="H882" s="99">
        <v>5200</v>
      </c>
      <c r="I882" s="99">
        <v>521</v>
      </c>
      <c r="J882" s="100">
        <v>1</v>
      </c>
      <c r="K882" s="100"/>
      <c r="L882" s="101" t="s">
        <v>654</v>
      </c>
      <c r="M882" s="102">
        <f>OAX!N920</f>
        <v>0</v>
      </c>
      <c r="N882" s="124" t="str">
        <f>+OAX!O920</f>
        <v>Pieza</v>
      </c>
      <c r="O882" s="104">
        <f>+OAX!P920</f>
        <v>0</v>
      </c>
      <c r="P882" s="104">
        <f>+OAX!Q920</f>
        <v>0</v>
      </c>
      <c r="Q882" s="102">
        <f>+OAX!R920</f>
        <v>0</v>
      </c>
      <c r="R882" s="102">
        <f>+OAX!S920</f>
        <v>0</v>
      </c>
      <c r="S882" s="102">
        <f>+OAX!T920</f>
        <v>0</v>
      </c>
      <c r="T882" s="102">
        <f>+OAX!U920</f>
        <v>0</v>
      </c>
      <c r="U882" s="102">
        <f>+OAX!V920</f>
        <v>0</v>
      </c>
      <c r="V882" s="102">
        <f>+OAX!W920</f>
        <v>0</v>
      </c>
      <c r="W882" s="102">
        <f>+OAX!X920</f>
        <v>0</v>
      </c>
      <c r="X882" s="102">
        <f>+OAX!Y920</f>
        <v>0</v>
      </c>
      <c r="Y882" s="102">
        <f>+OAX!Z920</f>
        <v>0</v>
      </c>
      <c r="Z882" s="102">
        <f>+OAX!AA920</f>
        <v>0</v>
      </c>
      <c r="AA882" s="102">
        <f>+OAX!AB920</f>
        <v>0</v>
      </c>
    </row>
    <row r="883" spans="1:27" ht="24.75" hidden="1">
      <c r="A883" s="1"/>
      <c r="B883" s="93">
        <v>2023</v>
      </c>
      <c r="C883" s="93">
        <v>20</v>
      </c>
      <c r="D883" s="93">
        <v>3</v>
      </c>
      <c r="E883" s="93">
        <v>7</v>
      </c>
      <c r="F883" s="93">
        <v>14</v>
      </c>
      <c r="G883" s="93">
        <v>5000</v>
      </c>
      <c r="H883" s="93">
        <v>5200</v>
      </c>
      <c r="I883" s="93">
        <v>523</v>
      </c>
      <c r="J883" s="94"/>
      <c r="K883" s="94"/>
      <c r="L883" s="189" t="s">
        <v>119</v>
      </c>
      <c r="M883" s="190">
        <f>OAX!N921</f>
        <v>0</v>
      </c>
      <c r="N883" s="153"/>
      <c r="O883" s="154"/>
      <c r="P883" s="154"/>
      <c r="Q883" s="190">
        <f>+OAX!R921</f>
        <v>0</v>
      </c>
      <c r="R883" s="190">
        <f>+OAX!S921</f>
        <v>0</v>
      </c>
      <c r="S883" s="190">
        <f>+OAX!T921</f>
        <v>0</v>
      </c>
      <c r="T883" s="190">
        <f>+OAX!U921</f>
        <v>0</v>
      </c>
      <c r="U883" s="190">
        <f>+OAX!V921</f>
        <v>0</v>
      </c>
      <c r="V883" s="190"/>
      <c r="W883" s="190"/>
      <c r="X883" s="190"/>
      <c r="Y883" s="190"/>
      <c r="Z883" s="190"/>
      <c r="AA883" s="190"/>
    </row>
    <row r="884" spans="1:27" ht="24.75" hidden="1">
      <c r="A884" s="1"/>
      <c r="B884" s="99">
        <v>2023</v>
      </c>
      <c r="C884" s="99">
        <v>20</v>
      </c>
      <c r="D884" s="99">
        <v>3</v>
      </c>
      <c r="E884" s="99">
        <v>7</v>
      </c>
      <c r="F884" s="99">
        <v>14</v>
      </c>
      <c r="G884" s="147">
        <v>5000</v>
      </c>
      <c r="H884" s="147">
        <v>5200</v>
      </c>
      <c r="I884" s="147">
        <v>523</v>
      </c>
      <c r="J884" s="100">
        <v>1</v>
      </c>
      <c r="K884" s="100"/>
      <c r="L884" s="101" t="s">
        <v>186</v>
      </c>
      <c r="M884" s="102">
        <f>OAX!N922</f>
        <v>0</v>
      </c>
      <c r="N884" s="124" t="str">
        <f>+OAX!O922</f>
        <v>Pieza</v>
      </c>
      <c r="O884" s="104">
        <f>+OAX!P922</f>
        <v>0</v>
      </c>
      <c r="P884" s="104">
        <f>+OAX!Q922</f>
        <v>0</v>
      </c>
      <c r="Q884" s="102">
        <f>+OAX!R922</f>
        <v>0</v>
      </c>
      <c r="R884" s="102">
        <f>+OAX!S922</f>
        <v>0</v>
      </c>
      <c r="S884" s="102">
        <f>+OAX!T922</f>
        <v>0</v>
      </c>
      <c r="T884" s="102">
        <f>+OAX!U922</f>
        <v>0</v>
      </c>
      <c r="U884" s="102">
        <f>+OAX!V922</f>
        <v>0</v>
      </c>
      <c r="V884" s="102">
        <f>+OAX!W922</f>
        <v>0</v>
      </c>
      <c r="W884" s="102">
        <f>+OAX!X922</f>
        <v>0</v>
      </c>
      <c r="X884" s="102">
        <f>+OAX!Y922</f>
        <v>0</v>
      </c>
      <c r="Y884" s="102">
        <f>+OAX!Z922</f>
        <v>0</v>
      </c>
      <c r="Z884" s="102">
        <f>+OAX!AA922</f>
        <v>0</v>
      </c>
      <c r="AA884" s="102">
        <f>+OAX!AB922</f>
        <v>0</v>
      </c>
    </row>
    <row r="885" spans="1:27" ht="24.75" hidden="1">
      <c r="A885" s="1"/>
      <c r="B885" s="87">
        <v>2023</v>
      </c>
      <c r="C885" s="87">
        <v>20</v>
      </c>
      <c r="D885" s="87">
        <v>3</v>
      </c>
      <c r="E885" s="87">
        <v>7</v>
      </c>
      <c r="F885" s="87">
        <v>14</v>
      </c>
      <c r="G885" s="87">
        <v>5000</v>
      </c>
      <c r="H885" s="87">
        <v>5300</v>
      </c>
      <c r="I885" s="87"/>
      <c r="J885" s="88"/>
      <c r="K885" s="88"/>
      <c r="L885" s="89" t="s">
        <v>546</v>
      </c>
      <c r="M885" s="90">
        <f>OAX!N923</f>
        <v>0</v>
      </c>
      <c r="N885" s="151"/>
      <c r="O885" s="152"/>
      <c r="P885" s="152"/>
      <c r="Q885" s="90">
        <f>+OAX!R923</f>
        <v>0</v>
      </c>
      <c r="R885" s="90">
        <f>+OAX!S923</f>
        <v>0</v>
      </c>
      <c r="S885" s="90">
        <f>+OAX!T923</f>
        <v>0</v>
      </c>
      <c r="T885" s="90">
        <f>+OAX!U923</f>
        <v>0</v>
      </c>
      <c r="U885" s="90">
        <f>+OAX!V923</f>
        <v>0</v>
      </c>
      <c r="V885" s="90"/>
      <c r="W885" s="90"/>
      <c r="X885" s="90"/>
      <c r="Y885" s="90"/>
      <c r="Z885" s="90"/>
      <c r="AA885" s="90"/>
    </row>
    <row r="886" spans="1:27" ht="24.75" hidden="1">
      <c r="A886" s="1"/>
      <c r="B886" s="93">
        <v>2023</v>
      </c>
      <c r="C886" s="93">
        <v>20</v>
      </c>
      <c r="D886" s="93">
        <v>3</v>
      </c>
      <c r="E886" s="93">
        <v>7</v>
      </c>
      <c r="F886" s="93">
        <v>14</v>
      </c>
      <c r="G886" s="93">
        <v>5000</v>
      </c>
      <c r="H886" s="93">
        <v>5300</v>
      </c>
      <c r="I886" s="93">
        <v>531</v>
      </c>
      <c r="J886" s="94"/>
      <c r="K886" s="94"/>
      <c r="L886" s="189" t="s">
        <v>332</v>
      </c>
      <c r="M886" s="190">
        <f>OAX!N924</f>
        <v>0</v>
      </c>
      <c r="N886" s="153"/>
      <c r="O886" s="154"/>
      <c r="P886" s="154"/>
      <c r="Q886" s="190">
        <f>+OAX!R924</f>
        <v>0</v>
      </c>
      <c r="R886" s="190">
        <f>+OAX!S924</f>
        <v>0</v>
      </c>
      <c r="S886" s="190">
        <f>+OAX!T924</f>
        <v>0</v>
      </c>
      <c r="T886" s="190">
        <f>+OAX!U924</f>
        <v>0</v>
      </c>
      <c r="U886" s="190">
        <f>+OAX!V924</f>
        <v>0</v>
      </c>
      <c r="V886" s="190"/>
      <c r="W886" s="190"/>
      <c r="X886" s="190"/>
      <c r="Y886" s="190"/>
      <c r="Z886" s="190"/>
      <c r="AA886" s="190"/>
    </row>
    <row r="887" spans="1:27" ht="24.75" hidden="1">
      <c r="A887" s="1"/>
      <c r="B887" s="99">
        <v>2023</v>
      </c>
      <c r="C887" s="99">
        <v>20</v>
      </c>
      <c r="D887" s="99">
        <v>3</v>
      </c>
      <c r="E887" s="99">
        <v>7</v>
      </c>
      <c r="F887" s="99">
        <v>14</v>
      </c>
      <c r="G887" s="147">
        <v>5000</v>
      </c>
      <c r="H887" s="147">
        <v>5300</v>
      </c>
      <c r="I887" s="147">
        <v>531</v>
      </c>
      <c r="J887" s="100">
        <v>1</v>
      </c>
      <c r="K887" s="100"/>
      <c r="L887" s="101" t="s">
        <v>596</v>
      </c>
      <c r="M887" s="102">
        <f>OAX!N925</f>
        <v>0</v>
      </c>
      <c r="N887" s="124" t="str">
        <f>+OAX!O925</f>
        <v>Pieza</v>
      </c>
      <c r="O887" s="104">
        <f>+OAX!P925</f>
        <v>0</v>
      </c>
      <c r="P887" s="104">
        <f>+OAX!Q925</f>
        <v>0</v>
      </c>
      <c r="Q887" s="102">
        <f>+OAX!R925</f>
        <v>0</v>
      </c>
      <c r="R887" s="102">
        <f>+OAX!S925</f>
        <v>0</v>
      </c>
      <c r="S887" s="102">
        <f>+OAX!T925</f>
        <v>0</v>
      </c>
      <c r="T887" s="102">
        <f>+OAX!U925</f>
        <v>0</v>
      </c>
      <c r="U887" s="102">
        <f>+OAX!V925</f>
        <v>0</v>
      </c>
      <c r="V887" s="102">
        <f>+OAX!W925</f>
        <v>0</v>
      </c>
      <c r="W887" s="102">
        <f>+OAX!X925</f>
        <v>0</v>
      </c>
      <c r="X887" s="102">
        <f>+OAX!Y925</f>
        <v>0</v>
      </c>
      <c r="Y887" s="102">
        <f>+OAX!Z925</f>
        <v>0</v>
      </c>
      <c r="Z887" s="102">
        <f>+OAX!AA925</f>
        <v>0</v>
      </c>
      <c r="AA887" s="102">
        <f>+OAX!AB925</f>
        <v>0</v>
      </c>
    </row>
    <row r="888" spans="1:27" ht="24.75" hidden="1">
      <c r="A888" s="1"/>
      <c r="B888" s="99">
        <v>2023</v>
      </c>
      <c r="C888" s="99">
        <v>20</v>
      </c>
      <c r="D888" s="99">
        <v>3</v>
      </c>
      <c r="E888" s="99">
        <v>7</v>
      </c>
      <c r="F888" s="99">
        <v>14</v>
      </c>
      <c r="G888" s="147">
        <v>5000</v>
      </c>
      <c r="H888" s="147">
        <v>5300</v>
      </c>
      <c r="I888" s="147">
        <v>531</v>
      </c>
      <c r="J888" s="100">
        <v>2</v>
      </c>
      <c r="K888" s="100"/>
      <c r="L888" s="101" t="s">
        <v>598</v>
      </c>
      <c r="M888" s="102">
        <f>OAX!N926</f>
        <v>0</v>
      </c>
      <c r="N888" s="124" t="str">
        <f>+OAX!O926</f>
        <v>Pieza</v>
      </c>
      <c r="O888" s="104">
        <f>+OAX!P926</f>
        <v>0</v>
      </c>
      <c r="P888" s="104">
        <f>+OAX!Q926</f>
        <v>0</v>
      </c>
      <c r="Q888" s="102">
        <f>+OAX!R926</f>
        <v>0</v>
      </c>
      <c r="R888" s="102">
        <f>+OAX!S926</f>
        <v>0</v>
      </c>
      <c r="S888" s="102">
        <f>+OAX!T926</f>
        <v>0</v>
      </c>
      <c r="T888" s="102">
        <f>+OAX!U926</f>
        <v>0</v>
      </c>
      <c r="U888" s="102">
        <f>+OAX!V926</f>
        <v>0</v>
      </c>
      <c r="V888" s="102">
        <f>+OAX!W926</f>
        <v>0</v>
      </c>
      <c r="W888" s="102">
        <f>+OAX!X926</f>
        <v>0</v>
      </c>
      <c r="X888" s="102">
        <f>+OAX!Y926</f>
        <v>0</v>
      </c>
      <c r="Y888" s="102">
        <f>+OAX!Z926</f>
        <v>0</v>
      </c>
      <c r="Z888" s="102">
        <f>+OAX!AA926</f>
        <v>0</v>
      </c>
      <c r="AA888" s="102">
        <f>+OAX!AB926</f>
        <v>0</v>
      </c>
    </row>
    <row r="889" spans="1:27" ht="24.75" hidden="1">
      <c r="A889" s="1"/>
      <c r="B889" s="99">
        <v>2023</v>
      </c>
      <c r="C889" s="99">
        <v>20</v>
      </c>
      <c r="D889" s="99">
        <v>3</v>
      </c>
      <c r="E889" s="99">
        <v>7</v>
      </c>
      <c r="F889" s="99">
        <v>14</v>
      </c>
      <c r="G889" s="147">
        <v>5000</v>
      </c>
      <c r="H889" s="147">
        <v>5300</v>
      </c>
      <c r="I889" s="147">
        <v>531</v>
      </c>
      <c r="J889" s="100">
        <v>3</v>
      </c>
      <c r="K889" s="100"/>
      <c r="L889" s="101" t="s">
        <v>600</v>
      </c>
      <c r="M889" s="102">
        <f>OAX!N927</f>
        <v>0</v>
      </c>
      <c r="N889" s="124" t="str">
        <f>+OAX!O927</f>
        <v>Pieza</v>
      </c>
      <c r="O889" s="104">
        <f>+OAX!P927</f>
        <v>0</v>
      </c>
      <c r="P889" s="104">
        <f>+OAX!Q927</f>
        <v>0</v>
      </c>
      <c r="Q889" s="102">
        <f>+OAX!R927</f>
        <v>0</v>
      </c>
      <c r="R889" s="102">
        <f>+OAX!S927</f>
        <v>0</v>
      </c>
      <c r="S889" s="102">
        <f>+OAX!T927</f>
        <v>0</v>
      </c>
      <c r="T889" s="102">
        <f>+OAX!U927</f>
        <v>0</v>
      </c>
      <c r="U889" s="102">
        <f>+OAX!V927</f>
        <v>0</v>
      </c>
      <c r="V889" s="102">
        <f>+OAX!W927</f>
        <v>0</v>
      </c>
      <c r="W889" s="102">
        <f>+OAX!X927</f>
        <v>0</v>
      </c>
      <c r="X889" s="102">
        <f>+OAX!Y927</f>
        <v>0</v>
      </c>
      <c r="Y889" s="102">
        <f>+OAX!Z927</f>
        <v>0</v>
      </c>
      <c r="Z889" s="102">
        <f>+OAX!AA927</f>
        <v>0</v>
      </c>
      <c r="AA889" s="102">
        <f>+OAX!AB927</f>
        <v>0</v>
      </c>
    </row>
    <row r="890" spans="1:27" ht="24.75" hidden="1">
      <c r="A890" s="1"/>
      <c r="B890" s="99">
        <v>2023</v>
      </c>
      <c r="C890" s="99">
        <v>20</v>
      </c>
      <c r="D890" s="99">
        <v>3</v>
      </c>
      <c r="E890" s="99">
        <v>7</v>
      </c>
      <c r="F890" s="99">
        <v>14</v>
      </c>
      <c r="G890" s="147">
        <v>5000</v>
      </c>
      <c r="H890" s="147">
        <v>5300</v>
      </c>
      <c r="I890" s="147">
        <v>531</v>
      </c>
      <c r="J890" s="100">
        <v>4</v>
      </c>
      <c r="K890" s="100"/>
      <c r="L890" s="101" t="s">
        <v>603</v>
      </c>
      <c r="M890" s="102">
        <f>OAX!N928</f>
        <v>0</v>
      </c>
      <c r="N890" s="124" t="str">
        <f>+OAX!O928</f>
        <v>Pieza</v>
      </c>
      <c r="O890" s="104">
        <f>+OAX!P928</f>
        <v>0</v>
      </c>
      <c r="P890" s="104">
        <f>+OAX!Q928</f>
        <v>0</v>
      </c>
      <c r="Q890" s="102">
        <f>+OAX!R928</f>
        <v>0</v>
      </c>
      <c r="R890" s="102">
        <f>+OAX!S928</f>
        <v>0</v>
      </c>
      <c r="S890" s="102">
        <f>+OAX!T928</f>
        <v>0</v>
      </c>
      <c r="T890" s="102">
        <f>+OAX!U928</f>
        <v>0</v>
      </c>
      <c r="U890" s="102">
        <f>+OAX!V928</f>
        <v>0</v>
      </c>
      <c r="V890" s="102">
        <f>+OAX!W928</f>
        <v>0</v>
      </c>
      <c r="W890" s="102">
        <f>+OAX!X928</f>
        <v>0</v>
      </c>
      <c r="X890" s="102">
        <f>+OAX!Y928</f>
        <v>0</v>
      </c>
      <c r="Y890" s="102">
        <f>+OAX!Z928</f>
        <v>0</v>
      </c>
      <c r="Z890" s="102">
        <f>+OAX!AA928</f>
        <v>0</v>
      </c>
      <c r="AA890" s="102">
        <f>+OAX!AB928</f>
        <v>0</v>
      </c>
    </row>
    <row r="891" spans="1:27" ht="24.75" hidden="1">
      <c r="A891" s="1"/>
      <c r="B891" s="99">
        <v>2023</v>
      </c>
      <c r="C891" s="99">
        <v>20</v>
      </c>
      <c r="D891" s="99">
        <v>3</v>
      </c>
      <c r="E891" s="99">
        <v>7</v>
      </c>
      <c r="F891" s="99">
        <v>14</v>
      </c>
      <c r="G891" s="147">
        <v>5000</v>
      </c>
      <c r="H891" s="147">
        <v>5300</v>
      </c>
      <c r="I891" s="147">
        <v>531</v>
      </c>
      <c r="J891" s="100">
        <v>5</v>
      </c>
      <c r="K891" s="100"/>
      <c r="L891" s="101" t="s">
        <v>604</v>
      </c>
      <c r="M891" s="102">
        <f>OAX!N929</f>
        <v>0</v>
      </c>
      <c r="N891" s="124" t="str">
        <f>+OAX!O929</f>
        <v>Pieza</v>
      </c>
      <c r="O891" s="104">
        <f>+OAX!P929</f>
        <v>0</v>
      </c>
      <c r="P891" s="104">
        <f>+OAX!Q929</f>
        <v>0</v>
      </c>
      <c r="Q891" s="102">
        <f>+OAX!R929</f>
        <v>0</v>
      </c>
      <c r="R891" s="102">
        <f>+OAX!S929</f>
        <v>0</v>
      </c>
      <c r="S891" s="102">
        <f>+OAX!T929</f>
        <v>0</v>
      </c>
      <c r="T891" s="102">
        <f>+OAX!U929</f>
        <v>0</v>
      </c>
      <c r="U891" s="102">
        <f>+OAX!V929</f>
        <v>0</v>
      </c>
      <c r="V891" s="102">
        <f>+OAX!W929</f>
        <v>0</v>
      </c>
      <c r="W891" s="102">
        <f>+OAX!X929</f>
        <v>0</v>
      </c>
      <c r="X891" s="102">
        <f>+OAX!Y929</f>
        <v>0</v>
      </c>
      <c r="Y891" s="102">
        <f>+OAX!Z929</f>
        <v>0</v>
      </c>
      <c r="Z891" s="102">
        <f>+OAX!AA929</f>
        <v>0</v>
      </c>
      <c r="AA891" s="102">
        <f>+OAX!AB929</f>
        <v>0</v>
      </c>
    </row>
    <row r="892" spans="1:27" ht="24.75" hidden="1">
      <c r="A892" s="1"/>
      <c r="B892" s="99">
        <v>2023</v>
      </c>
      <c r="C892" s="99">
        <v>20</v>
      </c>
      <c r="D892" s="99">
        <v>3</v>
      </c>
      <c r="E892" s="99">
        <v>7</v>
      </c>
      <c r="F892" s="99">
        <v>14</v>
      </c>
      <c r="G892" s="147">
        <v>5000</v>
      </c>
      <c r="H892" s="147">
        <v>5300</v>
      </c>
      <c r="I892" s="147">
        <v>531</v>
      </c>
      <c r="J892" s="100">
        <v>6</v>
      </c>
      <c r="K892" s="100"/>
      <c r="L892" s="101" t="s">
        <v>548</v>
      </c>
      <c r="M892" s="102">
        <f>OAX!N930</f>
        <v>0</v>
      </c>
      <c r="N892" s="124" t="str">
        <f>+OAX!O930</f>
        <v>Pieza</v>
      </c>
      <c r="O892" s="104">
        <f>+OAX!P930</f>
        <v>0</v>
      </c>
      <c r="P892" s="104">
        <f>+OAX!Q930</f>
        <v>0</v>
      </c>
      <c r="Q892" s="102">
        <f>+OAX!R930</f>
        <v>0</v>
      </c>
      <c r="R892" s="102">
        <f>+OAX!S930</f>
        <v>0</v>
      </c>
      <c r="S892" s="102">
        <f>+OAX!T930</f>
        <v>0</v>
      </c>
      <c r="T892" s="102">
        <f>+OAX!U930</f>
        <v>0</v>
      </c>
      <c r="U892" s="102">
        <f>+OAX!V930</f>
        <v>0</v>
      </c>
      <c r="V892" s="102">
        <f>+OAX!W930</f>
        <v>0</v>
      </c>
      <c r="W892" s="102">
        <f>+OAX!X930</f>
        <v>0</v>
      </c>
      <c r="X892" s="102">
        <f>+OAX!Y930</f>
        <v>0</v>
      </c>
      <c r="Y892" s="102">
        <f>+OAX!Z930</f>
        <v>0</v>
      </c>
      <c r="Z892" s="102">
        <f>+OAX!AA930</f>
        <v>0</v>
      </c>
      <c r="AA892" s="102">
        <f>+OAX!AB930</f>
        <v>0</v>
      </c>
    </row>
    <row r="893" spans="1:27" ht="24.75" hidden="1">
      <c r="A893" s="1"/>
      <c r="B893" s="99">
        <v>2023</v>
      </c>
      <c r="C893" s="99">
        <v>20</v>
      </c>
      <c r="D893" s="99">
        <v>3</v>
      </c>
      <c r="E893" s="99">
        <v>7</v>
      </c>
      <c r="F893" s="99">
        <v>14</v>
      </c>
      <c r="G893" s="147">
        <v>5000</v>
      </c>
      <c r="H893" s="147">
        <v>5300</v>
      </c>
      <c r="I893" s="147">
        <v>531</v>
      </c>
      <c r="J893" s="100">
        <v>7</v>
      </c>
      <c r="K893" s="100"/>
      <c r="L893" s="101" t="s">
        <v>606</v>
      </c>
      <c r="M893" s="102">
        <f>OAX!N931</f>
        <v>0</v>
      </c>
      <c r="N893" s="124" t="str">
        <f>+OAX!O931</f>
        <v>Pieza</v>
      </c>
      <c r="O893" s="104">
        <f>+OAX!P931</f>
        <v>0</v>
      </c>
      <c r="P893" s="104">
        <f>+OAX!Q931</f>
        <v>0</v>
      </c>
      <c r="Q893" s="102">
        <f>+OAX!R931</f>
        <v>0</v>
      </c>
      <c r="R893" s="102">
        <f>+OAX!S931</f>
        <v>0</v>
      </c>
      <c r="S893" s="102">
        <f>+OAX!T931</f>
        <v>0</v>
      </c>
      <c r="T893" s="102">
        <f>+OAX!U931</f>
        <v>0</v>
      </c>
      <c r="U893" s="102">
        <f>+OAX!V931</f>
        <v>0</v>
      </c>
      <c r="V893" s="102">
        <f>+OAX!W931</f>
        <v>0</v>
      </c>
      <c r="W893" s="102">
        <f>+OAX!X931</f>
        <v>0</v>
      </c>
      <c r="X893" s="102">
        <f>+OAX!Y931</f>
        <v>0</v>
      </c>
      <c r="Y893" s="102">
        <f>+OAX!Z931</f>
        <v>0</v>
      </c>
      <c r="Z893" s="102">
        <f>+OAX!AA931</f>
        <v>0</v>
      </c>
      <c r="AA893" s="102">
        <f>+OAX!AB931</f>
        <v>0</v>
      </c>
    </row>
    <row r="894" spans="1:27" ht="24.75" hidden="1">
      <c r="A894" s="1"/>
      <c r="B894" s="99">
        <v>2023</v>
      </c>
      <c r="C894" s="99">
        <v>20</v>
      </c>
      <c r="D894" s="99">
        <v>3</v>
      </c>
      <c r="E894" s="99">
        <v>7</v>
      </c>
      <c r="F894" s="99">
        <v>14</v>
      </c>
      <c r="G894" s="147">
        <v>5000</v>
      </c>
      <c r="H894" s="147">
        <v>5300</v>
      </c>
      <c r="I894" s="147">
        <v>531</v>
      </c>
      <c r="J894" s="100">
        <v>8</v>
      </c>
      <c r="K894" s="100"/>
      <c r="L894" s="101" t="s">
        <v>607</v>
      </c>
      <c r="M894" s="102">
        <f>OAX!N932</f>
        <v>0</v>
      </c>
      <c r="N894" s="124" t="str">
        <f>+OAX!O932</f>
        <v>Pieza</v>
      </c>
      <c r="O894" s="104">
        <f>+OAX!P932</f>
        <v>0</v>
      </c>
      <c r="P894" s="104">
        <f>+OAX!Q932</f>
        <v>0</v>
      </c>
      <c r="Q894" s="102">
        <f>+OAX!R932</f>
        <v>0</v>
      </c>
      <c r="R894" s="102">
        <f>+OAX!S932</f>
        <v>0</v>
      </c>
      <c r="S894" s="102">
        <f>+OAX!T932</f>
        <v>0</v>
      </c>
      <c r="T894" s="102">
        <f>+OAX!U932</f>
        <v>0</v>
      </c>
      <c r="U894" s="102">
        <f>+OAX!V932</f>
        <v>0</v>
      </c>
      <c r="V894" s="102">
        <f>+OAX!W932</f>
        <v>0</v>
      </c>
      <c r="W894" s="102">
        <f>+OAX!X932</f>
        <v>0</v>
      </c>
      <c r="X894" s="102">
        <f>+OAX!Y932</f>
        <v>0</v>
      </c>
      <c r="Y894" s="102">
        <f>+OAX!Z932</f>
        <v>0</v>
      </c>
      <c r="Z894" s="102">
        <f>+OAX!AA932</f>
        <v>0</v>
      </c>
      <c r="AA894" s="102">
        <f>+OAX!AB932</f>
        <v>0</v>
      </c>
    </row>
    <row r="895" spans="1:27" ht="24.75" hidden="1">
      <c r="A895" s="1"/>
      <c r="B895" s="99">
        <v>2023</v>
      </c>
      <c r="C895" s="99">
        <v>20</v>
      </c>
      <c r="D895" s="99">
        <v>3</v>
      </c>
      <c r="E895" s="99">
        <v>7</v>
      </c>
      <c r="F895" s="99">
        <v>14</v>
      </c>
      <c r="G895" s="147">
        <v>5000</v>
      </c>
      <c r="H895" s="147">
        <v>5300</v>
      </c>
      <c r="I895" s="147">
        <v>531</v>
      </c>
      <c r="J895" s="100">
        <v>9</v>
      </c>
      <c r="K895" s="100"/>
      <c r="L895" s="101" t="s">
        <v>434</v>
      </c>
      <c r="M895" s="102">
        <f>OAX!N933</f>
        <v>0</v>
      </c>
      <c r="N895" s="124" t="str">
        <f>+OAX!O933</f>
        <v>Pieza</v>
      </c>
      <c r="O895" s="104">
        <f>+OAX!P933</f>
        <v>0</v>
      </c>
      <c r="P895" s="104">
        <f>+OAX!Q933</f>
        <v>0</v>
      </c>
      <c r="Q895" s="102">
        <f>+OAX!R933</f>
        <v>0</v>
      </c>
      <c r="R895" s="102">
        <f>+OAX!S933</f>
        <v>0</v>
      </c>
      <c r="S895" s="102">
        <f>+OAX!T933</f>
        <v>0</v>
      </c>
      <c r="T895" s="102">
        <f>+OAX!U933</f>
        <v>0</v>
      </c>
      <c r="U895" s="102">
        <f>+OAX!V933</f>
        <v>0</v>
      </c>
      <c r="V895" s="102">
        <f>+OAX!W933</f>
        <v>0</v>
      </c>
      <c r="W895" s="102">
        <f>+OAX!X933</f>
        <v>0</v>
      </c>
      <c r="X895" s="102">
        <f>+OAX!Y933</f>
        <v>0</v>
      </c>
      <c r="Y895" s="102">
        <f>+OAX!Z933</f>
        <v>0</v>
      </c>
      <c r="Z895" s="102">
        <f>+OAX!AA933</f>
        <v>0</v>
      </c>
      <c r="AA895" s="102">
        <f>+OAX!AB933</f>
        <v>0</v>
      </c>
    </row>
    <row r="896" spans="1:27" ht="46.5" hidden="1">
      <c r="A896" s="1"/>
      <c r="B896" s="99">
        <v>2023</v>
      </c>
      <c r="C896" s="99">
        <v>20</v>
      </c>
      <c r="D896" s="99">
        <v>3</v>
      </c>
      <c r="E896" s="99">
        <v>7</v>
      </c>
      <c r="F896" s="99">
        <v>14</v>
      </c>
      <c r="G896" s="147">
        <v>5000</v>
      </c>
      <c r="H896" s="147">
        <v>5300</v>
      </c>
      <c r="I896" s="147">
        <v>531</v>
      </c>
      <c r="J896" s="100">
        <v>10</v>
      </c>
      <c r="K896" s="100"/>
      <c r="L896" s="101" t="s">
        <v>608</v>
      </c>
      <c r="M896" s="102">
        <f>OAX!N934</f>
        <v>0</v>
      </c>
      <c r="N896" s="124" t="str">
        <f>+OAX!O934</f>
        <v>Pieza</v>
      </c>
      <c r="O896" s="104">
        <f>+OAX!P934</f>
        <v>0</v>
      </c>
      <c r="P896" s="104">
        <f>+OAX!Q934</f>
        <v>0</v>
      </c>
      <c r="Q896" s="102">
        <f>+OAX!R934</f>
        <v>0</v>
      </c>
      <c r="R896" s="102">
        <f>+OAX!S934</f>
        <v>0</v>
      </c>
      <c r="S896" s="102">
        <f>+OAX!T934</f>
        <v>0</v>
      </c>
      <c r="T896" s="102">
        <f>+OAX!U934</f>
        <v>0</v>
      </c>
      <c r="U896" s="102">
        <f>+OAX!V934</f>
        <v>0</v>
      </c>
      <c r="V896" s="102">
        <f>+OAX!W934</f>
        <v>0</v>
      </c>
      <c r="W896" s="102">
        <f>+OAX!X934</f>
        <v>0</v>
      </c>
      <c r="X896" s="102">
        <f>+OAX!Y934</f>
        <v>0</v>
      </c>
      <c r="Y896" s="102">
        <f>+OAX!Z934</f>
        <v>0</v>
      </c>
      <c r="Z896" s="102">
        <f>+OAX!AA934</f>
        <v>0</v>
      </c>
      <c r="AA896" s="102">
        <f>+OAX!AB934</f>
        <v>0</v>
      </c>
    </row>
    <row r="897" spans="1:27" ht="24.75" hidden="1">
      <c r="A897" s="1"/>
      <c r="B897" s="99">
        <v>2023</v>
      </c>
      <c r="C897" s="99">
        <v>20</v>
      </c>
      <c r="D897" s="99">
        <v>3</v>
      </c>
      <c r="E897" s="99">
        <v>7</v>
      </c>
      <c r="F897" s="99">
        <v>14</v>
      </c>
      <c r="G897" s="147">
        <v>5000</v>
      </c>
      <c r="H897" s="147">
        <v>5300</v>
      </c>
      <c r="I897" s="147">
        <v>531</v>
      </c>
      <c r="J897" s="100">
        <v>11</v>
      </c>
      <c r="K897" s="100"/>
      <c r="L897" s="101" t="s">
        <v>609</v>
      </c>
      <c r="M897" s="102">
        <f>OAX!N935</f>
        <v>0</v>
      </c>
      <c r="N897" s="124" t="str">
        <f>+OAX!O935</f>
        <v>Pieza</v>
      </c>
      <c r="O897" s="104">
        <f>+OAX!P935</f>
        <v>0</v>
      </c>
      <c r="P897" s="104">
        <f>+OAX!Q935</f>
        <v>0</v>
      </c>
      <c r="Q897" s="102">
        <f>+OAX!R935</f>
        <v>0</v>
      </c>
      <c r="R897" s="102">
        <f>+OAX!S935</f>
        <v>0</v>
      </c>
      <c r="S897" s="102">
        <f>+OAX!T935</f>
        <v>0</v>
      </c>
      <c r="T897" s="102">
        <f>+OAX!U935</f>
        <v>0</v>
      </c>
      <c r="U897" s="102">
        <f>+OAX!V935</f>
        <v>0</v>
      </c>
      <c r="V897" s="102">
        <f>+OAX!W935</f>
        <v>0</v>
      </c>
      <c r="W897" s="102">
        <f>+OAX!X935</f>
        <v>0</v>
      </c>
      <c r="X897" s="102">
        <f>+OAX!Y935</f>
        <v>0</v>
      </c>
      <c r="Y897" s="102">
        <f>+OAX!Z935</f>
        <v>0</v>
      </c>
      <c r="Z897" s="102">
        <f>+OAX!AA935</f>
        <v>0</v>
      </c>
      <c r="AA897" s="102">
        <f>+OAX!AB935</f>
        <v>0</v>
      </c>
    </row>
    <row r="898" spans="1:27" ht="46.5" hidden="1">
      <c r="A898" s="1"/>
      <c r="B898" s="99">
        <v>2023</v>
      </c>
      <c r="C898" s="99">
        <v>20</v>
      </c>
      <c r="D898" s="99">
        <v>3</v>
      </c>
      <c r="E898" s="99">
        <v>7</v>
      </c>
      <c r="F898" s="99">
        <v>14</v>
      </c>
      <c r="G898" s="147">
        <v>5000</v>
      </c>
      <c r="H898" s="147">
        <v>5300</v>
      </c>
      <c r="I898" s="147">
        <v>531</v>
      </c>
      <c r="J898" s="100">
        <v>12</v>
      </c>
      <c r="K898" s="100"/>
      <c r="L898" s="101" t="s">
        <v>610</v>
      </c>
      <c r="M898" s="102">
        <f>OAX!N936</f>
        <v>0</v>
      </c>
      <c r="N898" s="124" t="str">
        <f>+OAX!O936</f>
        <v>Pieza</v>
      </c>
      <c r="O898" s="104">
        <f>+OAX!P936</f>
        <v>0</v>
      </c>
      <c r="P898" s="104">
        <f>+OAX!Q936</f>
        <v>0</v>
      </c>
      <c r="Q898" s="102">
        <f>+OAX!R936</f>
        <v>0</v>
      </c>
      <c r="R898" s="102">
        <f>+OAX!S936</f>
        <v>0</v>
      </c>
      <c r="S898" s="102">
        <f>+OAX!T936</f>
        <v>0</v>
      </c>
      <c r="T898" s="102">
        <f>+OAX!U936</f>
        <v>0</v>
      </c>
      <c r="U898" s="102">
        <f>+OAX!V936</f>
        <v>0</v>
      </c>
      <c r="V898" s="102">
        <f>+OAX!W936</f>
        <v>0</v>
      </c>
      <c r="W898" s="102">
        <f>+OAX!X936</f>
        <v>0</v>
      </c>
      <c r="X898" s="102">
        <f>+OAX!Y936</f>
        <v>0</v>
      </c>
      <c r="Y898" s="102">
        <f>+OAX!Z936</f>
        <v>0</v>
      </c>
      <c r="Z898" s="102">
        <f>+OAX!AA936</f>
        <v>0</v>
      </c>
      <c r="AA898" s="102">
        <f>+OAX!AB936</f>
        <v>0</v>
      </c>
    </row>
    <row r="899" spans="1:27" ht="24.75" hidden="1">
      <c r="A899" s="1"/>
      <c r="B899" s="99">
        <v>2023</v>
      </c>
      <c r="C899" s="99">
        <v>20</v>
      </c>
      <c r="D899" s="99">
        <v>3</v>
      </c>
      <c r="E899" s="99">
        <v>7</v>
      </c>
      <c r="F899" s="99">
        <v>14</v>
      </c>
      <c r="G899" s="147">
        <v>5000</v>
      </c>
      <c r="H899" s="147">
        <v>5300</v>
      </c>
      <c r="I899" s="147">
        <v>531</v>
      </c>
      <c r="J899" s="100">
        <v>13</v>
      </c>
      <c r="K899" s="100"/>
      <c r="L899" s="101" t="s">
        <v>611</v>
      </c>
      <c r="M899" s="102">
        <f>OAX!N937</f>
        <v>0</v>
      </c>
      <c r="N899" s="124" t="str">
        <f>+OAX!O937</f>
        <v>Pieza</v>
      </c>
      <c r="O899" s="104">
        <f>+OAX!P937</f>
        <v>0</v>
      </c>
      <c r="P899" s="104">
        <f>+OAX!Q937</f>
        <v>0</v>
      </c>
      <c r="Q899" s="102">
        <f>+OAX!R937</f>
        <v>0</v>
      </c>
      <c r="R899" s="102">
        <f>+OAX!S937</f>
        <v>0</v>
      </c>
      <c r="S899" s="102">
        <f>+OAX!T937</f>
        <v>0</v>
      </c>
      <c r="T899" s="102">
        <f>+OAX!U937</f>
        <v>0</v>
      </c>
      <c r="U899" s="102">
        <f>+OAX!V937</f>
        <v>0</v>
      </c>
      <c r="V899" s="102">
        <f>+OAX!W937</f>
        <v>0</v>
      </c>
      <c r="W899" s="102">
        <f>+OAX!X937</f>
        <v>0</v>
      </c>
      <c r="X899" s="102">
        <f>+OAX!Y937</f>
        <v>0</v>
      </c>
      <c r="Y899" s="102">
        <f>+OAX!Z937</f>
        <v>0</v>
      </c>
      <c r="Z899" s="102">
        <f>+OAX!AA937</f>
        <v>0</v>
      </c>
      <c r="AA899" s="102">
        <f>+OAX!AB937</f>
        <v>0</v>
      </c>
    </row>
    <row r="900" spans="1:27" ht="24.75" hidden="1">
      <c r="A900" s="1"/>
      <c r="B900" s="93">
        <v>2023</v>
      </c>
      <c r="C900" s="93">
        <v>20</v>
      </c>
      <c r="D900" s="93">
        <v>3</v>
      </c>
      <c r="E900" s="93">
        <v>7</v>
      </c>
      <c r="F900" s="93">
        <v>14</v>
      </c>
      <c r="G900" s="93">
        <v>5000</v>
      </c>
      <c r="H900" s="93">
        <v>5300</v>
      </c>
      <c r="I900" s="93">
        <v>532</v>
      </c>
      <c r="J900" s="94"/>
      <c r="K900" s="94"/>
      <c r="L900" s="189" t="s">
        <v>551</v>
      </c>
      <c r="M900" s="190">
        <f>OAX!N938</f>
        <v>0</v>
      </c>
      <c r="N900" s="153"/>
      <c r="O900" s="154"/>
      <c r="P900" s="154"/>
      <c r="Q900" s="190">
        <f>+OAX!R938</f>
        <v>0</v>
      </c>
      <c r="R900" s="190">
        <f>+OAX!S938</f>
        <v>0</v>
      </c>
      <c r="S900" s="190">
        <f>+OAX!T938</f>
        <v>0</v>
      </c>
      <c r="T900" s="190">
        <f>+OAX!U938</f>
        <v>0</v>
      </c>
      <c r="U900" s="190">
        <f>+OAX!V938</f>
        <v>0</v>
      </c>
      <c r="V900" s="190"/>
      <c r="W900" s="190"/>
      <c r="X900" s="190"/>
      <c r="Y900" s="190"/>
      <c r="Z900" s="190"/>
      <c r="AA900" s="190"/>
    </row>
    <row r="901" spans="1:27" ht="24.75" hidden="1">
      <c r="A901" s="1"/>
      <c r="B901" s="99">
        <v>2023</v>
      </c>
      <c r="C901" s="99">
        <v>20</v>
      </c>
      <c r="D901" s="99">
        <v>3</v>
      </c>
      <c r="E901" s="99">
        <v>7</v>
      </c>
      <c r="F901" s="99">
        <v>14</v>
      </c>
      <c r="G901" s="147">
        <v>5000</v>
      </c>
      <c r="H901" s="147">
        <v>5300</v>
      </c>
      <c r="I901" s="147">
        <v>532</v>
      </c>
      <c r="J901" s="100">
        <v>1</v>
      </c>
      <c r="K901" s="100"/>
      <c r="L901" s="101" t="s">
        <v>612</v>
      </c>
      <c r="M901" s="102">
        <f>OAX!N939</f>
        <v>0</v>
      </c>
      <c r="N901" s="124" t="str">
        <f>+OAX!O939</f>
        <v>Pieza</v>
      </c>
      <c r="O901" s="104">
        <f>+OAX!P939</f>
        <v>0</v>
      </c>
      <c r="P901" s="104">
        <f>+OAX!Q939</f>
        <v>0</v>
      </c>
      <c r="Q901" s="102">
        <f>+OAX!R939</f>
        <v>0</v>
      </c>
      <c r="R901" s="102">
        <f>+OAX!S939</f>
        <v>0</v>
      </c>
      <c r="S901" s="102">
        <f>+OAX!T939</f>
        <v>0</v>
      </c>
      <c r="T901" s="102">
        <f>+OAX!U939</f>
        <v>0</v>
      </c>
      <c r="U901" s="102">
        <f>+OAX!V939</f>
        <v>0</v>
      </c>
      <c r="V901" s="102">
        <f>+OAX!W939</f>
        <v>0</v>
      </c>
      <c r="W901" s="102">
        <f>+OAX!X939</f>
        <v>0</v>
      </c>
      <c r="X901" s="102">
        <f>+OAX!Y939</f>
        <v>0</v>
      </c>
      <c r="Y901" s="102">
        <f>+OAX!Z939</f>
        <v>0</v>
      </c>
      <c r="Z901" s="102">
        <f>+OAX!AA939</f>
        <v>0</v>
      </c>
      <c r="AA901" s="102">
        <f>+OAX!AB939</f>
        <v>0</v>
      </c>
    </row>
    <row r="902" spans="1:27" ht="24.75" hidden="1">
      <c r="A902" s="1"/>
      <c r="B902" s="99">
        <v>2023</v>
      </c>
      <c r="C902" s="99">
        <v>20</v>
      </c>
      <c r="D902" s="99">
        <v>3</v>
      </c>
      <c r="E902" s="99">
        <v>7</v>
      </c>
      <c r="F902" s="99">
        <v>14</v>
      </c>
      <c r="G902" s="147">
        <v>5000</v>
      </c>
      <c r="H902" s="147">
        <v>5300</v>
      </c>
      <c r="I902" s="147">
        <v>532</v>
      </c>
      <c r="J902" s="100">
        <v>2</v>
      </c>
      <c r="K902" s="100"/>
      <c r="L902" s="101" t="s">
        <v>613</v>
      </c>
      <c r="M902" s="102">
        <f>OAX!N940</f>
        <v>0</v>
      </c>
      <c r="N902" s="124" t="str">
        <f>+OAX!O940</f>
        <v>Pieza</v>
      </c>
      <c r="O902" s="104">
        <f>+OAX!P940</f>
        <v>0</v>
      </c>
      <c r="P902" s="104">
        <f>+OAX!Q940</f>
        <v>0</v>
      </c>
      <c r="Q902" s="102">
        <f>+OAX!R940</f>
        <v>0</v>
      </c>
      <c r="R902" s="102">
        <f>+OAX!S940</f>
        <v>0</v>
      </c>
      <c r="S902" s="102">
        <f>+OAX!T940</f>
        <v>0</v>
      </c>
      <c r="T902" s="102">
        <f>+OAX!U940</f>
        <v>0</v>
      </c>
      <c r="U902" s="102">
        <f>+OAX!V940</f>
        <v>0</v>
      </c>
      <c r="V902" s="102">
        <f>+OAX!W940</f>
        <v>0</v>
      </c>
      <c r="W902" s="102">
        <f>+OAX!X940</f>
        <v>0</v>
      </c>
      <c r="X902" s="102">
        <f>+OAX!Y940</f>
        <v>0</v>
      </c>
      <c r="Y902" s="102">
        <f>+OAX!Z940</f>
        <v>0</v>
      </c>
      <c r="Z902" s="102">
        <f>+OAX!AA940</f>
        <v>0</v>
      </c>
      <c r="AA902" s="102">
        <f>+OAX!AB940</f>
        <v>0</v>
      </c>
    </row>
    <row r="903" spans="1:27" ht="24.75" hidden="1">
      <c r="A903" s="1"/>
      <c r="B903" s="99">
        <v>2023</v>
      </c>
      <c r="C903" s="99">
        <v>20</v>
      </c>
      <c r="D903" s="99">
        <v>3</v>
      </c>
      <c r="E903" s="99">
        <v>7</v>
      </c>
      <c r="F903" s="99">
        <v>14</v>
      </c>
      <c r="G903" s="147">
        <v>5000</v>
      </c>
      <c r="H903" s="147">
        <v>5300</v>
      </c>
      <c r="I903" s="147">
        <v>532</v>
      </c>
      <c r="J903" s="100">
        <v>3</v>
      </c>
      <c r="K903" s="100"/>
      <c r="L903" s="101" t="s">
        <v>614</v>
      </c>
      <c r="M903" s="102">
        <f>OAX!N941</f>
        <v>0</v>
      </c>
      <c r="N903" s="124" t="str">
        <f>+OAX!O941</f>
        <v>Pieza</v>
      </c>
      <c r="O903" s="104">
        <f>+OAX!P941</f>
        <v>0</v>
      </c>
      <c r="P903" s="104">
        <f>+OAX!Q941</f>
        <v>0</v>
      </c>
      <c r="Q903" s="102">
        <f>+OAX!R941</f>
        <v>0</v>
      </c>
      <c r="R903" s="102">
        <f>+OAX!S941</f>
        <v>0</v>
      </c>
      <c r="S903" s="102">
        <f>+OAX!T941</f>
        <v>0</v>
      </c>
      <c r="T903" s="102">
        <f>+OAX!U941</f>
        <v>0</v>
      </c>
      <c r="U903" s="102">
        <f>+OAX!V941</f>
        <v>0</v>
      </c>
      <c r="V903" s="102">
        <f>+OAX!W941</f>
        <v>0</v>
      </c>
      <c r="W903" s="102">
        <f>+OAX!X941</f>
        <v>0</v>
      </c>
      <c r="X903" s="102">
        <f>+OAX!Y941</f>
        <v>0</v>
      </c>
      <c r="Y903" s="102">
        <f>+OAX!Z941</f>
        <v>0</v>
      </c>
      <c r="Z903" s="102">
        <f>+OAX!AA941</f>
        <v>0</v>
      </c>
      <c r="AA903" s="102">
        <f>+OAX!AB941</f>
        <v>0</v>
      </c>
    </row>
    <row r="904" spans="1:27" ht="24.75" hidden="1">
      <c r="A904" s="1"/>
      <c r="B904" s="87">
        <v>2023</v>
      </c>
      <c r="C904" s="87">
        <v>20</v>
      </c>
      <c r="D904" s="87">
        <v>3</v>
      </c>
      <c r="E904" s="87">
        <v>7</v>
      </c>
      <c r="F904" s="87">
        <v>14</v>
      </c>
      <c r="G904" s="87">
        <v>5000</v>
      </c>
      <c r="H904" s="87">
        <v>5400</v>
      </c>
      <c r="I904" s="87"/>
      <c r="J904" s="88"/>
      <c r="K904" s="88"/>
      <c r="L904" s="89" t="s">
        <v>124</v>
      </c>
      <c r="M904" s="90">
        <f>OAX!N942</f>
        <v>0</v>
      </c>
      <c r="N904" s="151"/>
      <c r="O904" s="152"/>
      <c r="P904" s="152"/>
      <c r="Q904" s="90">
        <f>+OAX!R942</f>
        <v>0</v>
      </c>
      <c r="R904" s="90">
        <f>+OAX!S942</f>
        <v>0</v>
      </c>
      <c r="S904" s="90">
        <f>+OAX!T942</f>
        <v>0</v>
      </c>
      <c r="T904" s="90">
        <f>+OAX!U942</f>
        <v>0</v>
      </c>
      <c r="U904" s="90">
        <f>+OAX!V942</f>
        <v>0</v>
      </c>
      <c r="V904" s="90"/>
      <c r="W904" s="90"/>
      <c r="X904" s="90"/>
      <c r="Y904" s="90"/>
      <c r="Z904" s="90"/>
      <c r="AA904" s="90"/>
    </row>
    <row r="905" spans="1:27" ht="24.75" hidden="1">
      <c r="A905" s="1"/>
      <c r="B905" s="93">
        <v>2023</v>
      </c>
      <c r="C905" s="93">
        <v>20</v>
      </c>
      <c r="D905" s="93">
        <v>3</v>
      </c>
      <c r="E905" s="93">
        <v>7</v>
      </c>
      <c r="F905" s="93">
        <v>14</v>
      </c>
      <c r="G905" s="93">
        <v>5000</v>
      </c>
      <c r="H905" s="93">
        <v>5400</v>
      </c>
      <c r="I905" s="93">
        <v>541</v>
      </c>
      <c r="J905" s="94"/>
      <c r="K905" s="94"/>
      <c r="L905" s="189" t="s">
        <v>125</v>
      </c>
      <c r="M905" s="190">
        <f>OAX!N943</f>
        <v>0</v>
      </c>
      <c r="N905" s="153"/>
      <c r="O905" s="154"/>
      <c r="P905" s="154"/>
      <c r="Q905" s="190">
        <f>+OAX!R943</f>
        <v>0</v>
      </c>
      <c r="R905" s="190">
        <f>+OAX!S943</f>
        <v>0</v>
      </c>
      <c r="S905" s="190">
        <f>+OAX!T943</f>
        <v>0</v>
      </c>
      <c r="T905" s="190">
        <f>+OAX!U943</f>
        <v>0</v>
      </c>
      <c r="U905" s="190">
        <f>+OAX!V943</f>
        <v>0</v>
      </c>
      <c r="V905" s="190"/>
      <c r="W905" s="190"/>
      <c r="X905" s="190"/>
      <c r="Y905" s="190"/>
      <c r="Z905" s="190"/>
      <c r="AA905" s="190"/>
    </row>
    <row r="906" spans="1:27" ht="24.75" hidden="1">
      <c r="A906" s="1"/>
      <c r="B906" s="99">
        <v>2023</v>
      </c>
      <c r="C906" s="99">
        <v>20</v>
      </c>
      <c r="D906" s="99">
        <v>3</v>
      </c>
      <c r="E906" s="99">
        <v>7</v>
      </c>
      <c r="F906" s="99">
        <v>14</v>
      </c>
      <c r="G906" s="147">
        <v>5000</v>
      </c>
      <c r="H906" s="147">
        <v>5400</v>
      </c>
      <c r="I906" s="147">
        <v>541</v>
      </c>
      <c r="J906" s="100">
        <v>1</v>
      </c>
      <c r="K906" s="100"/>
      <c r="L906" s="101" t="s">
        <v>655</v>
      </c>
      <c r="M906" s="102">
        <f>OAX!N944</f>
        <v>0</v>
      </c>
      <c r="N906" s="124" t="str">
        <f>+OAX!O944</f>
        <v>Pieza</v>
      </c>
      <c r="O906" s="104">
        <f>+OAX!P944</f>
        <v>0</v>
      </c>
      <c r="P906" s="104">
        <f>+OAX!Q944</f>
        <v>0</v>
      </c>
      <c r="Q906" s="102">
        <f>+OAX!R944</f>
        <v>0</v>
      </c>
      <c r="R906" s="102">
        <f>+OAX!S944</f>
        <v>0</v>
      </c>
      <c r="S906" s="102">
        <f>+OAX!T944</f>
        <v>0</v>
      </c>
      <c r="T906" s="102">
        <f>+OAX!U944</f>
        <v>0</v>
      </c>
      <c r="U906" s="102">
        <f>+OAX!V944</f>
        <v>0</v>
      </c>
      <c r="V906" s="102">
        <f>+OAX!W944</f>
        <v>0</v>
      </c>
      <c r="W906" s="102">
        <f>+OAX!X944</f>
        <v>0</v>
      </c>
      <c r="X906" s="102">
        <f>+OAX!Y944</f>
        <v>0</v>
      </c>
      <c r="Y906" s="102">
        <f>+OAX!Z944</f>
        <v>0</v>
      </c>
      <c r="Z906" s="102">
        <f>+OAX!AA944</f>
        <v>0</v>
      </c>
      <c r="AA906" s="102">
        <f>+OAX!AB944</f>
        <v>0</v>
      </c>
    </row>
    <row r="907" spans="1:27" ht="24.75" hidden="1">
      <c r="A907" s="1"/>
      <c r="B907" s="87">
        <v>2023</v>
      </c>
      <c r="C907" s="87">
        <v>20</v>
      </c>
      <c r="D907" s="87">
        <v>3</v>
      </c>
      <c r="E907" s="87">
        <v>7</v>
      </c>
      <c r="F907" s="87">
        <v>14</v>
      </c>
      <c r="G907" s="87">
        <v>5000</v>
      </c>
      <c r="H907" s="87">
        <v>5600</v>
      </c>
      <c r="I907" s="87"/>
      <c r="J907" s="88"/>
      <c r="K907" s="88"/>
      <c r="L907" s="89" t="s">
        <v>500</v>
      </c>
      <c r="M907" s="90">
        <f>OAX!N945</f>
        <v>0</v>
      </c>
      <c r="N907" s="151"/>
      <c r="O907" s="152"/>
      <c r="P907" s="152"/>
      <c r="Q907" s="90">
        <f>+OAX!R945</f>
        <v>0</v>
      </c>
      <c r="R907" s="90">
        <f>+OAX!S945</f>
        <v>0</v>
      </c>
      <c r="S907" s="90">
        <f>+OAX!T945</f>
        <v>0</v>
      </c>
      <c r="T907" s="90">
        <f>+OAX!U945</f>
        <v>0</v>
      </c>
      <c r="U907" s="90">
        <f>+OAX!V945</f>
        <v>0</v>
      </c>
      <c r="V907" s="90"/>
      <c r="W907" s="90"/>
      <c r="X907" s="90"/>
      <c r="Y907" s="90"/>
      <c r="Z907" s="90"/>
      <c r="AA907" s="90"/>
    </row>
    <row r="908" spans="1:27" ht="24.75" hidden="1">
      <c r="A908" s="1"/>
      <c r="B908" s="93">
        <v>2023</v>
      </c>
      <c r="C908" s="93">
        <v>20</v>
      </c>
      <c r="D908" s="93">
        <v>3</v>
      </c>
      <c r="E908" s="93">
        <v>7</v>
      </c>
      <c r="F908" s="93">
        <v>14</v>
      </c>
      <c r="G908" s="93">
        <v>5000</v>
      </c>
      <c r="H908" s="93">
        <v>5600</v>
      </c>
      <c r="I908" s="93">
        <v>562</v>
      </c>
      <c r="J908" s="94"/>
      <c r="K908" s="94"/>
      <c r="L908" s="189" t="s">
        <v>627</v>
      </c>
      <c r="M908" s="190">
        <f>OAX!N946</f>
        <v>0</v>
      </c>
      <c r="N908" s="153"/>
      <c r="O908" s="154"/>
      <c r="P908" s="154"/>
      <c r="Q908" s="190">
        <f>+OAX!R946</f>
        <v>0</v>
      </c>
      <c r="R908" s="190">
        <f>+OAX!S946</f>
        <v>0</v>
      </c>
      <c r="S908" s="190">
        <f>+OAX!T946</f>
        <v>0</v>
      </c>
      <c r="T908" s="190">
        <f>+OAX!U946</f>
        <v>0</v>
      </c>
      <c r="U908" s="190">
        <f>+OAX!V946</f>
        <v>0</v>
      </c>
      <c r="V908" s="190"/>
      <c r="W908" s="190"/>
      <c r="X908" s="190"/>
      <c r="Y908" s="190"/>
      <c r="Z908" s="190"/>
      <c r="AA908" s="190"/>
    </row>
    <row r="909" spans="1:27" ht="24.75" hidden="1">
      <c r="A909" s="1"/>
      <c r="B909" s="99">
        <v>2023</v>
      </c>
      <c r="C909" s="99">
        <v>20</v>
      </c>
      <c r="D909" s="99">
        <v>3</v>
      </c>
      <c r="E909" s="99">
        <v>7</v>
      </c>
      <c r="F909" s="99">
        <v>14</v>
      </c>
      <c r="G909" s="147">
        <v>5000</v>
      </c>
      <c r="H909" s="147">
        <v>5600</v>
      </c>
      <c r="I909" s="147">
        <v>562</v>
      </c>
      <c r="J909" s="100">
        <v>1</v>
      </c>
      <c r="K909" s="100"/>
      <c r="L909" s="101" t="s">
        <v>628</v>
      </c>
      <c r="M909" s="102">
        <f>OAX!N947</f>
        <v>0</v>
      </c>
      <c r="N909" s="124" t="str">
        <f>+OAX!O947</f>
        <v>Pieza</v>
      </c>
      <c r="O909" s="104">
        <f>+OAX!P947</f>
        <v>0</v>
      </c>
      <c r="P909" s="104">
        <f>+OAX!Q947</f>
        <v>0</v>
      </c>
      <c r="Q909" s="102">
        <f>+OAX!R947</f>
        <v>0</v>
      </c>
      <c r="R909" s="102">
        <f>+OAX!S947</f>
        <v>0</v>
      </c>
      <c r="S909" s="102">
        <f>+OAX!T947</f>
        <v>0</v>
      </c>
      <c r="T909" s="102">
        <f>+OAX!U947</f>
        <v>0</v>
      </c>
      <c r="U909" s="102">
        <f>+OAX!V947</f>
        <v>0</v>
      </c>
      <c r="V909" s="102">
        <f>+OAX!W947</f>
        <v>0</v>
      </c>
      <c r="W909" s="102">
        <f>+OAX!X947</f>
        <v>0</v>
      </c>
      <c r="X909" s="102">
        <f>+OAX!Y947</f>
        <v>0</v>
      </c>
      <c r="Y909" s="102">
        <f>+OAX!Z947</f>
        <v>0</v>
      </c>
      <c r="Z909" s="102">
        <f>+OAX!AA947</f>
        <v>0</v>
      </c>
      <c r="AA909" s="102">
        <f>+OAX!AB947</f>
        <v>0</v>
      </c>
    </row>
    <row r="910" spans="1:27" ht="24.75" hidden="1">
      <c r="A910" s="1"/>
      <c r="B910" s="93">
        <v>2023</v>
      </c>
      <c r="C910" s="93">
        <v>20</v>
      </c>
      <c r="D910" s="93">
        <v>3</v>
      </c>
      <c r="E910" s="93">
        <v>7</v>
      </c>
      <c r="F910" s="93">
        <v>14</v>
      </c>
      <c r="G910" s="93">
        <v>5000</v>
      </c>
      <c r="H910" s="93">
        <v>5600</v>
      </c>
      <c r="I910" s="93">
        <v>565</v>
      </c>
      <c r="J910" s="94"/>
      <c r="K910" s="94"/>
      <c r="L910" s="189" t="s">
        <v>200</v>
      </c>
      <c r="M910" s="190">
        <f>OAX!N948</f>
        <v>0</v>
      </c>
      <c r="N910" s="153"/>
      <c r="O910" s="154"/>
      <c r="P910" s="154"/>
      <c r="Q910" s="190">
        <f>+OAX!R948</f>
        <v>0</v>
      </c>
      <c r="R910" s="190">
        <f>+OAX!S948</f>
        <v>0</v>
      </c>
      <c r="S910" s="190">
        <f>+OAX!T948</f>
        <v>0</v>
      </c>
      <c r="T910" s="190">
        <f>+OAX!U948</f>
        <v>0</v>
      </c>
      <c r="U910" s="190">
        <f>+OAX!V948</f>
        <v>0</v>
      </c>
      <c r="V910" s="190"/>
      <c r="W910" s="190"/>
      <c r="X910" s="190"/>
      <c r="Y910" s="190"/>
      <c r="Z910" s="190"/>
      <c r="AA910" s="190"/>
    </row>
    <row r="911" spans="1:27" ht="24.75" hidden="1">
      <c r="A911" s="1"/>
      <c r="B911" s="99">
        <v>2023</v>
      </c>
      <c r="C911" s="99">
        <v>20</v>
      </c>
      <c r="D911" s="99">
        <v>3</v>
      </c>
      <c r="E911" s="99">
        <v>7</v>
      </c>
      <c r="F911" s="99">
        <v>14</v>
      </c>
      <c r="G911" s="147">
        <v>5000</v>
      </c>
      <c r="H911" s="147">
        <v>5600</v>
      </c>
      <c r="I911" s="147">
        <v>565</v>
      </c>
      <c r="J911" s="100">
        <v>1</v>
      </c>
      <c r="K911" s="100"/>
      <c r="L911" s="101" t="s">
        <v>632</v>
      </c>
      <c r="M911" s="102">
        <f>OAX!N949</f>
        <v>0</v>
      </c>
      <c r="N911" s="124" t="str">
        <f>+OAX!O949</f>
        <v>Pieza</v>
      </c>
      <c r="O911" s="104">
        <f>+OAX!P949</f>
        <v>0</v>
      </c>
      <c r="P911" s="104">
        <f>+OAX!Q949</f>
        <v>0</v>
      </c>
      <c r="Q911" s="102">
        <f>+OAX!R949</f>
        <v>0</v>
      </c>
      <c r="R911" s="102">
        <f>+OAX!S949</f>
        <v>0</v>
      </c>
      <c r="S911" s="102">
        <f>+OAX!T949</f>
        <v>0</v>
      </c>
      <c r="T911" s="102">
        <f>+OAX!U949</f>
        <v>0</v>
      </c>
      <c r="U911" s="102">
        <f>+OAX!V949</f>
        <v>0</v>
      </c>
      <c r="V911" s="102">
        <f>+OAX!W949</f>
        <v>0</v>
      </c>
      <c r="W911" s="102">
        <f>+OAX!X949</f>
        <v>0</v>
      </c>
      <c r="X911" s="102">
        <f>+OAX!Y949</f>
        <v>0</v>
      </c>
      <c r="Y911" s="102">
        <f>+OAX!Z949</f>
        <v>0</v>
      </c>
      <c r="Z911" s="102">
        <f>+OAX!AA949</f>
        <v>0</v>
      </c>
      <c r="AA911" s="102">
        <f>+OAX!AB949</f>
        <v>0</v>
      </c>
    </row>
    <row r="912" spans="1:27" ht="24.75" hidden="1">
      <c r="A912" s="1"/>
      <c r="B912" s="99">
        <v>2023</v>
      </c>
      <c r="C912" s="99">
        <v>20</v>
      </c>
      <c r="D912" s="99">
        <v>3</v>
      </c>
      <c r="E912" s="99">
        <v>7</v>
      </c>
      <c r="F912" s="99">
        <v>14</v>
      </c>
      <c r="G912" s="147">
        <v>5000</v>
      </c>
      <c r="H912" s="147">
        <v>5600</v>
      </c>
      <c r="I912" s="147">
        <v>565</v>
      </c>
      <c r="J912" s="100">
        <v>2</v>
      </c>
      <c r="K912" s="100"/>
      <c r="L912" s="101" t="s">
        <v>633</v>
      </c>
      <c r="M912" s="102">
        <f>OAX!N950</f>
        <v>0</v>
      </c>
      <c r="N912" s="124" t="str">
        <f>+OAX!O950</f>
        <v>Pieza</v>
      </c>
      <c r="O912" s="104">
        <f>+OAX!P950</f>
        <v>0</v>
      </c>
      <c r="P912" s="104">
        <f>+OAX!Q950</f>
        <v>0</v>
      </c>
      <c r="Q912" s="102">
        <f>+OAX!R950</f>
        <v>0</v>
      </c>
      <c r="R912" s="102">
        <f>+OAX!S950</f>
        <v>0</v>
      </c>
      <c r="S912" s="102">
        <f>+OAX!T950</f>
        <v>0</v>
      </c>
      <c r="T912" s="102">
        <f>+OAX!U950</f>
        <v>0</v>
      </c>
      <c r="U912" s="102">
        <f>+OAX!V950</f>
        <v>0</v>
      </c>
      <c r="V912" s="102">
        <f>+OAX!W950</f>
        <v>0</v>
      </c>
      <c r="W912" s="102">
        <f>+OAX!X950</f>
        <v>0</v>
      </c>
      <c r="X912" s="102">
        <f>+OAX!Y950</f>
        <v>0</v>
      </c>
      <c r="Y912" s="102">
        <f>+OAX!Z950</f>
        <v>0</v>
      </c>
      <c r="Z912" s="102">
        <f>+OAX!AA950</f>
        <v>0</v>
      </c>
      <c r="AA912" s="102">
        <f>+OAX!AB950</f>
        <v>0</v>
      </c>
    </row>
    <row r="913" spans="1:27" ht="24.75" hidden="1">
      <c r="A913" s="1"/>
      <c r="B913" s="99">
        <v>2023</v>
      </c>
      <c r="C913" s="99">
        <v>20</v>
      </c>
      <c r="D913" s="99">
        <v>3</v>
      </c>
      <c r="E913" s="99">
        <v>7</v>
      </c>
      <c r="F913" s="99">
        <v>14</v>
      </c>
      <c r="G913" s="147">
        <v>5000</v>
      </c>
      <c r="H913" s="147">
        <v>5600</v>
      </c>
      <c r="I913" s="147">
        <v>565</v>
      </c>
      <c r="J913" s="100">
        <v>3</v>
      </c>
      <c r="K913" s="100"/>
      <c r="L913" s="101" t="s">
        <v>635</v>
      </c>
      <c r="M913" s="102">
        <f>OAX!N951</f>
        <v>0</v>
      </c>
      <c r="N913" s="124" t="str">
        <f>+OAX!O951</f>
        <v>Pieza</v>
      </c>
      <c r="O913" s="104">
        <f>+OAX!P951</f>
        <v>0</v>
      </c>
      <c r="P913" s="104">
        <f>+OAX!Q951</f>
        <v>0</v>
      </c>
      <c r="Q913" s="102">
        <f>+OAX!R951</f>
        <v>0</v>
      </c>
      <c r="R913" s="102">
        <f>+OAX!S951</f>
        <v>0</v>
      </c>
      <c r="S913" s="102">
        <f>+OAX!T951</f>
        <v>0</v>
      </c>
      <c r="T913" s="102">
        <f>+OAX!U951</f>
        <v>0</v>
      </c>
      <c r="U913" s="102">
        <f>+OAX!V951</f>
        <v>0</v>
      </c>
      <c r="V913" s="102">
        <f>+OAX!W951</f>
        <v>0</v>
      </c>
      <c r="W913" s="102">
        <f>+OAX!X951</f>
        <v>0</v>
      </c>
      <c r="X913" s="102">
        <f>+OAX!Y951</f>
        <v>0</v>
      </c>
      <c r="Y913" s="102">
        <f>+OAX!Z951</f>
        <v>0</v>
      </c>
      <c r="Z913" s="102">
        <f>+OAX!AA951</f>
        <v>0</v>
      </c>
      <c r="AA913" s="102">
        <f>+OAX!AB951</f>
        <v>0</v>
      </c>
    </row>
    <row r="914" spans="1:27" ht="24.75" hidden="1">
      <c r="A914" s="1"/>
      <c r="B914" s="99">
        <v>2023</v>
      </c>
      <c r="C914" s="99">
        <v>20</v>
      </c>
      <c r="D914" s="99">
        <v>3</v>
      </c>
      <c r="E914" s="99">
        <v>7</v>
      </c>
      <c r="F914" s="99">
        <v>14</v>
      </c>
      <c r="G914" s="147">
        <v>5000</v>
      </c>
      <c r="H914" s="147">
        <v>5600</v>
      </c>
      <c r="I914" s="147">
        <v>565</v>
      </c>
      <c r="J914" s="100">
        <v>4</v>
      </c>
      <c r="K914" s="100"/>
      <c r="L914" s="101" t="s">
        <v>636</v>
      </c>
      <c r="M914" s="102">
        <f>OAX!N952</f>
        <v>0</v>
      </c>
      <c r="N914" s="124" t="str">
        <f>+OAX!O952</f>
        <v>Pieza</v>
      </c>
      <c r="O914" s="104">
        <f>+OAX!P952</f>
        <v>0</v>
      </c>
      <c r="P914" s="104">
        <f>+OAX!Q952</f>
        <v>0</v>
      </c>
      <c r="Q914" s="102">
        <f>+OAX!R952</f>
        <v>0</v>
      </c>
      <c r="R914" s="102">
        <f>+OAX!S952</f>
        <v>0</v>
      </c>
      <c r="S914" s="102">
        <f>+OAX!T952</f>
        <v>0</v>
      </c>
      <c r="T914" s="102">
        <f>+OAX!U952</f>
        <v>0</v>
      </c>
      <c r="U914" s="102">
        <f>+OAX!V952</f>
        <v>0</v>
      </c>
      <c r="V914" s="102">
        <f>+OAX!W952</f>
        <v>0</v>
      </c>
      <c r="W914" s="102">
        <f>+OAX!X952</f>
        <v>0</v>
      </c>
      <c r="X914" s="102">
        <f>+OAX!Y952</f>
        <v>0</v>
      </c>
      <c r="Y914" s="102">
        <f>+OAX!Z952</f>
        <v>0</v>
      </c>
      <c r="Z914" s="102">
        <f>+OAX!AA952</f>
        <v>0</v>
      </c>
      <c r="AA914" s="102">
        <f>+OAX!AB952</f>
        <v>0</v>
      </c>
    </row>
    <row r="915" spans="1:27" ht="24.75" hidden="1">
      <c r="A915" s="1"/>
      <c r="B915" s="99">
        <v>2023</v>
      </c>
      <c r="C915" s="99">
        <v>20</v>
      </c>
      <c r="D915" s="99">
        <v>3</v>
      </c>
      <c r="E915" s="99">
        <v>7</v>
      </c>
      <c r="F915" s="99">
        <v>14</v>
      </c>
      <c r="G915" s="147">
        <v>5000</v>
      </c>
      <c r="H915" s="147">
        <v>5600</v>
      </c>
      <c r="I915" s="147">
        <v>565</v>
      </c>
      <c r="J915" s="100">
        <v>5</v>
      </c>
      <c r="K915" s="100"/>
      <c r="L915" s="101" t="s">
        <v>637</v>
      </c>
      <c r="M915" s="102">
        <f>OAX!N953</f>
        <v>0</v>
      </c>
      <c r="N915" s="124" t="str">
        <f>+OAX!O953</f>
        <v>Kit</v>
      </c>
      <c r="O915" s="104">
        <f>+OAX!P953</f>
        <v>0</v>
      </c>
      <c r="P915" s="104">
        <f>+OAX!Q953</f>
        <v>0</v>
      </c>
      <c r="Q915" s="102">
        <f>+OAX!R953</f>
        <v>0</v>
      </c>
      <c r="R915" s="102">
        <f>+OAX!S953</f>
        <v>0</v>
      </c>
      <c r="S915" s="102">
        <f>+OAX!T953</f>
        <v>0</v>
      </c>
      <c r="T915" s="102">
        <f>+OAX!U953</f>
        <v>0</v>
      </c>
      <c r="U915" s="102">
        <f>+OAX!V953</f>
        <v>0</v>
      </c>
      <c r="V915" s="102">
        <f>+OAX!W953</f>
        <v>0</v>
      </c>
      <c r="W915" s="102">
        <f>+OAX!X953</f>
        <v>0</v>
      </c>
      <c r="X915" s="102">
        <f>+OAX!Y953</f>
        <v>0</v>
      </c>
      <c r="Y915" s="102">
        <f>+OAX!Z953</f>
        <v>0</v>
      </c>
      <c r="Z915" s="102">
        <f>+OAX!AA953</f>
        <v>0</v>
      </c>
      <c r="AA915" s="102">
        <f>+OAX!AB953</f>
        <v>0</v>
      </c>
    </row>
    <row r="916" spans="1:27" ht="46.5" hidden="1">
      <c r="A916" s="1"/>
      <c r="B916" s="99">
        <v>2023</v>
      </c>
      <c r="C916" s="99">
        <v>20</v>
      </c>
      <c r="D916" s="99">
        <v>3</v>
      </c>
      <c r="E916" s="99">
        <v>7</v>
      </c>
      <c r="F916" s="99">
        <v>14</v>
      </c>
      <c r="G916" s="147">
        <v>5000</v>
      </c>
      <c r="H916" s="147">
        <v>5600</v>
      </c>
      <c r="I916" s="147">
        <v>565</v>
      </c>
      <c r="J916" s="100">
        <v>6</v>
      </c>
      <c r="K916" s="100"/>
      <c r="L916" s="101" t="s">
        <v>638</v>
      </c>
      <c r="M916" s="102">
        <f>OAX!N954</f>
        <v>0</v>
      </c>
      <c r="N916" s="148" t="str">
        <f>+OAX!O954</f>
        <v>Equipo/ Pieza</v>
      </c>
      <c r="O916" s="104">
        <f>+OAX!P954</f>
        <v>0</v>
      </c>
      <c r="P916" s="104">
        <f>+OAX!Q954</f>
        <v>0</v>
      </c>
      <c r="Q916" s="102">
        <f>+OAX!R954</f>
        <v>0</v>
      </c>
      <c r="R916" s="102">
        <f>+OAX!S954</f>
        <v>0</v>
      </c>
      <c r="S916" s="102">
        <f>+OAX!T954</f>
        <v>0</v>
      </c>
      <c r="T916" s="102">
        <f>+OAX!U954</f>
        <v>0</v>
      </c>
      <c r="U916" s="102">
        <f>+OAX!V954</f>
        <v>0</v>
      </c>
      <c r="V916" s="102">
        <f>+OAX!W954</f>
        <v>0</v>
      </c>
      <c r="W916" s="102">
        <f>+OAX!X954</f>
        <v>0</v>
      </c>
      <c r="X916" s="102">
        <f>+OAX!Y954</f>
        <v>0</v>
      </c>
      <c r="Y916" s="102">
        <f>+OAX!Z954</f>
        <v>0</v>
      </c>
      <c r="Z916" s="102">
        <f>+OAX!AA954</f>
        <v>0</v>
      </c>
      <c r="AA916" s="102">
        <f>+OAX!AB954</f>
        <v>0</v>
      </c>
    </row>
    <row r="917" spans="1:27" ht="46.5" hidden="1">
      <c r="A917" s="1"/>
      <c r="B917" s="99">
        <v>2023</v>
      </c>
      <c r="C917" s="99">
        <v>20</v>
      </c>
      <c r="D917" s="99">
        <v>3</v>
      </c>
      <c r="E917" s="99">
        <v>7</v>
      </c>
      <c r="F917" s="99">
        <v>14</v>
      </c>
      <c r="G917" s="147">
        <v>5000</v>
      </c>
      <c r="H917" s="147">
        <v>5600</v>
      </c>
      <c r="I917" s="147">
        <v>565</v>
      </c>
      <c r="J917" s="100">
        <v>7</v>
      </c>
      <c r="K917" s="100"/>
      <c r="L917" s="101" t="s">
        <v>639</v>
      </c>
      <c r="M917" s="102">
        <f>OAX!N955</f>
        <v>0</v>
      </c>
      <c r="N917" s="148" t="str">
        <f>+OAX!O955</f>
        <v>Equipo/ Pieza</v>
      </c>
      <c r="O917" s="104">
        <f>+OAX!P955</f>
        <v>0</v>
      </c>
      <c r="P917" s="104">
        <f>+OAX!Q955</f>
        <v>0</v>
      </c>
      <c r="Q917" s="102">
        <f>+OAX!R955</f>
        <v>0</v>
      </c>
      <c r="R917" s="102">
        <f>+OAX!S955</f>
        <v>0</v>
      </c>
      <c r="S917" s="102">
        <f>+OAX!T955</f>
        <v>0</v>
      </c>
      <c r="T917" s="102">
        <f>+OAX!U955</f>
        <v>0</v>
      </c>
      <c r="U917" s="102">
        <f>+OAX!V955</f>
        <v>0</v>
      </c>
      <c r="V917" s="102">
        <f>+OAX!W955</f>
        <v>0</v>
      </c>
      <c r="W917" s="102">
        <f>+OAX!X955</f>
        <v>0</v>
      </c>
      <c r="X917" s="102">
        <f>+OAX!Y955</f>
        <v>0</v>
      </c>
      <c r="Y917" s="102">
        <f>+OAX!Z955</f>
        <v>0</v>
      </c>
      <c r="Z917" s="102">
        <f>+OAX!AA955</f>
        <v>0</v>
      </c>
      <c r="AA917" s="102">
        <f>+OAX!AB955</f>
        <v>0</v>
      </c>
    </row>
    <row r="918" spans="1:27" ht="24.75" hidden="1">
      <c r="A918" s="1"/>
      <c r="B918" s="99">
        <v>2023</v>
      </c>
      <c r="C918" s="99">
        <v>20</v>
      </c>
      <c r="D918" s="99">
        <v>3</v>
      </c>
      <c r="E918" s="99">
        <v>7</v>
      </c>
      <c r="F918" s="99">
        <v>14</v>
      </c>
      <c r="G918" s="147">
        <v>5000</v>
      </c>
      <c r="H918" s="147">
        <v>5600</v>
      </c>
      <c r="I918" s="147">
        <v>565</v>
      </c>
      <c r="J918" s="100">
        <v>8</v>
      </c>
      <c r="K918" s="100"/>
      <c r="L918" s="101" t="s">
        <v>641</v>
      </c>
      <c r="M918" s="102">
        <f>OAX!N956</f>
        <v>0</v>
      </c>
      <c r="N918" s="124" t="str">
        <f>+OAX!O956</f>
        <v>Pieza</v>
      </c>
      <c r="O918" s="104">
        <f>+OAX!P956</f>
        <v>0</v>
      </c>
      <c r="P918" s="104">
        <f>+OAX!Q956</f>
        <v>0</v>
      </c>
      <c r="Q918" s="102">
        <f>+OAX!R956</f>
        <v>0</v>
      </c>
      <c r="R918" s="102">
        <f>+OAX!S956</f>
        <v>0</v>
      </c>
      <c r="S918" s="102">
        <f>+OAX!T956</f>
        <v>0</v>
      </c>
      <c r="T918" s="102">
        <f>+OAX!U956</f>
        <v>0</v>
      </c>
      <c r="U918" s="102">
        <f>+OAX!V956</f>
        <v>0</v>
      </c>
      <c r="V918" s="102">
        <f>+OAX!W956</f>
        <v>0</v>
      </c>
      <c r="W918" s="102">
        <f>+OAX!X956</f>
        <v>0</v>
      </c>
      <c r="X918" s="102">
        <f>+OAX!Y956</f>
        <v>0</v>
      </c>
      <c r="Y918" s="102">
        <f>+OAX!Z956</f>
        <v>0</v>
      </c>
      <c r="Z918" s="102">
        <f>+OAX!AA956</f>
        <v>0</v>
      </c>
      <c r="AA918" s="102">
        <f>+OAX!AB956</f>
        <v>0</v>
      </c>
    </row>
    <row r="919" spans="1:27" ht="48" hidden="1">
      <c r="A919" s="1"/>
      <c r="B919" s="93">
        <v>2023</v>
      </c>
      <c r="C919" s="93">
        <v>20</v>
      </c>
      <c r="D919" s="93">
        <v>3</v>
      </c>
      <c r="E919" s="93">
        <v>7</v>
      </c>
      <c r="F919" s="93">
        <v>14</v>
      </c>
      <c r="G919" s="93">
        <v>5000</v>
      </c>
      <c r="H919" s="93">
        <v>5600</v>
      </c>
      <c r="I919" s="93">
        <v>566</v>
      </c>
      <c r="J919" s="94"/>
      <c r="K919" s="94"/>
      <c r="L919" s="189" t="s">
        <v>642</v>
      </c>
      <c r="M919" s="190">
        <f>OAX!N957</f>
        <v>0</v>
      </c>
      <c r="N919" s="153"/>
      <c r="O919" s="154"/>
      <c r="P919" s="154"/>
      <c r="Q919" s="190">
        <f>+OAX!R957</f>
        <v>0</v>
      </c>
      <c r="R919" s="190">
        <f>+OAX!S957</f>
        <v>0</v>
      </c>
      <c r="S919" s="190">
        <f>+OAX!T957</f>
        <v>0</v>
      </c>
      <c r="T919" s="190">
        <f>+OAX!U957</f>
        <v>0</v>
      </c>
      <c r="U919" s="190">
        <f>+OAX!V957</f>
        <v>0</v>
      </c>
      <c r="V919" s="190"/>
      <c r="W919" s="190"/>
      <c r="X919" s="190"/>
      <c r="Y919" s="190"/>
      <c r="Z919" s="190"/>
      <c r="AA919" s="190"/>
    </row>
    <row r="920" spans="1:27" ht="24.75" hidden="1">
      <c r="A920" s="1"/>
      <c r="B920" s="99">
        <v>2023</v>
      </c>
      <c r="C920" s="99">
        <v>20</v>
      </c>
      <c r="D920" s="99">
        <v>3</v>
      </c>
      <c r="E920" s="99">
        <v>7</v>
      </c>
      <c r="F920" s="99">
        <v>14</v>
      </c>
      <c r="G920" s="147">
        <v>5000</v>
      </c>
      <c r="H920" s="147">
        <v>5600</v>
      </c>
      <c r="I920" s="147">
        <v>566</v>
      </c>
      <c r="J920" s="100">
        <v>1</v>
      </c>
      <c r="K920" s="100"/>
      <c r="L920" s="101" t="s">
        <v>643</v>
      </c>
      <c r="M920" s="102">
        <f>OAX!N958</f>
        <v>0</v>
      </c>
      <c r="N920" s="124" t="str">
        <f>+OAX!O958</f>
        <v>Pieza</v>
      </c>
      <c r="O920" s="104">
        <f>+OAX!P958</f>
        <v>0</v>
      </c>
      <c r="P920" s="104">
        <f>+OAX!Q958</f>
        <v>0</v>
      </c>
      <c r="Q920" s="102">
        <f>+OAX!R958</f>
        <v>0</v>
      </c>
      <c r="R920" s="102">
        <f>+OAX!S958</f>
        <v>0</v>
      </c>
      <c r="S920" s="102">
        <f>+OAX!T958</f>
        <v>0</v>
      </c>
      <c r="T920" s="102">
        <f>+OAX!U958</f>
        <v>0</v>
      </c>
      <c r="U920" s="102">
        <f>+OAX!V958</f>
        <v>0</v>
      </c>
      <c r="V920" s="102">
        <f>+OAX!W958</f>
        <v>0</v>
      </c>
      <c r="W920" s="102">
        <f>+OAX!X958</f>
        <v>0</v>
      </c>
      <c r="X920" s="102">
        <f>+OAX!Y958</f>
        <v>0</v>
      </c>
      <c r="Y920" s="102">
        <f>+OAX!Z958</f>
        <v>0</v>
      </c>
      <c r="Z920" s="102">
        <f>+OAX!AA958</f>
        <v>0</v>
      </c>
      <c r="AA920" s="102">
        <f>+OAX!AB958</f>
        <v>0</v>
      </c>
    </row>
    <row r="921" spans="1:27" ht="24.75" hidden="1">
      <c r="A921" s="1"/>
      <c r="B921" s="99">
        <v>2023</v>
      </c>
      <c r="C921" s="99">
        <v>20</v>
      </c>
      <c r="D921" s="99">
        <v>3</v>
      </c>
      <c r="E921" s="99">
        <v>7</v>
      </c>
      <c r="F921" s="99">
        <v>14</v>
      </c>
      <c r="G921" s="147">
        <v>5000</v>
      </c>
      <c r="H921" s="147">
        <v>5600</v>
      </c>
      <c r="I921" s="147">
        <v>566</v>
      </c>
      <c r="J921" s="100">
        <v>2</v>
      </c>
      <c r="K921" s="100"/>
      <c r="L921" s="101" t="s">
        <v>656</v>
      </c>
      <c r="M921" s="102">
        <f>OAX!N959</f>
        <v>0</v>
      </c>
      <c r="N921" s="124" t="str">
        <f>+OAX!O959</f>
        <v>Pieza</v>
      </c>
      <c r="O921" s="104">
        <f>+OAX!P959</f>
        <v>0</v>
      </c>
      <c r="P921" s="104">
        <f>+OAX!Q959</f>
        <v>0</v>
      </c>
      <c r="Q921" s="102">
        <f>+OAX!R959</f>
        <v>0</v>
      </c>
      <c r="R921" s="102">
        <f>+OAX!S959</f>
        <v>0</v>
      </c>
      <c r="S921" s="102">
        <f>+OAX!T959</f>
        <v>0</v>
      </c>
      <c r="T921" s="102">
        <f>+OAX!U959</f>
        <v>0</v>
      </c>
      <c r="U921" s="102">
        <f>+OAX!V959</f>
        <v>0</v>
      </c>
      <c r="V921" s="102">
        <f>+OAX!W959</f>
        <v>0</v>
      </c>
      <c r="W921" s="102">
        <f>+OAX!X959</f>
        <v>0</v>
      </c>
      <c r="X921" s="102">
        <f>+OAX!Y959</f>
        <v>0</v>
      </c>
      <c r="Y921" s="102">
        <f>+OAX!Z959</f>
        <v>0</v>
      </c>
      <c r="Z921" s="102">
        <f>+OAX!AA959</f>
        <v>0</v>
      </c>
      <c r="AA921" s="102">
        <f>+OAX!AB959</f>
        <v>0</v>
      </c>
    </row>
    <row r="922" spans="1:27" ht="96" hidden="1">
      <c r="A922" s="1"/>
      <c r="B922" s="180">
        <v>2023</v>
      </c>
      <c r="C922" s="180">
        <v>20</v>
      </c>
      <c r="D922" s="180">
        <v>4</v>
      </c>
      <c r="E922" s="180"/>
      <c r="F922" s="180"/>
      <c r="G922" s="180"/>
      <c r="H922" s="181"/>
      <c r="I922" s="181"/>
      <c r="J922" s="182"/>
      <c r="K922" s="182"/>
      <c r="L922" s="183" t="s">
        <v>657</v>
      </c>
      <c r="M922" s="184">
        <f>OAX!N960</f>
        <v>0</v>
      </c>
      <c r="N922" s="185"/>
      <c r="O922" s="186"/>
      <c r="P922" s="186"/>
      <c r="Q922" s="184">
        <f>+OAX!R960</f>
        <v>0</v>
      </c>
      <c r="R922" s="184">
        <f>+OAX!S960</f>
        <v>0</v>
      </c>
      <c r="S922" s="184">
        <f>+OAX!T960</f>
        <v>0</v>
      </c>
      <c r="T922" s="184">
        <f>+OAX!U960</f>
        <v>0</v>
      </c>
      <c r="U922" s="184">
        <f>+OAX!V960</f>
        <v>0</v>
      </c>
      <c r="V922" s="184"/>
      <c r="W922" s="184"/>
      <c r="X922" s="184"/>
      <c r="Y922" s="184"/>
      <c r="Z922" s="184"/>
      <c r="AA922" s="184"/>
    </row>
    <row r="923" spans="1:27" ht="24.75" hidden="1">
      <c r="A923" s="1"/>
      <c r="B923" s="111">
        <v>2023</v>
      </c>
      <c r="C923" s="111">
        <v>20</v>
      </c>
      <c r="D923" s="111">
        <v>4</v>
      </c>
      <c r="E923" s="111">
        <v>8</v>
      </c>
      <c r="F923" s="111"/>
      <c r="G923" s="111"/>
      <c r="H923" s="111"/>
      <c r="I923" s="111"/>
      <c r="J923" s="112"/>
      <c r="K923" s="112"/>
      <c r="L923" s="70" t="s">
        <v>658</v>
      </c>
      <c r="M923" s="71">
        <f>OAX!N961</f>
        <v>0</v>
      </c>
      <c r="N923" s="72"/>
      <c r="O923" s="68"/>
      <c r="P923" s="68"/>
      <c r="Q923" s="71">
        <f>+OAX!R961</f>
        <v>0</v>
      </c>
      <c r="R923" s="71">
        <f>+OAX!S961</f>
        <v>0</v>
      </c>
      <c r="S923" s="71">
        <f>+OAX!T961</f>
        <v>0</v>
      </c>
      <c r="T923" s="71">
        <f>+OAX!U961</f>
        <v>0</v>
      </c>
      <c r="U923" s="71">
        <f>+OAX!V961</f>
        <v>0</v>
      </c>
      <c r="V923" s="71"/>
      <c r="W923" s="71"/>
      <c r="X923" s="71"/>
      <c r="Y923" s="71"/>
      <c r="Z923" s="71"/>
      <c r="AA923" s="71"/>
    </row>
    <row r="924" spans="1:27" ht="24.75" hidden="1">
      <c r="A924" s="1"/>
      <c r="B924" s="125">
        <v>2023</v>
      </c>
      <c r="C924" s="125">
        <v>20</v>
      </c>
      <c r="D924" s="125">
        <v>4</v>
      </c>
      <c r="E924" s="125">
        <v>8</v>
      </c>
      <c r="F924" s="125">
        <v>15</v>
      </c>
      <c r="G924" s="125"/>
      <c r="H924" s="125"/>
      <c r="I924" s="125"/>
      <c r="J924" s="125"/>
      <c r="K924" s="125"/>
      <c r="L924" s="173" t="s">
        <v>659</v>
      </c>
      <c r="M924" s="174">
        <f>OAX!N962</f>
        <v>0</v>
      </c>
      <c r="N924" s="113"/>
      <c r="O924" s="125"/>
      <c r="P924" s="125"/>
      <c r="Q924" s="174">
        <f>+OAX!R962</f>
        <v>0</v>
      </c>
      <c r="R924" s="174">
        <f>+OAX!S962</f>
        <v>0</v>
      </c>
      <c r="S924" s="174">
        <f>+OAX!T962</f>
        <v>0</v>
      </c>
      <c r="T924" s="174">
        <f>+OAX!U962</f>
        <v>0</v>
      </c>
      <c r="U924" s="174">
        <f>+OAX!V962</f>
        <v>0</v>
      </c>
      <c r="V924" s="174"/>
      <c r="W924" s="174"/>
      <c r="X924" s="174"/>
      <c r="Y924" s="174"/>
      <c r="Z924" s="174"/>
      <c r="AA924" s="174"/>
    </row>
    <row r="925" spans="1:27" ht="24.75" hidden="1">
      <c r="A925" s="1"/>
      <c r="B925" s="115">
        <v>2023</v>
      </c>
      <c r="C925" s="115">
        <v>20</v>
      </c>
      <c r="D925" s="115">
        <v>4</v>
      </c>
      <c r="E925" s="115">
        <v>8</v>
      </c>
      <c r="F925" s="115">
        <v>15</v>
      </c>
      <c r="G925" s="115">
        <v>2000</v>
      </c>
      <c r="H925" s="115"/>
      <c r="I925" s="115"/>
      <c r="J925" s="115" t="s">
        <v>29</v>
      </c>
      <c r="K925" s="115"/>
      <c r="L925" s="83" t="s">
        <v>39</v>
      </c>
      <c r="M925" s="84">
        <f>OAX!N963</f>
        <v>0</v>
      </c>
      <c r="N925" s="149"/>
      <c r="O925" s="160"/>
      <c r="P925" s="160"/>
      <c r="Q925" s="84">
        <f>+OAX!R963</f>
        <v>0</v>
      </c>
      <c r="R925" s="84">
        <f>+OAX!S963</f>
        <v>0</v>
      </c>
      <c r="S925" s="84">
        <f>+OAX!T963</f>
        <v>0</v>
      </c>
      <c r="T925" s="84">
        <f>+OAX!U963</f>
        <v>0</v>
      </c>
      <c r="U925" s="84">
        <f>+OAX!V963</f>
        <v>0</v>
      </c>
      <c r="V925" s="84"/>
      <c r="W925" s="84"/>
      <c r="X925" s="84"/>
      <c r="Y925" s="84"/>
      <c r="Z925" s="84"/>
      <c r="AA925" s="84"/>
    </row>
    <row r="926" spans="1:27" ht="48" hidden="1">
      <c r="A926" s="1"/>
      <c r="B926" s="116">
        <v>2023</v>
      </c>
      <c r="C926" s="116">
        <v>20</v>
      </c>
      <c r="D926" s="116">
        <v>4</v>
      </c>
      <c r="E926" s="116">
        <v>8</v>
      </c>
      <c r="F926" s="116">
        <v>15</v>
      </c>
      <c r="G926" s="116">
        <v>2000</v>
      </c>
      <c r="H926" s="116">
        <v>2100</v>
      </c>
      <c r="I926" s="116"/>
      <c r="J926" s="116" t="s">
        <v>29</v>
      </c>
      <c r="K926" s="116"/>
      <c r="L926" s="89" t="s">
        <v>90</v>
      </c>
      <c r="M926" s="90">
        <f>OAX!N964</f>
        <v>0</v>
      </c>
      <c r="N926" s="151"/>
      <c r="O926" s="205"/>
      <c r="P926" s="205"/>
      <c r="Q926" s="90">
        <f>+OAX!R964</f>
        <v>0</v>
      </c>
      <c r="R926" s="90">
        <f>+OAX!S964</f>
        <v>0</v>
      </c>
      <c r="S926" s="90">
        <f>+OAX!T964</f>
        <v>0</v>
      </c>
      <c r="T926" s="90">
        <f>+OAX!U964</f>
        <v>0</v>
      </c>
      <c r="U926" s="90">
        <f>+OAX!V964</f>
        <v>0</v>
      </c>
      <c r="V926" s="90"/>
      <c r="W926" s="90"/>
      <c r="X926" s="90"/>
      <c r="Y926" s="90"/>
      <c r="Z926" s="90"/>
      <c r="AA926" s="90"/>
    </row>
    <row r="927" spans="1:27" ht="24.75" hidden="1">
      <c r="A927" s="1"/>
      <c r="B927" s="119">
        <v>2023</v>
      </c>
      <c r="C927" s="119">
        <v>20</v>
      </c>
      <c r="D927" s="119">
        <v>4</v>
      </c>
      <c r="E927" s="119">
        <v>8</v>
      </c>
      <c r="F927" s="119">
        <v>15</v>
      </c>
      <c r="G927" s="119">
        <v>2000</v>
      </c>
      <c r="H927" s="119">
        <v>2100</v>
      </c>
      <c r="I927" s="119">
        <v>212</v>
      </c>
      <c r="J927" s="119"/>
      <c r="K927" s="119"/>
      <c r="L927" s="189" t="s">
        <v>660</v>
      </c>
      <c r="M927" s="190">
        <f>OAX!N965</f>
        <v>0</v>
      </c>
      <c r="N927" s="153"/>
      <c r="O927" s="206"/>
      <c r="P927" s="206"/>
      <c r="Q927" s="190">
        <f>+OAX!R965</f>
        <v>0</v>
      </c>
      <c r="R927" s="190">
        <f>+OAX!S965</f>
        <v>0</v>
      </c>
      <c r="S927" s="190">
        <f>+OAX!T965</f>
        <v>0</v>
      </c>
      <c r="T927" s="190">
        <f>+OAX!U965</f>
        <v>0</v>
      </c>
      <c r="U927" s="190">
        <f>+OAX!V965</f>
        <v>0</v>
      </c>
      <c r="V927" s="190"/>
      <c r="W927" s="190"/>
      <c r="X927" s="190"/>
      <c r="Y927" s="190"/>
      <c r="Z927" s="190"/>
      <c r="AA927" s="190"/>
    </row>
    <row r="928" spans="1:27" ht="24.75" hidden="1">
      <c r="A928" s="1"/>
      <c r="B928" s="25">
        <v>2023</v>
      </c>
      <c r="C928" s="25">
        <v>20</v>
      </c>
      <c r="D928" s="25">
        <v>4</v>
      </c>
      <c r="E928" s="25">
        <v>8</v>
      </c>
      <c r="F928" s="25">
        <v>15</v>
      </c>
      <c r="G928" s="25">
        <v>2000</v>
      </c>
      <c r="H928" s="25">
        <v>2100</v>
      </c>
      <c r="I928" s="25">
        <v>212</v>
      </c>
      <c r="J928" s="100">
        <v>1</v>
      </c>
      <c r="K928" s="100"/>
      <c r="L928" s="101" t="s">
        <v>661</v>
      </c>
      <c r="M928" s="102">
        <f>OAX!N966</f>
        <v>0</v>
      </c>
      <c r="N928" s="148" t="str">
        <f>+OAX!O966</f>
        <v>Pieza</v>
      </c>
      <c r="O928" s="104">
        <f>+OAX!P966</f>
        <v>0</v>
      </c>
      <c r="P928" s="104">
        <f>+OAX!Q966</f>
        <v>0</v>
      </c>
      <c r="Q928" s="102">
        <f>+OAX!R966</f>
        <v>0</v>
      </c>
      <c r="R928" s="102">
        <f>+OAX!S966</f>
        <v>0</v>
      </c>
      <c r="S928" s="102">
        <f>+OAX!T966</f>
        <v>0</v>
      </c>
      <c r="T928" s="102">
        <f>+OAX!U966</f>
        <v>0</v>
      </c>
      <c r="U928" s="102">
        <f>+OAX!V966</f>
        <v>0</v>
      </c>
      <c r="V928" s="102">
        <f>+OAX!W966</f>
        <v>0</v>
      </c>
      <c r="W928" s="102">
        <f>+OAX!X966</f>
        <v>0</v>
      </c>
      <c r="X928" s="102">
        <f>+OAX!Y966</f>
        <v>0</v>
      </c>
      <c r="Y928" s="102">
        <f>+OAX!Z966</f>
        <v>0</v>
      </c>
      <c r="Z928" s="102">
        <f>+OAX!AA966</f>
        <v>0</v>
      </c>
      <c r="AA928" s="102">
        <f>+OAX!AB966</f>
        <v>0</v>
      </c>
    </row>
    <row r="929" spans="1:27" ht="48" hidden="1">
      <c r="A929" s="1"/>
      <c r="B929" s="119">
        <v>2023</v>
      </c>
      <c r="C929" s="119">
        <v>20</v>
      </c>
      <c r="D929" s="119">
        <v>4</v>
      </c>
      <c r="E929" s="119">
        <v>8</v>
      </c>
      <c r="F929" s="119">
        <v>15</v>
      </c>
      <c r="G929" s="119">
        <v>2000</v>
      </c>
      <c r="H929" s="119">
        <v>2100</v>
      </c>
      <c r="I929" s="119">
        <v>214</v>
      </c>
      <c r="J929" s="119"/>
      <c r="K929" s="119"/>
      <c r="L929" s="189" t="s">
        <v>141</v>
      </c>
      <c r="M929" s="190">
        <f>OAX!N967</f>
        <v>0</v>
      </c>
      <c r="N929" s="153"/>
      <c r="O929" s="206"/>
      <c r="P929" s="206"/>
      <c r="Q929" s="190">
        <f>+OAX!R967</f>
        <v>0</v>
      </c>
      <c r="R929" s="190">
        <f>+OAX!S967</f>
        <v>0</v>
      </c>
      <c r="S929" s="190">
        <f>+OAX!T967</f>
        <v>0</v>
      </c>
      <c r="T929" s="190">
        <f>+OAX!U967</f>
        <v>0</v>
      </c>
      <c r="U929" s="190">
        <f>+OAX!V967</f>
        <v>0</v>
      </c>
      <c r="V929" s="190"/>
      <c r="W929" s="190"/>
      <c r="X929" s="190"/>
      <c r="Y929" s="190"/>
      <c r="Z929" s="190"/>
      <c r="AA929" s="190"/>
    </row>
    <row r="930" spans="1:27" ht="46.5" hidden="1">
      <c r="A930" s="1"/>
      <c r="B930" s="25">
        <v>2023</v>
      </c>
      <c r="C930" s="25">
        <v>20</v>
      </c>
      <c r="D930" s="25">
        <v>4</v>
      </c>
      <c r="E930" s="25">
        <v>8</v>
      </c>
      <c r="F930" s="25">
        <v>15</v>
      </c>
      <c r="G930" s="25">
        <v>2000</v>
      </c>
      <c r="H930" s="25">
        <v>2100</v>
      </c>
      <c r="I930" s="25">
        <v>214</v>
      </c>
      <c r="J930" s="100">
        <v>1</v>
      </c>
      <c r="K930" s="100"/>
      <c r="L930" s="101" t="s">
        <v>142</v>
      </c>
      <c r="M930" s="102">
        <f>OAX!N968</f>
        <v>0</v>
      </c>
      <c r="N930" s="148" t="str">
        <f>+OAX!O968</f>
        <v>Lote</v>
      </c>
      <c r="O930" s="104">
        <f>+OAX!P968</f>
        <v>0</v>
      </c>
      <c r="P930" s="104">
        <f>+OAX!Q968</f>
        <v>0</v>
      </c>
      <c r="Q930" s="102">
        <f>+OAX!R968</f>
        <v>0</v>
      </c>
      <c r="R930" s="102">
        <f>+OAX!S968</f>
        <v>0</v>
      </c>
      <c r="S930" s="102">
        <f>+OAX!T968</f>
        <v>0</v>
      </c>
      <c r="T930" s="102">
        <f>+OAX!U968</f>
        <v>0</v>
      </c>
      <c r="U930" s="102">
        <f>+OAX!V968</f>
        <v>0</v>
      </c>
      <c r="V930" s="102">
        <f>+OAX!W968</f>
        <v>0</v>
      </c>
      <c r="W930" s="102">
        <f>+OAX!X968</f>
        <v>0</v>
      </c>
      <c r="X930" s="102">
        <f>+OAX!Y968</f>
        <v>0</v>
      </c>
      <c r="Y930" s="102">
        <f>+OAX!Z968</f>
        <v>0</v>
      </c>
      <c r="Z930" s="102">
        <f>+OAX!AA968</f>
        <v>0</v>
      </c>
      <c r="AA930" s="102">
        <f>+OAX!AB968</f>
        <v>0</v>
      </c>
    </row>
    <row r="931" spans="1:27" ht="24.75" hidden="1">
      <c r="A931" s="1"/>
      <c r="B931" s="116">
        <v>2023</v>
      </c>
      <c r="C931" s="116">
        <v>20</v>
      </c>
      <c r="D931" s="116">
        <v>4</v>
      </c>
      <c r="E931" s="116">
        <v>8</v>
      </c>
      <c r="F931" s="116">
        <v>15</v>
      </c>
      <c r="G931" s="116">
        <v>2000</v>
      </c>
      <c r="H931" s="116">
        <v>2500</v>
      </c>
      <c r="I931" s="116"/>
      <c r="J931" s="116" t="s">
        <v>29</v>
      </c>
      <c r="K931" s="116"/>
      <c r="L931" s="89" t="s">
        <v>529</v>
      </c>
      <c r="M931" s="90">
        <f>OAX!N969</f>
        <v>0</v>
      </c>
      <c r="N931" s="151"/>
      <c r="O931" s="205"/>
      <c r="P931" s="205"/>
      <c r="Q931" s="90">
        <f>+OAX!R969</f>
        <v>0</v>
      </c>
      <c r="R931" s="90">
        <f>+OAX!S969</f>
        <v>0</v>
      </c>
      <c r="S931" s="90">
        <f>+OAX!T969</f>
        <v>0</v>
      </c>
      <c r="T931" s="90">
        <f>+OAX!U969</f>
        <v>0</v>
      </c>
      <c r="U931" s="90">
        <f>+OAX!V969</f>
        <v>0</v>
      </c>
      <c r="V931" s="90"/>
      <c r="W931" s="90"/>
      <c r="X931" s="90"/>
      <c r="Y931" s="90"/>
      <c r="Z931" s="90"/>
      <c r="AA931" s="90"/>
    </row>
    <row r="932" spans="1:27" ht="24.75" hidden="1">
      <c r="A932" s="1"/>
      <c r="B932" s="119">
        <v>2023</v>
      </c>
      <c r="C932" s="119">
        <v>20</v>
      </c>
      <c r="D932" s="119">
        <v>4</v>
      </c>
      <c r="E932" s="119">
        <v>8</v>
      </c>
      <c r="F932" s="119">
        <v>15</v>
      </c>
      <c r="G932" s="119">
        <v>2000</v>
      </c>
      <c r="H932" s="119">
        <v>2500</v>
      </c>
      <c r="I932" s="119">
        <v>255</v>
      </c>
      <c r="J932" s="119"/>
      <c r="K932" s="119"/>
      <c r="L932" s="189" t="s">
        <v>530</v>
      </c>
      <c r="M932" s="190">
        <f>OAX!N970</f>
        <v>0</v>
      </c>
      <c r="N932" s="153"/>
      <c r="O932" s="206"/>
      <c r="P932" s="206"/>
      <c r="Q932" s="190">
        <f>+OAX!R970</f>
        <v>0</v>
      </c>
      <c r="R932" s="190">
        <f>+OAX!S970</f>
        <v>0</v>
      </c>
      <c r="S932" s="190">
        <f>+OAX!T970</f>
        <v>0</v>
      </c>
      <c r="T932" s="190">
        <f>+OAX!U970</f>
        <v>0</v>
      </c>
      <c r="U932" s="190">
        <f>+OAX!V970</f>
        <v>0</v>
      </c>
      <c r="V932" s="190"/>
      <c r="W932" s="190"/>
      <c r="X932" s="190"/>
      <c r="Y932" s="190"/>
      <c r="Z932" s="190"/>
      <c r="AA932" s="190"/>
    </row>
    <row r="933" spans="1:27" ht="24.75" hidden="1">
      <c r="A933" s="1"/>
      <c r="B933" s="25">
        <v>2023</v>
      </c>
      <c r="C933" s="25">
        <v>20</v>
      </c>
      <c r="D933" s="25">
        <v>4</v>
      </c>
      <c r="E933" s="25">
        <v>8</v>
      </c>
      <c r="F933" s="25">
        <v>15</v>
      </c>
      <c r="G933" s="25">
        <v>2000</v>
      </c>
      <c r="H933" s="25">
        <v>2500</v>
      </c>
      <c r="I933" s="25">
        <v>255</v>
      </c>
      <c r="J933" s="100">
        <v>1</v>
      </c>
      <c r="K933" s="100"/>
      <c r="L933" s="101" t="s">
        <v>530</v>
      </c>
      <c r="M933" s="102">
        <f>OAX!N971</f>
        <v>0</v>
      </c>
      <c r="N933" s="148" t="str">
        <f>+OAX!O971</f>
        <v>Lote</v>
      </c>
      <c r="O933" s="104">
        <f>+OAX!P971</f>
        <v>0</v>
      </c>
      <c r="P933" s="104">
        <f>+OAX!Q971</f>
        <v>0</v>
      </c>
      <c r="Q933" s="102">
        <f>+OAX!R971</f>
        <v>0</v>
      </c>
      <c r="R933" s="102">
        <f>+OAX!S971</f>
        <v>0</v>
      </c>
      <c r="S933" s="102">
        <f>+OAX!T971</f>
        <v>0</v>
      </c>
      <c r="T933" s="102">
        <f>+OAX!U971</f>
        <v>0</v>
      </c>
      <c r="U933" s="102">
        <f>+OAX!V971</f>
        <v>0</v>
      </c>
      <c r="V933" s="102">
        <f>+OAX!W971</f>
        <v>0</v>
      </c>
      <c r="W933" s="102">
        <f>+OAX!X971</f>
        <v>0</v>
      </c>
      <c r="X933" s="102">
        <f>+OAX!Y971</f>
        <v>0</v>
      </c>
      <c r="Y933" s="102">
        <f>+OAX!Z971</f>
        <v>0</v>
      </c>
      <c r="Z933" s="102">
        <f>+OAX!AA971</f>
        <v>0</v>
      </c>
      <c r="AA933" s="102">
        <f>+OAX!AB971</f>
        <v>0</v>
      </c>
    </row>
    <row r="934" spans="1:27" ht="24.75" hidden="1">
      <c r="A934" s="1"/>
      <c r="B934" s="115">
        <v>2023</v>
      </c>
      <c r="C934" s="115">
        <v>20</v>
      </c>
      <c r="D934" s="115">
        <v>4</v>
      </c>
      <c r="E934" s="115">
        <v>8</v>
      </c>
      <c r="F934" s="115">
        <v>15</v>
      </c>
      <c r="G934" s="115">
        <v>3000</v>
      </c>
      <c r="H934" s="115"/>
      <c r="I934" s="115"/>
      <c r="J934" s="115"/>
      <c r="K934" s="115"/>
      <c r="L934" s="83" t="s">
        <v>55</v>
      </c>
      <c r="M934" s="84">
        <f>OAX!N972</f>
        <v>0</v>
      </c>
      <c r="N934" s="149"/>
      <c r="O934" s="160"/>
      <c r="P934" s="160"/>
      <c r="Q934" s="84">
        <f>+OAX!R972</f>
        <v>0</v>
      </c>
      <c r="R934" s="84">
        <f>+OAX!S972</f>
        <v>0</v>
      </c>
      <c r="S934" s="84">
        <f>+OAX!T972</f>
        <v>0</v>
      </c>
      <c r="T934" s="84">
        <f>+OAX!U972</f>
        <v>0</v>
      </c>
      <c r="U934" s="84">
        <f>+OAX!V972</f>
        <v>0</v>
      </c>
      <c r="V934" s="84"/>
      <c r="W934" s="84"/>
      <c r="X934" s="84"/>
      <c r="Y934" s="84"/>
      <c r="Z934" s="84"/>
      <c r="AA934" s="84"/>
    </row>
    <row r="935" spans="1:27" ht="24.75" hidden="1">
      <c r="A935" s="1"/>
      <c r="B935" s="116">
        <v>2023</v>
      </c>
      <c r="C935" s="116">
        <v>20</v>
      </c>
      <c r="D935" s="116">
        <v>4</v>
      </c>
      <c r="E935" s="116">
        <v>8</v>
      </c>
      <c r="F935" s="116">
        <v>15</v>
      </c>
      <c r="G935" s="116">
        <v>3000</v>
      </c>
      <c r="H935" s="116">
        <v>3100</v>
      </c>
      <c r="I935" s="116"/>
      <c r="J935" s="116" t="s">
        <v>29</v>
      </c>
      <c r="K935" s="116"/>
      <c r="L935" s="89" t="s">
        <v>151</v>
      </c>
      <c r="M935" s="90">
        <f>OAX!N973</f>
        <v>0</v>
      </c>
      <c r="N935" s="151"/>
      <c r="O935" s="205"/>
      <c r="P935" s="205"/>
      <c r="Q935" s="90">
        <f>+OAX!R973</f>
        <v>0</v>
      </c>
      <c r="R935" s="90">
        <f>+OAX!S973</f>
        <v>0</v>
      </c>
      <c r="S935" s="90">
        <f>+OAX!T973</f>
        <v>0</v>
      </c>
      <c r="T935" s="90">
        <f>+OAX!U973</f>
        <v>0</v>
      </c>
      <c r="U935" s="90">
        <f>+OAX!V973</f>
        <v>0</v>
      </c>
      <c r="V935" s="90"/>
      <c r="W935" s="90"/>
      <c r="X935" s="90"/>
      <c r="Y935" s="90"/>
      <c r="Z935" s="90"/>
      <c r="AA935" s="90"/>
    </row>
    <row r="936" spans="1:27" ht="48" hidden="1">
      <c r="A936" s="1"/>
      <c r="B936" s="119">
        <v>2023</v>
      </c>
      <c r="C936" s="119">
        <v>20</v>
      </c>
      <c r="D936" s="119">
        <v>4</v>
      </c>
      <c r="E936" s="119">
        <v>8</v>
      </c>
      <c r="F936" s="119">
        <v>15</v>
      </c>
      <c r="G936" s="119">
        <v>3000</v>
      </c>
      <c r="H936" s="119">
        <v>3100</v>
      </c>
      <c r="I936" s="119">
        <v>317</v>
      </c>
      <c r="J936" s="119"/>
      <c r="K936" s="119"/>
      <c r="L936" s="189" t="s">
        <v>317</v>
      </c>
      <c r="M936" s="190">
        <f>OAX!N974</f>
        <v>0</v>
      </c>
      <c r="N936" s="153"/>
      <c r="O936" s="206"/>
      <c r="P936" s="206"/>
      <c r="Q936" s="190">
        <f>+OAX!R974</f>
        <v>0</v>
      </c>
      <c r="R936" s="190">
        <f>+OAX!S974</f>
        <v>0</v>
      </c>
      <c r="S936" s="190">
        <f>+OAX!T974</f>
        <v>0</v>
      </c>
      <c r="T936" s="190">
        <f>+OAX!U974</f>
        <v>0</v>
      </c>
      <c r="U936" s="190">
        <f>+OAX!V974</f>
        <v>0</v>
      </c>
      <c r="V936" s="190"/>
      <c r="W936" s="190"/>
      <c r="X936" s="190"/>
      <c r="Y936" s="190"/>
      <c r="Z936" s="190"/>
      <c r="AA936" s="190"/>
    </row>
    <row r="937" spans="1:27" ht="24.75" hidden="1">
      <c r="A937" s="1"/>
      <c r="B937" s="25">
        <v>2023</v>
      </c>
      <c r="C937" s="25">
        <v>20</v>
      </c>
      <c r="D937" s="25">
        <v>4</v>
      </c>
      <c r="E937" s="25">
        <v>8</v>
      </c>
      <c r="F937" s="25">
        <v>15</v>
      </c>
      <c r="G937" s="25">
        <v>3000</v>
      </c>
      <c r="H937" s="25">
        <v>3100</v>
      </c>
      <c r="I937" s="25">
        <v>317</v>
      </c>
      <c r="J937" s="100">
        <v>1</v>
      </c>
      <c r="K937" s="100"/>
      <c r="L937" s="101" t="s">
        <v>153</v>
      </c>
      <c r="M937" s="102">
        <f>OAX!N975</f>
        <v>0</v>
      </c>
      <c r="N937" s="148" t="str">
        <f>+OAX!O975</f>
        <v>Servicio</v>
      </c>
      <c r="O937" s="104">
        <f>+OAX!P975</f>
        <v>0</v>
      </c>
      <c r="P937" s="104">
        <f>+OAX!Q975</f>
        <v>0</v>
      </c>
      <c r="Q937" s="102">
        <f>+OAX!R975</f>
        <v>0</v>
      </c>
      <c r="R937" s="102">
        <f>+OAX!S975</f>
        <v>0</v>
      </c>
      <c r="S937" s="102">
        <f>+OAX!T975</f>
        <v>0</v>
      </c>
      <c r="T937" s="102">
        <f>+OAX!U975</f>
        <v>0</v>
      </c>
      <c r="U937" s="102">
        <f>+OAX!V975</f>
        <v>0</v>
      </c>
      <c r="V937" s="102">
        <f>+OAX!W975</f>
        <v>0</v>
      </c>
      <c r="W937" s="102">
        <f>+OAX!X975</f>
        <v>0</v>
      </c>
      <c r="X937" s="102">
        <f>+OAX!Y975</f>
        <v>0</v>
      </c>
      <c r="Y937" s="102">
        <f>+OAX!Z975</f>
        <v>0</v>
      </c>
      <c r="Z937" s="102">
        <f>+OAX!AA975</f>
        <v>0</v>
      </c>
      <c r="AA937" s="102">
        <f>+OAX!AB975</f>
        <v>0</v>
      </c>
    </row>
    <row r="938" spans="1:27" ht="24.75" hidden="1">
      <c r="A938" s="1"/>
      <c r="B938" s="25">
        <v>2023</v>
      </c>
      <c r="C938" s="25">
        <v>20</v>
      </c>
      <c r="D938" s="25">
        <v>4</v>
      </c>
      <c r="E938" s="25">
        <v>8</v>
      </c>
      <c r="F938" s="25">
        <v>15</v>
      </c>
      <c r="G938" s="25">
        <v>3000</v>
      </c>
      <c r="H938" s="25">
        <v>3100</v>
      </c>
      <c r="I938" s="25">
        <v>317</v>
      </c>
      <c r="J938" s="100">
        <v>2</v>
      </c>
      <c r="K938" s="100"/>
      <c r="L938" s="101" t="s">
        <v>662</v>
      </c>
      <c r="M938" s="102">
        <f>OAX!N976</f>
        <v>0</v>
      </c>
      <c r="N938" s="148" t="str">
        <f>+OAX!O976</f>
        <v>Servicio</v>
      </c>
      <c r="O938" s="104">
        <f>+OAX!P976</f>
        <v>0</v>
      </c>
      <c r="P938" s="104">
        <f>+OAX!Q976</f>
        <v>0</v>
      </c>
      <c r="Q938" s="102">
        <f>+OAX!R976</f>
        <v>0</v>
      </c>
      <c r="R938" s="102">
        <f>+OAX!S976</f>
        <v>0</v>
      </c>
      <c r="S938" s="102">
        <f>+OAX!T976</f>
        <v>0</v>
      </c>
      <c r="T938" s="102">
        <f>+OAX!U976</f>
        <v>0</v>
      </c>
      <c r="U938" s="102">
        <f>+OAX!V976</f>
        <v>0</v>
      </c>
      <c r="V938" s="102">
        <f>+OAX!W976</f>
        <v>0</v>
      </c>
      <c r="W938" s="102">
        <f>+OAX!X976</f>
        <v>0</v>
      </c>
      <c r="X938" s="102">
        <f>+OAX!Y976</f>
        <v>0</v>
      </c>
      <c r="Y938" s="102">
        <f>+OAX!Z976</f>
        <v>0</v>
      </c>
      <c r="Z938" s="102">
        <f>+OAX!AA976</f>
        <v>0</v>
      </c>
      <c r="AA938" s="102">
        <f>+OAX!AB976</f>
        <v>0</v>
      </c>
    </row>
    <row r="939" spans="1:27" ht="24.75" hidden="1">
      <c r="A939" s="1"/>
      <c r="B939" s="119">
        <v>2023</v>
      </c>
      <c r="C939" s="119">
        <v>20</v>
      </c>
      <c r="D939" s="119">
        <v>4</v>
      </c>
      <c r="E939" s="119">
        <v>8</v>
      </c>
      <c r="F939" s="119">
        <v>15</v>
      </c>
      <c r="G939" s="119">
        <v>3000</v>
      </c>
      <c r="H939" s="119">
        <v>3100</v>
      </c>
      <c r="I939" s="119">
        <v>319</v>
      </c>
      <c r="J939" s="119"/>
      <c r="K939" s="119"/>
      <c r="L939" s="189" t="s">
        <v>510</v>
      </c>
      <c r="M939" s="190">
        <f>OAX!N977</f>
        <v>0</v>
      </c>
      <c r="N939" s="153"/>
      <c r="O939" s="206"/>
      <c r="P939" s="206"/>
      <c r="Q939" s="190">
        <f>+OAX!R977</f>
        <v>0</v>
      </c>
      <c r="R939" s="190">
        <f>+OAX!S977</f>
        <v>0</v>
      </c>
      <c r="S939" s="190">
        <f>+OAX!T977</f>
        <v>0</v>
      </c>
      <c r="T939" s="190">
        <f>+OAX!U977</f>
        <v>0</v>
      </c>
      <c r="U939" s="190">
        <f>+OAX!V977</f>
        <v>0</v>
      </c>
      <c r="V939" s="190"/>
      <c r="W939" s="190"/>
      <c r="X939" s="190"/>
      <c r="Y939" s="190"/>
      <c r="Z939" s="190"/>
      <c r="AA939" s="190"/>
    </row>
    <row r="940" spans="1:27" ht="24.75" hidden="1">
      <c r="A940" s="1"/>
      <c r="B940" s="25">
        <v>2023</v>
      </c>
      <c r="C940" s="25">
        <v>20</v>
      </c>
      <c r="D940" s="25">
        <v>4</v>
      </c>
      <c r="E940" s="25">
        <v>8</v>
      </c>
      <c r="F940" s="25">
        <v>15</v>
      </c>
      <c r="G940" s="25">
        <v>3000</v>
      </c>
      <c r="H940" s="25">
        <v>3100</v>
      </c>
      <c r="I940" s="25">
        <v>319</v>
      </c>
      <c r="J940" s="100">
        <v>1</v>
      </c>
      <c r="K940" s="100"/>
      <c r="L940" s="101" t="s">
        <v>663</v>
      </c>
      <c r="M940" s="102">
        <f>OAX!N978</f>
        <v>0</v>
      </c>
      <c r="N940" s="148" t="str">
        <f>+OAX!O978</f>
        <v>Servicio</v>
      </c>
      <c r="O940" s="104">
        <f>+OAX!P978</f>
        <v>0</v>
      </c>
      <c r="P940" s="104">
        <f>+OAX!Q978</f>
        <v>0</v>
      </c>
      <c r="Q940" s="102">
        <f>+OAX!R978</f>
        <v>0</v>
      </c>
      <c r="R940" s="102">
        <f>+OAX!S978</f>
        <v>0</v>
      </c>
      <c r="S940" s="102">
        <f>+OAX!T978</f>
        <v>0</v>
      </c>
      <c r="T940" s="102">
        <f>+OAX!U978</f>
        <v>0</v>
      </c>
      <c r="U940" s="102">
        <f>+OAX!V978</f>
        <v>0</v>
      </c>
      <c r="V940" s="102">
        <f>+OAX!W978</f>
        <v>0</v>
      </c>
      <c r="W940" s="102">
        <f>+OAX!X978</f>
        <v>0</v>
      </c>
      <c r="X940" s="102">
        <f>+OAX!Y978</f>
        <v>0</v>
      </c>
      <c r="Y940" s="102">
        <f>+OAX!Z978</f>
        <v>0</v>
      </c>
      <c r="Z940" s="102">
        <f>+OAX!AA978</f>
        <v>0</v>
      </c>
      <c r="AA940" s="102">
        <f>+OAX!AB978</f>
        <v>0</v>
      </c>
    </row>
    <row r="941" spans="1:27" ht="24.75" hidden="1">
      <c r="A941" s="1"/>
      <c r="B941" s="116">
        <v>2023</v>
      </c>
      <c r="C941" s="116">
        <v>20</v>
      </c>
      <c r="D941" s="116">
        <v>4</v>
      </c>
      <c r="E941" s="116">
        <v>8</v>
      </c>
      <c r="F941" s="116">
        <v>15</v>
      </c>
      <c r="G941" s="116">
        <v>3000</v>
      </c>
      <c r="H941" s="116">
        <v>3200</v>
      </c>
      <c r="I941" s="116"/>
      <c r="J941" s="116"/>
      <c r="K941" s="116"/>
      <c r="L941" s="89" t="s">
        <v>664</v>
      </c>
      <c r="M941" s="90">
        <f>OAX!N979</f>
        <v>0</v>
      </c>
      <c r="N941" s="151"/>
      <c r="O941" s="205"/>
      <c r="P941" s="205"/>
      <c r="Q941" s="90">
        <f>+OAX!R979</f>
        <v>0</v>
      </c>
      <c r="R941" s="90">
        <f>+OAX!S979</f>
        <v>0</v>
      </c>
      <c r="S941" s="90">
        <f>+OAX!T979</f>
        <v>0</v>
      </c>
      <c r="T941" s="90">
        <f>+OAX!U979</f>
        <v>0</v>
      </c>
      <c r="U941" s="90">
        <f>+OAX!V979</f>
        <v>0</v>
      </c>
      <c r="V941" s="90"/>
      <c r="W941" s="90"/>
      <c r="X941" s="90"/>
      <c r="Y941" s="90"/>
      <c r="Z941" s="90"/>
      <c r="AA941" s="90"/>
    </row>
    <row r="942" spans="1:27" ht="24.75" hidden="1">
      <c r="A942" s="1"/>
      <c r="B942" s="119">
        <v>2023</v>
      </c>
      <c r="C942" s="119">
        <v>20</v>
      </c>
      <c r="D942" s="119">
        <v>4</v>
      </c>
      <c r="E942" s="119">
        <v>8</v>
      </c>
      <c r="F942" s="119">
        <v>15</v>
      </c>
      <c r="G942" s="119">
        <v>3000</v>
      </c>
      <c r="H942" s="119">
        <v>3200</v>
      </c>
      <c r="I942" s="119">
        <v>327</v>
      </c>
      <c r="J942" s="119"/>
      <c r="K942" s="119"/>
      <c r="L942" s="189" t="s">
        <v>665</v>
      </c>
      <c r="M942" s="190">
        <f>OAX!N980</f>
        <v>0</v>
      </c>
      <c r="N942" s="153"/>
      <c r="O942" s="206"/>
      <c r="P942" s="206"/>
      <c r="Q942" s="190">
        <f>+OAX!R980</f>
        <v>0</v>
      </c>
      <c r="R942" s="190">
        <f>+OAX!S980</f>
        <v>0</v>
      </c>
      <c r="S942" s="190">
        <f>+OAX!T980</f>
        <v>0</v>
      </c>
      <c r="T942" s="190">
        <f>+OAX!U980</f>
        <v>0</v>
      </c>
      <c r="U942" s="190">
        <f>+OAX!V980</f>
        <v>0</v>
      </c>
      <c r="V942" s="190"/>
      <c r="W942" s="190"/>
      <c r="X942" s="190"/>
      <c r="Y942" s="190"/>
      <c r="Z942" s="190"/>
      <c r="AA942" s="190"/>
    </row>
    <row r="943" spans="1:27" ht="24.75" hidden="1">
      <c r="A943" s="1"/>
      <c r="B943" s="25">
        <v>2023</v>
      </c>
      <c r="C943" s="25">
        <v>20</v>
      </c>
      <c r="D943" s="25">
        <v>4</v>
      </c>
      <c r="E943" s="25">
        <v>8</v>
      </c>
      <c r="F943" s="25">
        <v>15</v>
      </c>
      <c r="G943" s="25">
        <v>3000</v>
      </c>
      <c r="H943" s="25">
        <v>3200</v>
      </c>
      <c r="I943" s="25">
        <v>327</v>
      </c>
      <c r="J943" s="100">
        <v>1</v>
      </c>
      <c r="K943" s="100"/>
      <c r="L943" s="101" t="s">
        <v>666</v>
      </c>
      <c r="M943" s="102">
        <f>OAX!N981</f>
        <v>0</v>
      </c>
      <c r="N943" s="148" t="str">
        <f>+OAX!O981</f>
        <v>Servicio</v>
      </c>
      <c r="O943" s="104">
        <f>+OAX!P981</f>
        <v>0</v>
      </c>
      <c r="P943" s="104">
        <f>+OAX!Q981</f>
        <v>0</v>
      </c>
      <c r="Q943" s="102">
        <f>+OAX!R981</f>
        <v>0</v>
      </c>
      <c r="R943" s="102">
        <f>+OAX!S981</f>
        <v>0</v>
      </c>
      <c r="S943" s="102">
        <f>+OAX!T981</f>
        <v>0</v>
      </c>
      <c r="T943" s="102">
        <f>+OAX!U981</f>
        <v>0</v>
      </c>
      <c r="U943" s="102">
        <f>+OAX!V981</f>
        <v>0</v>
      </c>
      <c r="V943" s="102">
        <f>+OAX!W981</f>
        <v>0</v>
      </c>
      <c r="W943" s="102">
        <f>+OAX!X981</f>
        <v>0</v>
      </c>
      <c r="X943" s="102">
        <f>+OAX!Y981</f>
        <v>0</v>
      </c>
      <c r="Y943" s="102">
        <f>+OAX!Z981</f>
        <v>0</v>
      </c>
      <c r="Z943" s="102">
        <f>+OAX!AA981</f>
        <v>0</v>
      </c>
      <c r="AA943" s="102">
        <f>+OAX!AB981</f>
        <v>0</v>
      </c>
    </row>
    <row r="944" spans="1:27" ht="48" hidden="1">
      <c r="A944" s="1"/>
      <c r="B944" s="116">
        <v>2023</v>
      </c>
      <c r="C944" s="116">
        <v>20</v>
      </c>
      <c r="D944" s="116">
        <v>4</v>
      </c>
      <c r="E944" s="116">
        <v>8</v>
      </c>
      <c r="F944" s="116">
        <v>15</v>
      </c>
      <c r="G944" s="116">
        <v>3000</v>
      </c>
      <c r="H944" s="116">
        <v>3300</v>
      </c>
      <c r="I944" s="116"/>
      <c r="J944" s="116"/>
      <c r="K944" s="116"/>
      <c r="L944" s="89" t="s">
        <v>56</v>
      </c>
      <c r="M944" s="90">
        <f>OAX!N982</f>
        <v>0</v>
      </c>
      <c r="N944" s="151"/>
      <c r="O944" s="205"/>
      <c r="P944" s="205"/>
      <c r="Q944" s="90">
        <f>+OAX!R982</f>
        <v>0</v>
      </c>
      <c r="R944" s="90">
        <f>+OAX!S982</f>
        <v>0</v>
      </c>
      <c r="S944" s="90">
        <f>+OAX!T982</f>
        <v>0</v>
      </c>
      <c r="T944" s="90">
        <f>+OAX!U982</f>
        <v>0</v>
      </c>
      <c r="U944" s="90">
        <f>+OAX!V982</f>
        <v>0</v>
      </c>
      <c r="V944" s="90"/>
      <c r="W944" s="90"/>
      <c r="X944" s="90"/>
      <c r="Y944" s="90"/>
      <c r="Z944" s="90"/>
      <c r="AA944" s="90"/>
    </row>
    <row r="945" spans="1:27" ht="48" hidden="1">
      <c r="A945" s="1"/>
      <c r="B945" s="119">
        <v>2023</v>
      </c>
      <c r="C945" s="119">
        <v>20</v>
      </c>
      <c r="D945" s="119">
        <v>4</v>
      </c>
      <c r="E945" s="119">
        <v>8</v>
      </c>
      <c r="F945" s="119">
        <v>15</v>
      </c>
      <c r="G945" s="119">
        <v>3000</v>
      </c>
      <c r="H945" s="119">
        <v>3300</v>
      </c>
      <c r="I945" s="119">
        <v>333</v>
      </c>
      <c r="J945" s="119"/>
      <c r="K945" s="119"/>
      <c r="L945" s="189" t="s">
        <v>159</v>
      </c>
      <c r="M945" s="190">
        <f>OAX!N983</f>
        <v>0</v>
      </c>
      <c r="N945" s="153"/>
      <c r="O945" s="206"/>
      <c r="P945" s="206"/>
      <c r="Q945" s="190">
        <f>+OAX!R983</f>
        <v>0</v>
      </c>
      <c r="R945" s="190">
        <f>+OAX!S983</f>
        <v>0</v>
      </c>
      <c r="S945" s="190">
        <f>+OAX!T983</f>
        <v>0</v>
      </c>
      <c r="T945" s="190">
        <f>+OAX!U983</f>
        <v>0</v>
      </c>
      <c r="U945" s="190">
        <f>+OAX!V983</f>
        <v>0</v>
      </c>
      <c r="V945" s="190"/>
      <c r="W945" s="190"/>
      <c r="X945" s="190"/>
      <c r="Y945" s="190"/>
      <c r="Z945" s="190"/>
      <c r="AA945" s="190"/>
    </row>
    <row r="946" spans="1:27" ht="46.5" hidden="1">
      <c r="A946" s="1"/>
      <c r="B946" s="25">
        <v>2023</v>
      </c>
      <c r="C946" s="25">
        <v>20</v>
      </c>
      <c r="D946" s="25">
        <v>4</v>
      </c>
      <c r="E946" s="25">
        <v>8</v>
      </c>
      <c r="F946" s="25">
        <v>15</v>
      </c>
      <c r="G946" s="25">
        <v>3000</v>
      </c>
      <c r="H946" s="25">
        <v>3300</v>
      </c>
      <c r="I946" s="25">
        <v>333</v>
      </c>
      <c r="J946" s="100">
        <v>1</v>
      </c>
      <c r="K946" s="100"/>
      <c r="L946" s="101" t="s">
        <v>667</v>
      </c>
      <c r="M946" s="102">
        <f>OAX!N984</f>
        <v>0</v>
      </c>
      <c r="N946" s="148" t="str">
        <f>+OAX!O984</f>
        <v>Servicio</v>
      </c>
      <c r="O946" s="104">
        <f>+OAX!P984</f>
        <v>0</v>
      </c>
      <c r="P946" s="104">
        <f>+OAX!Q984</f>
        <v>0</v>
      </c>
      <c r="Q946" s="102">
        <f>+OAX!R984</f>
        <v>0</v>
      </c>
      <c r="R946" s="102">
        <f>+OAX!S984</f>
        <v>0</v>
      </c>
      <c r="S946" s="102">
        <f>+OAX!T984</f>
        <v>0</v>
      </c>
      <c r="T946" s="102">
        <f>+OAX!U984</f>
        <v>0</v>
      </c>
      <c r="U946" s="102">
        <f>+OAX!V984</f>
        <v>0</v>
      </c>
      <c r="V946" s="102">
        <f>+OAX!W984</f>
        <v>0</v>
      </c>
      <c r="W946" s="102">
        <f>+OAX!X984</f>
        <v>0</v>
      </c>
      <c r="X946" s="102">
        <f>+OAX!Y984</f>
        <v>0</v>
      </c>
      <c r="Y946" s="102">
        <f>+OAX!Z984</f>
        <v>0</v>
      </c>
      <c r="Z946" s="102">
        <f>+OAX!AA984</f>
        <v>0</v>
      </c>
      <c r="AA946" s="102">
        <f>+OAX!AB984</f>
        <v>0</v>
      </c>
    </row>
    <row r="947" spans="1:27" ht="24.75" hidden="1">
      <c r="A947" s="1"/>
      <c r="B947" s="115">
        <v>2023</v>
      </c>
      <c r="C947" s="115">
        <v>20</v>
      </c>
      <c r="D947" s="115">
        <v>4</v>
      </c>
      <c r="E947" s="115">
        <v>8</v>
      </c>
      <c r="F947" s="115">
        <v>15</v>
      </c>
      <c r="G947" s="115">
        <v>5000</v>
      </c>
      <c r="H947" s="115"/>
      <c r="I947" s="115"/>
      <c r="J947" s="115"/>
      <c r="K947" s="115"/>
      <c r="L947" s="83" t="s">
        <v>114</v>
      </c>
      <c r="M947" s="84">
        <f>OAX!N985</f>
        <v>0</v>
      </c>
      <c r="N947" s="149"/>
      <c r="O947" s="160"/>
      <c r="P947" s="160"/>
      <c r="Q947" s="84">
        <f>+OAX!R985</f>
        <v>0</v>
      </c>
      <c r="R947" s="84">
        <f>+OAX!S985</f>
        <v>0</v>
      </c>
      <c r="S947" s="84">
        <f>+OAX!T985</f>
        <v>0</v>
      </c>
      <c r="T947" s="84">
        <f>+OAX!U985</f>
        <v>0</v>
      </c>
      <c r="U947" s="84">
        <f>+OAX!V985</f>
        <v>0</v>
      </c>
      <c r="V947" s="84"/>
      <c r="W947" s="84"/>
      <c r="X947" s="84"/>
      <c r="Y947" s="84"/>
      <c r="Z947" s="84"/>
      <c r="AA947" s="84"/>
    </row>
    <row r="948" spans="1:27" ht="24.75" hidden="1">
      <c r="A948" s="1"/>
      <c r="B948" s="116">
        <v>2023</v>
      </c>
      <c r="C948" s="116">
        <v>20</v>
      </c>
      <c r="D948" s="116">
        <v>4</v>
      </c>
      <c r="E948" s="116">
        <v>8</v>
      </c>
      <c r="F948" s="116">
        <v>15</v>
      </c>
      <c r="G948" s="116">
        <v>5000</v>
      </c>
      <c r="H948" s="116">
        <v>5100</v>
      </c>
      <c r="I948" s="116"/>
      <c r="J948" s="116" t="s">
        <v>29</v>
      </c>
      <c r="K948" s="116"/>
      <c r="L948" s="89" t="s">
        <v>115</v>
      </c>
      <c r="M948" s="90">
        <f>OAX!N986</f>
        <v>0</v>
      </c>
      <c r="N948" s="151"/>
      <c r="O948" s="205"/>
      <c r="P948" s="205"/>
      <c r="Q948" s="90">
        <f>+OAX!R986</f>
        <v>0</v>
      </c>
      <c r="R948" s="90">
        <f>+OAX!S986</f>
        <v>0</v>
      </c>
      <c r="S948" s="90">
        <f>+OAX!T986</f>
        <v>0</v>
      </c>
      <c r="T948" s="90">
        <f>+OAX!U986</f>
        <v>0</v>
      </c>
      <c r="U948" s="90">
        <f>+OAX!V986</f>
        <v>0</v>
      </c>
      <c r="V948" s="90"/>
      <c r="W948" s="90"/>
      <c r="X948" s="90"/>
      <c r="Y948" s="90"/>
      <c r="Z948" s="90"/>
      <c r="AA948" s="90"/>
    </row>
    <row r="949" spans="1:27" ht="24.75" hidden="1">
      <c r="A949" s="1"/>
      <c r="B949" s="119">
        <v>2023</v>
      </c>
      <c r="C949" s="119">
        <v>20</v>
      </c>
      <c r="D949" s="119">
        <v>4</v>
      </c>
      <c r="E949" s="119">
        <v>8</v>
      </c>
      <c r="F949" s="119">
        <v>15</v>
      </c>
      <c r="G949" s="119">
        <v>5000</v>
      </c>
      <c r="H949" s="119">
        <v>5100</v>
      </c>
      <c r="I949" s="119">
        <v>515</v>
      </c>
      <c r="J949" s="119"/>
      <c r="K949" s="119"/>
      <c r="L949" s="189" t="s">
        <v>116</v>
      </c>
      <c r="M949" s="190">
        <f>OAX!N987</f>
        <v>0</v>
      </c>
      <c r="N949" s="153"/>
      <c r="O949" s="206"/>
      <c r="P949" s="206"/>
      <c r="Q949" s="190">
        <f>+OAX!R987</f>
        <v>0</v>
      </c>
      <c r="R949" s="190">
        <f>+OAX!S987</f>
        <v>0</v>
      </c>
      <c r="S949" s="190">
        <f>+OAX!T987</f>
        <v>0</v>
      </c>
      <c r="T949" s="190">
        <f>+OAX!U987</f>
        <v>0</v>
      </c>
      <c r="U949" s="190">
        <f>+OAX!V987</f>
        <v>0</v>
      </c>
      <c r="V949" s="190"/>
      <c r="W949" s="190"/>
      <c r="X949" s="190"/>
      <c r="Y949" s="190"/>
      <c r="Z949" s="190"/>
      <c r="AA949" s="190"/>
    </row>
    <row r="950" spans="1:27" ht="24.75" hidden="1">
      <c r="A950" s="1"/>
      <c r="B950" s="25">
        <v>2023</v>
      </c>
      <c r="C950" s="25">
        <v>20</v>
      </c>
      <c r="D950" s="25">
        <v>4</v>
      </c>
      <c r="E950" s="25">
        <v>8</v>
      </c>
      <c r="F950" s="25">
        <v>15</v>
      </c>
      <c r="G950" s="25">
        <v>5000</v>
      </c>
      <c r="H950" s="25">
        <v>5100</v>
      </c>
      <c r="I950" s="25">
        <v>515</v>
      </c>
      <c r="J950" s="100">
        <v>1</v>
      </c>
      <c r="K950" s="100"/>
      <c r="L950" s="101" t="s">
        <v>668</v>
      </c>
      <c r="M950" s="102">
        <f>OAX!N988</f>
        <v>0</v>
      </c>
      <c r="N950" s="148" t="str">
        <f>+OAX!O988</f>
        <v>Pieza</v>
      </c>
      <c r="O950" s="104">
        <f>+OAX!P988</f>
        <v>0</v>
      </c>
      <c r="P950" s="104">
        <f>+OAX!Q988</f>
        <v>0</v>
      </c>
      <c r="Q950" s="102">
        <f>+OAX!R988</f>
        <v>0</v>
      </c>
      <c r="R950" s="102">
        <f>+OAX!S988</f>
        <v>0</v>
      </c>
      <c r="S950" s="102">
        <f>+OAX!T988</f>
        <v>0</v>
      </c>
      <c r="T950" s="102">
        <f>+OAX!U988</f>
        <v>0</v>
      </c>
      <c r="U950" s="102">
        <f>+OAX!V988</f>
        <v>0</v>
      </c>
      <c r="V950" s="102">
        <f>+OAX!W988</f>
        <v>0</v>
      </c>
      <c r="W950" s="102">
        <f>+OAX!X988</f>
        <v>0</v>
      </c>
      <c r="X950" s="102">
        <f>+OAX!Y988</f>
        <v>0</v>
      </c>
      <c r="Y950" s="102">
        <f>+OAX!Z988</f>
        <v>0</v>
      </c>
      <c r="Z950" s="102">
        <f>+OAX!AA988</f>
        <v>0</v>
      </c>
      <c r="AA950" s="102">
        <f>+OAX!AB988</f>
        <v>0</v>
      </c>
    </row>
    <row r="951" spans="1:27" ht="24.75" hidden="1">
      <c r="A951" s="1"/>
      <c r="B951" s="25">
        <v>2023</v>
      </c>
      <c r="C951" s="25">
        <v>20</v>
      </c>
      <c r="D951" s="25">
        <v>4</v>
      </c>
      <c r="E951" s="25">
        <v>8</v>
      </c>
      <c r="F951" s="25">
        <v>15</v>
      </c>
      <c r="G951" s="25">
        <v>5000</v>
      </c>
      <c r="H951" s="25">
        <v>5100</v>
      </c>
      <c r="I951" s="25">
        <v>515</v>
      </c>
      <c r="J951" s="100">
        <v>2</v>
      </c>
      <c r="K951" s="100"/>
      <c r="L951" s="101" t="s">
        <v>669</v>
      </c>
      <c r="M951" s="102">
        <f>OAX!N989</f>
        <v>0</v>
      </c>
      <c r="N951" s="148" t="str">
        <f>+OAX!O989</f>
        <v>Pieza</v>
      </c>
      <c r="O951" s="104">
        <f>+OAX!P989</f>
        <v>0</v>
      </c>
      <c r="P951" s="104">
        <f>+OAX!Q989</f>
        <v>0</v>
      </c>
      <c r="Q951" s="102">
        <f>+OAX!R989</f>
        <v>0</v>
      </c>
      <c r="R951" s="102">
        <f>+OAX!S989</f>
        <v>0</v>
      </c>
      <c r="S951" s="102">
        <f>+OAX!T989</f>
        <v>0</v>
      </c>
      <c r="T951" s="102">
        <f>+OAX!U989</f>
        <v>0</v>
      </c>
      <c r="U951" s="102">
        <f>+OAX!V989</f>
        <v>0</v>
      </c>
      <c r="V951" s="102">
        <f>+OAX!W989</f>
        <v>0</v>
      </c>
      <c r="W951" s="102">
        <f>+OAX!X989</f>
        <v>0</v>
      </c>
      <c r="X951" s="102">
        <f>+OAX!Y989</f>
        <v>0</v>
      </c>
      <c r="Y951" s="102">
        <f>+OAX!Z989</f>
        <v>0</v>
      </c>
      <c r="Z951" s="102">
        <f>+OAX!AA989</f>
        <v>0</v>
      </c>
      <c r="AA951" s="102">
        <f>+OAX!AB989</f>
        <v>0</v>
      </c>
    </row>
    <row r="952" spans="1:27" ht="24.75" hidden="1">
      <c r="A952" s="1"/>
      <c r="B952" s="25">
        <v>2023</v>
      </c>
      <c r="C952" s="25">
        <v>20</v>
      </c>
      <c r="D952" s="25">
        <v>4</v>
      </c>
      <c r="E952" s="25">
        <v>8</v>
      </c>
      <c r="F952" s="25">
        <v>15</v>
      </c>
      <c r="G952" s="25">
        <v>5000</v>
      </c>
      <c r="H952" s="25">
        <v>5100</v>
      </c>
      <c r="I952" s="25">
        <v>515</v>
      </c>
      <c r="J952" s="100">
        <v>3</v>
      </c>
      <c r="K952" s="100"/>
      <c r="L952" s="101" t="s">
        <v>163</v>
      </c>
      <c r="M952" s="102">
        <f>OAX!N990</f>
        <v>0</v>
      </c>
      <c r="N952" s="148" t="str">
        <f>+OAX!O990</f>
        <v>Pieza</v>
      </c>
      <c r="O952" s="104">
        <f>+OAX!P990</f>
        <v>0</v>
      </c>
      <c r="P952" s="104">
        <f>+OAX!Q990</f>
        <v>0</v>
      </c>
      <c r="Q952" s="102">
        <f>+OAX!R990</f>
        <v>0</v>
      </c>
      <c r="R952" s="102">
        <f>+OAX!S990</f>
        <v>0</v>
      </c>
      <c r="S952" s="102">
        <f>+OAX!T990</f>
        <v>0</v>
      </c>
      <c r="T952" s="102">
        <f>+OAX!U990</f>
        <v>0</v>
      </c>
      <c r="U952" s="102">
        <f>+OAX!V990</f>
        <v>0</v>
      </c>
      <c r="V952" s="102">
        <f>+OAX!W990</f>
        <v>0</v>
      </c>
      <c r="W952" s="102">
        <f>+OAX!X990</f>
        <v>0</v>
      </c>
      <c r="X952" s="102">
        <f>+OAX!Y990</f>
        <v>0</v>
      </c>
      <c r="Y952" s="102">
        <f>+OAX!Z990</f>
        <v>0</v>
      </c>
      <c r="Z952" s="102">
        <f>+OAX!AA990</f>
        <v>0</v>
      </c>
      <c r="AA952" s="102">
        <f>+OAX!AB990</f>
        <v>0</v>
      </c>
    </row>
    <row r="953" spans="1:27" ht="24.75" hidden="1">
      <c r="A953" s="1"/>
      <c r="B953" s="25">
        <v>2023</v>
      </c>
      <c r="C953" s="25">
        <v>20</v>
      </c>
      <c r="D953" s="25">
        <v>4</v>
      </c>
      <c r="E953" s="25">
        <v>8</v>
      </c>
      <c r="F953" s="25">
        <v>15</v>
      </c>
      <c r="G953" s="25">
        <v>5000</v>
      </c>
      <c r="H953" s="25">
        <v>5100</v>
      </c>
      <c r="I953" s="25">
        <v>515</v>
      </c>
      <c r="J953" s="100">
        <v>4</v>
      </c>
      <c r="K953" s="100"/>
      <c r="L953" s="101" t="s">
        <v>273</v>
      </c>
      <c r="M953" s="102">
        <f>OAX!N991</f>
        <v>0</v>
      </c>
      <c r="N953" s="148" t="str">
        <f>+OAX!O991</f>
        <v>Pieza</v>
      </c>
      <c r="O953" s="104">
        <f>+OAX!P991</f>
        <v>0</v>
      </c>
      <c r="P953" s="104">
        <f>+OAX!Q991</f>
        <v>0</v>
      </c>
      <c r="Q953" s="102">
        <f>+OAX!R991</f>
        <v>0</v>
      </c>
      <c r="R953" s="102">
        <f>+OAX!S991</f>
        <v>0</v>
      </c>
      <c r="S953" s="102">
        <f>+OAX!T991</f>
        <v>0</v>
      </c>
      <c r="T953" s="102">
        <f>+OAX!U991</f>
        <v>0</v>
      </c>
      <c r="U953" s="102">
        <f>+OAX!V991</f>
        <v>0</v>
      </c>
      <c r="V953" s="102">
        <f>+OAX!W991</f>
        <v>0</v>
      </c>
      <c r="W953" s="102">
        <f>+OAX!X991</f>
        <v>0</v>
      </c>
      <c r="X953" s="102">
        <f>+OAX!Y991</f>
        <v>0</v>
      </c>
      <c r="Y953" s="102">
        <f>+OAX!Z991</f>
        <v>0</v>
      </c>
      <c r="Z953" s="102">
        <f>+OAX!AA991</f>
        <v>0</v>
      </c>
      <c r="AA953" s="102">
        <f>+OAX!AB991</f>
        <v>0</v>
      </c>
    </row>
    <row r="954" spans="1:27" ht="24.75" hidden="1">
      <c r="A954" s="1"/>
      <c r="B954" s="25">
        <v>2023</v>
      </c>
      <c r="C954" s="25">
        <v>20</v>
      </c>
      <c r="D954" s="25">
        <v>4</v>
      </c>
      <c r="E954" s="25">
        <v>8</v>
      </c>
      <c r="F954" s="25">
        <v>15</v>
      </c>
      <c r="G954" s="25">
        <v>5000</v>
      </c>
      <c r="H954" s="25">
        <v>5100</v>
      </c>
      <c r="I954" s="25">
        <v>515</v>
      </c>
      <c r="J954" s="100">
        <v>5</v>
      </c>
      <c r="K954" s="100"/>
      <c r="L954" s="101" t="s">
        <v>670</v>
      </c>
      <c r="M954" s="102">
        <f>OAX!N992</f>
        <v>0</v>
      </c>
      <c r="N954" s="148" t="str">
        <f>+OAX!O992</f>
        <v>Pieza</v>
      </c>
      <c r="O954" s="104">
        <f>+OAX!P992</f>
        <v>0</v>
      </c>
      <c r="P954" s="104">
        <f>+OAX!Q992</f>
        <v>0</v>
      </c>
      <c r="Q954" s="102">
        <f>+OAX!R992</f>
        <v>0</v>
      </c>
      <c r="R954" s="102">
        <f>+OAX!S992</f>
        <v>0</v>
      </c>
      <c r="S954" s="102">
        <f>+OAX!T992</f>
        <v>0</v>
      </c>
      <c r="T954" s="102">
        <f>+OAX!U992</f>
        <v>0</v>
      </c>
      <c r="U954" s="102">
        <f>+OAX!V992</f>
        <v>0</v>
      </c>
      <c r="V954" s="102">
        <f>+OAX!W992</f>
        <v>0</v>
      </c>
      <c r="W954" s="102">
        <f>+OAX!X992</f>
        <v>0</v>
      </c>
      <c r="X954" s="102">
        <f>+OAX!Y992</f>
        <v>0</v>
      </c>
      <c r="Y954" s="102">
        <f>+OAX!Z992</f>
        <v>0</v>
      </c>
      <c r="Z954" s="102">
        <f>+OAX!AA992</f>
        <v>0</v>
      </c>
      <c r="AA954" s="102">
        <f>+OAX!AB992</f>
        <v>0</v>
      </c>
    </row>
    <row r="955" spans="1:27" ht="24.75" hidden="1">
      <c r="A955" s="1"/>
      <c r="B955" s="25">
        <v>2023</v>
      </c>
      <c r="C955" s="25">
        <v>20</v>
      </c>
      <c r="D955" s="25">
        <v>4</v>
      </c>
      <c r="E955" s="25">
        <v>8</v>
      </c>
      <c r="F955" s="25">
        <v>15</v>
      </c>
      <c r="G955" s="25">
        <v>5000</v>
      </c>
      <c r="H955" s="25">
        <v>5100</v>
      </c>
      <c r="I955" s="25">
        <v>515</v>
      </c>
      <c r="J955" s="100">
        <v>6</v>
      </c>
      <c r="K955" s="100"/>
      <c r="L955" s="101" t="s">
        <v>277</v>
      </c>
      <c r="M955" s="102">
        <f>OAX!N993</f>
        <v>0</v>
      </c>
      <c r="N955" s="148" t="str">
        <f>+OAX!O993</f>
        <v>Pieza</v>
      </c>
      <c r="O955" s="104">
        <f>+OAX!P993</f>
        <v>0</v>
      </c>
      <c r="P955" s="104">
        <f>+OAX!Q993</f>
        <v>0</v>
      </c>
      <c r="Q955" s="102">
        <f>+OAX!R993</f>
        <v>0</v>
      </c>
      <c r="R955" s="102">
        <f>+OAX!S993</f>
        <v>0</v>
      </c>
      <c r="S955" s="102">
        <f>+OAX!T993</f>
        <v>0</v>
      </c>
      <c r="T955" s="102">
        <f>+OAX!U993</f>
        <v>0</v>
      </c>
      <c r="U955" s="102">
        <f>+OAX!V993</f>
        <v>0</v>
      </c>
      <c r="V955" s="102">
        <f>+OAX!W993</f>
        <v>0</v>
      </c>
      <c r="W955" s="102">
        <f>+OAX!X993</f>
        <v>0</v>
      </c>
      <c r="X955" s="102">
        <f>+OAX!Y993</f>
        <v>0</v>
      </c>
      <c r="Y955" s="102">
        <f>+OAX!Z993</f>
        <v>0</v>
      </c>
      <c r="Z955" s="102">
        <f>+OAX!AA993</f>
        <v>0</v>
      </c>
      <c r="AA955" s="102">
        <f>+OAX!AB993</f>
        <v>0</v>
      </c>
    </row>
    <row r="956" spans="1:27" ht="24.75" hidden="1">
      <c r="A956" s="1"/>
      <c r="B956" s="25">
        <v>2023</v>
      </c>
      <c r="C956" s="25">
        <v>20</v>
      </c>
      <c r="D956" s="25">
        <v>4</v>
      </c>
      <c r="E956" s="25">
        <v>8</v>
      </c>
      <c r="F956" s="25">
        <v>15</v>
      </c>
      <c r="G956" s="25">
        <v>5000</v>
      </c>
      <c r="H956" s="25">
        <v>5100</v>
      </c>
      <c r="I956" s="25">
        <v>515</v>
      </c>
      <c r="J956" s="100">
        <v>7</v>
      </c>
      <c r="K956" s="100"/>
      <c r="L956" s="101" t="s">
        <v>671</v>
      </c>
      <c r="M956" s="102">
        <f>OAX!N994</f>
        <v>0</v>
      </c>
      <c r="N956" s="148" t="str">
        <f>+OAX!O994</f>
        <v>Pieza</v>
      </c>
      <c r="O956" s="104">
        <f>+OAX!P994</f>
        <v>0</v>
      </c>
      <c r="P956" s="104">
        <f>+OAX!Q994</f>
        <v>0</v>
      </c>
      <c r="Q956" s="102">
        <f>+OAX!R994</f>
        <v>0</v>
      </c>
      <c r="R956" s="102">
        <f>+OAX!S994</f>
        <v>0</v>
      </c>
      <c r="S956" s="102">
        <f>+OAX!T994</f>
        <v>0</v>
      </c>
      <c r="T956" s="102">
        <f>+OAX!U994</f>
        <v>0</v>
      </c>
      <c r="U956" s="102">
        <f>+OAX!V994</f>
        <v>0</v>
      </c>
      <c r="V956" s="102">
        <f>+OAX!W994</f>
        <v>0</v>
      </c>
      <c r="W956" s="102">
        <f>+OAX!X994</f>
        <v>0</v>
      </c>
      <c r="X956" s="102">
        <f>+OAX!Y994</f>
        <v>0</v>
      </c>
      <c r="Y956" s="102">
        <f>+OAX!Z994</f>
        <v>0</v>
      </c>
      <c r="Z956" s="102">
        <f>+OAX!AA994</f>
        <v>0</v>
      </c>
      <c r="AA956" s="102">
        <f>+OAX!AB994</f>
        <v>0</v>
      </c>
    </row>
    <row r="957" spans="1:27" ht="24.75" hidden="1">
      <c r="A957" s="1"/>
      <c r="B957" s="25">
        <v>2023</v>
      </c>
      <c r="C957" s="25">
        <v>20</v>
      </c>
      <c r="D957" s="25">
        <v>4</v>
      </c>
      <c r="E957" s="25">
        <v>8</v>
      </c>
      <c r="F957" s="25">
        <v>15</v>
      </c>
      <c r="G957" s="25">
        <v>5000</v>
      </c>
      <c r="H957" s="25">
        <v>5100</v>
      </c>
      <c r="I957" s="25">
        <v>515</v>
      </c>
      <c r="J957" s="100">
        <v>8</v>
      </c>
      <c r="K957" s="100"/>
      <c r="L957" s="101" t="s">
        <v>581</v>
      </c>
      <c r="M957" s="102">
        <f>OAX!N995</f>
        <v>0</v>
      </c>
      <c r="N957" s="148" t="str">
        <f>+OAX!O995</f>
        <v>Pieza</v>
      </c>
      <c r="O957" s="104">
        <f>+OAX!P995</f>
        <v>0</v>
      </c>
      <c r="P957" s="104">
        <f>+OAX!Q995</f>
        <v>0</v>
      </c>
      <c r="Q957" s="102">
        <f>+OAX!R995</f>
        <v>0</v>
      </c>
      <c r="R957" s="102">
        <f>+OAX!S995</f>
        <v>0</v>
      </c>
      <c r="S957" s="102">
        <f>+OAX!T995</f>
        <v>0</v>
      </c>
      <c r="T957" s="102">
        <f>+OAX!U995</f>
        <v>0</v>
      </c>
      <c r="U957" s="102">
        <f>+OAX!V995</f>
        <v>0</v>
      </c>
      <c r="V957" s="102">
        <f>+OAX!W995</f>
        <v>0</v>
      </c>
      <c r="W957" s="102">
        <f>+OAX!X995</f>
        <v>0</v>
      </c>
      <c r="X957" s="102">
        <f>+OAX!Y995</f>
        <v>0</v>
      </c>
      <c r="Y957" s="102">
        <f>+OAX!Z995</f>
        <v>0</v>
      </c>
      <c r="Z957" s="102">
        <f>+OAX!AA995</f>
        <v>0</v>
      </c>
      <c r="AA957" s="102">
        <f>+OAX!AB995</f>
        <v>0</v>
      </c>
    </row>
    <row r="958" spans="1:27" ht="24.75" hidden="1">
      <c r="A958" s="1"/>
      <c r="B958" s="25">
        <v>2023</v>
      </c>
      <c r="C958" s="25">
        <v>20</v>
      </c>
      <c r="D958" s="25">
        <v>4</v>
      </c>
      <c r="E958" s="25">
        <v>8</v>
      </c>
      <c r="F958" s="25">
        <v>15</v>
      </c>
      <c r="G958" s="25">
        <v>5000</v>
      </c>
      <c r="H958" s="25">
        <v>5100</v>
      </c>
      <c r="I958" s="25">
        <v>515</v>
      </c>
      <c r="J958" s="100">
        <v>9</v>
      </c>
      <c r="K958" s="100"/>
      <c r="L958" s="101" t="s">
        <v>171</v>
      </c>
      <c r="M958" s="102">
        <f>OAX!N996</f>
        <v>0</v>
      </c>
      <c r="N958" s="148" t="str">
        <f>+OAX!O996</f>
        <v>Pieza</v>
      </c>
      <c r="O958" s="104">
        <f>+OAX!P996</f>
        <v>0</v>
      </c>
      <c r="P958" s="104">
        <f>+OAX!Q996</f>
        <v>0</v>
      </c>
      <c r="Q958" s="102">
        <f>+OAX!R996</f>
        <v>0</v>
      </c>
      <c r="R958" s="102">
        <f>+OAX!S996</f>
        <v>0</v>
      </c>
      <c r="S958" s="102">
        <f>+OAX!T996</f>
        <v>0</v>
      </c>
      <c r="T958" s="102">
        <f>+OAX!U996</f>
        <v>0</v>
      </c>
      <c r="U958" s="102">
        <f>+OAX!V996</f>
        <v>0</v>
      </c>
      <c r="V958" s="102">
        <f>+OAX!W996</f>
        <v>0</v>
      </c>
      <c r="W958" s="102">
        <f>+OAX!X996</f>
        <v>0</v>
      </c>
      <c r="X958" s="102">
        <f>+OAX!Y996</f>
        <v>0</v>
      </c>
      <c r="Y958" s="102">
        <f>+OAX!Z996</f>
        <v>0</v>
      </c>
      <c r="Z958" s="102">
        <f>+OAX!AA996</f>
        <v>0</v>
      </c>
      <c r="AA958" s="102">
        <f>+OAX!AB996</f>
        <v>0</v>
      </c>
    </row>
    <row r="959" spans="1:27" ht="24.75" hidden="1">
      <c r="A959" s="1"/>
      <c r="B959" s="25">
        <v>2023</v>
      </c>
      <c r="C959" s="25">
        <v>20</v>
      </c>
      <c r="D959" s="25">
        <v>4</v>
      </c>
      <c r="E959" s="25">
        <v>8</v>
      </c>
      <c r="F959" s="25">
        <v>15</v>
      </c>
      <c r="G959" s="25">
        <v>5000</v>
      </c>
      <c r="H959" s="25">
        <v>5100</v>
      </c>
      <c r="I959" s="25">
        <v>515</v>
      </c>
      <c r="J959" s="100">
        <v>10</v>
      </c>
      <c r="K959" s="100"/>
      <c r="L959" s="101" t="s">
        <v>241</v>
      </c>
      <c r="M959" s="102">
        <f>OAX!N997</f>
        <v>0</v>
      </c>
      <c r="N959" s="148" t="str">
        <f>+OAX!O997</f>
        <v>Pieza</v>
      </c>
      <c r="O959" s="104">
        <f>+OAX!P997</f>
        <v>0</v>
      </c>
      <c r="P959" s="104">
        <f>+OAX!Q997</f>
        <v>0</v>
      </c>
      <c r="Q959" s="102">
        <f>+OAX!R997</f>
        <v>0</v>
      </c>
      <c r="R959" s="102">
        <f>+OAX!S997</f>
        <v>0</v>
      </c>
      <c r="S959" s="102">
        <f>+OAX!T997</f>
        <v>0</v>
      </c>
      <c r="T959" s="102">
        <f>+OAX!U997</f>
        <v>0</v>
      </c>
      <c r="U959" s="102">
        <f>+OAX!V997</f>
        <v>0</v>
      </c>
      <c r="V959" s="102">
        <f>+OAX!W997</f>
        <v>0</v>
      </c>
      <c r="W959" s="102">
        <f>+OAX!X997</f>
        <v>0</v>
      </c>
      <c r="X959" s="102">
        <f>+OAX!Y997</f>
        <v>0</v>
      </c>
      <c r="Y959" s="102">
        <f>+OAX!Z997</f>
        <v>0</v>
      </c>
      <c r="Z959" s="102">
        <f>+OAX!AA997</f>
        <v>0</v>
      </c>
      <c r="AA959" s="102">
        <f>+OAX!AB997</f>
        <v>0</v>
      </c>
    </row>
    <row r="960" spans="1:27" ht="24.75" hidden="1">
      <c r="A960" s="1"/>
      <c r="B960" s="25">
        <v>2023</v>
      </c>
      <c r="C960" s="25">
        <v>20</v>
      </c>
      <c r="D960" s="25">
        <v>4</v>
      </c>
      <c r="E960" s="25">
        <v>8</v>
      </c>
      <c r="F960" s="25">
        <v>15</v>
      </c>
      <c r="G960" s="25">
        <v>5000</v>
      </c>
      <c r="H960" s="25">
        <v>5100</v>
      </c>
      <c r="I960" s="25">
        <v>515</v>
      </c>
      <c r="J960" s="100">
        <v>11</v>
      </c>
      <c r="K960" s="100"/>
      <c r="L960" s="101" t="s">
        <v>242</v>
      </c>
      <c r="M960" s="102">
        <f>OAX!N998</f>
        <v>0</v>
      </c>
      <c r="N960" s="148" t="str">
        <f>+OAX!O998</f>
        <v>Pieza</v>
      </c>
      <c r="O960" s="104">
        <f>+OAX!P998</f>
        <v>0</v>
      </c>
      <c r="P960" s="104">
        <f>+OAX!Q998</f>
        <v>0</v>
      </c>
      <c r="Q960" s="102">
        <f>+OAX!R998</f>
        <v>0</v>
      </c>
      <c r="R960" s="102">
        <f>+OAX!S998</f>
        <v>0</v>
      </c>
      <c r="S960" s="102">
        <f>+OAX!T998</f>
        <v>0</v>
      </c>
      <c r="T960" s="102">
        <f>+OAX!U998</f>
        <v>0</v>
      </c>
      <c r="U960" s="102">
        <f>+OAX!V998</f>
        <v>0</v>
      </c>
      <c r="V960" s="102">
        <f>+OAX!W998</f>
        <v>0</v>
      </c>
      <c r="W960" s="102">
        <f>+OAX!X998</f>
        <v>0</v>
      </c>
      <c r="X960" s="102">
        <f>+OAX!Y998</f>
        <v>0</v>
      </c>
      <c r="Y960" s="102">
        <f>+OAX!Z998</f>
        <v>0</v>
      </c>
      <c r="Z960" s="102">
        <f>+OAX!AA998</f>
        <v>0</v>
      </c>
      <c r="AA960" s="102">
        <f>+OAX!AB998</f>
        <v>0</v>
      </c>
    </row>
    <row r="961" spans="1:27" ht="24.75" hidden="1">
      <c r="A961" s="1"/>
      <c r="B961" s="25">
        <v>2023</v>
      </c>
      <c r="C961" s="25">
        <v>20</v>
      </c>
      <c r="D961" s="25">
        <v>4</v>
      </c>
      <c r="E961" s="25">
        <v>8</v>
      </c>
      <c r="F961" s="25">
        <v>15</v>
      </c>
      <c r="G961" s="25">
        <v>5000</v>
      </c>
      <c r="H961" s="25">
        <v>5100</v>
      </c>
      <c r="I961" s="25">
        <v>515</v>
      </c>
      <c r="J961" s="100">
        <v>12</v>
      </c>
      <c r="K961" s="100"/>
      <c r="L961" s="101" t="s">
        <v>672</v>
      </c>
      <c r="M961" s="102">
        <f>OAX!N999</f>
        <v>0</v>
      </c>
      <c r="N961" s="148" t="str">
        <f>+OAX!O999</f>
        <v>Pieza</v>
      </c>
      <c r="O961" s="104">
        <f>+OAX!P999</f>
        <v>0</v>
      </c>
      <c r="P961" s="104">
        <f>+OAX!Q999</f>
        <v>0</v>
      </c>
      <c r="Q961" s="102">
        <f>+OAX!R999</f>
        <v>0</v>
      </c>
      <c r="R961" s="102">
        <f>+OAX!S999</f>
        <v>0</v>
      </c>
      <c r="S961" s="102">
        <f>+OAX!T999</f>
        <v>0</v>
      </c>
      <c r="T961" s="102">
        <f>+OAX!U999</f>
        <v>0</v>
      </c>
      <c r="U961" s="102">
        <f>+OAX!V999</f>
        <v>0</v>
      </c>
      <c r="V961" s="102">
        <f>+OAX!W999</f>
        <v>0</v>
      </c>
      <c r="W961" s="102">
        <f>+OAX!X999</f>
        <v>0</v>
      </c>
      <c r="X961" s="102">
        <f>+OAX!Y999</f>
        <v>0</v>
      </c>
      <c r="Y961" s="102">
        <f>+OAX!Z999</f>
        <v>0</v>
      </c>
      <c r="Z961" s="102">
        <f>+OAX!AA999</f>
        <v>0</v>
      </c>
      <c r="AA961" s="102">
        <f>+OAX!AB999</f>
        <v>0</v>
      </c>
    </row>
    <row r="962" spans="1:27" ht="24.75" hidden="1">
      <c r="A962" s="1"/>
      <c r="B962" s="25">
        <v>2023</v>
      </c>
      <c r="C962" s="25">
        <v>20</v>
      </c>
      <c r="D962" s="25">
        <v>4</v>
      </c>
      <c r="E962" s="25">
        <v>8</v>
      </c>
      <c r="F962" s="25">
        <v>15</v>
      </c>
      <c r="G962" s="25">
        <v>5000</v>
      </c>
      <c r="H962" s="25">
        <v>5100</v>
      </c>
      <c r="I962" s="25">
        <v>515</v>
      </c>
      <c r="J962" s="100">
        <v>13</v>
      </c>
      <c r="K962" s="100"/>
      <c r="L962" s="101" t="s">
        <v>243</v>
      </c>
      <c r="M962" s="102">
        <f>OAX!N1000</f>
        <v>0</v>
      </c>
      <c r="N962" s="148" t="str">
        <f>+OAX!O1000</f>
        <v>Pieza</v>
      </c>
      <c r="O962" s="104">
        <f>+OAX!P1000</f>
        <v>0</v>
      </c>
      <c r="P962" s="104">
        <f>+OAX!Q1000</f>
        <v>0</v>
      </c>
      <c r="Q962" s="102">
        <f>+OAX!R1000</f>
        <v>0</v>
      </c>
      <c r="R962" s="102">
        <f>+OAX!S1000</f>
        <v>0</v>
      </c>
      <c r="S962" s="102">
        <f>+OAX!T1000</f>
        <v>0</v>
      </c>
      <c r="T962" s="102">
        <f>+OAX!U1000</f>
        <v>0</v>
      </c>
      <c r="U962" s="102">
        <f>+OAX!V1000</f>
        <v>0</v>
      </c>
      <c r="V962" s="102">
        <f>+OAX!W1000</f>
        <v>0</v>
      </c>
      <c r="W962" s="102">
        <f>+OAX!X1000</f>
        <v>0</v>
      </c>
      <c r="X962" s="102">
        <f>+OAX!Y1000</f>
        <v>0</v>
      </c>
      <c r="Y962" s="102">
        <f>+OAX!Z1000</f>
        <v>0</v>
      </c>
      <c r="Z962" s="102">
        <f>+OAX!AA1000</f>
        <v>0</v>
      </c>
      <c r="AA962" s="102">
        <f>+OAX!AB1000</f>
        <v>0</v>
      </c>
    </row>
    <row r="963" spans="1:27" ht="24.75" hidden="1">
      <c r="A963" s="1"/>
      <c r="B963" s="25">
        <v>2023</v>
      </c>
      <c r="C963" s="25">
        <v>20</v>
      </c>
      <c r="D963" s="25">
        <v>4</v>
      </c>
      <c r="E963" s="25">
        <v>8</v>
      </c>
      <c r="F963" s="25">
        <v>15</v>
      </c>
      <c r="G963" s="25">
        <v>5000</v>
      </c>
      <c r="H963" s="25">
        <v>5100</v>
      </c>
      <c r="I963" s="25">
        <v>515</v>
      </c>
      <c r="J963" s="100">
        <v>14</v>
      </c>
      <c r="K963" s="100"/>
      <c r="L963" s="101" t="s">
        <v>673</v>
      </c>
      <c r="M963" s="102">
        <f>OAX!N1001</f>
        <v>0</v>
      </c>
      <c r="N963" s="148" t="str">
        <f>+OAX!O1001</f>
        <v>Pieza</v>
      </c>
      <c r="O963" s="104">
        <f>+OAX!P1001</f>
        <v>0</v>
      </c>
      <c r="P963" s="104">
        <f>+OAX!Q1001</f>
        <v>0</v>
      </c>
      <c r="Q963" s="102">
        <f>+OAX!R1001</f>
        <v>0</v>
      </c>
      <c r="R963" s="102">
        <f>+OAX!S1001</f>
        <v>0</v>
      </c>
      <c r="S963" s="102">
        <f>+OAX!T1001</f>
        <v>0</v>
      </c>
      <c r="T963" s="102">
        <f>+OAX!U1001</f>
        <v>0</v>
      </c>
      <c r="U963" s="102">
        <f>+OAX!V1001</f>
        <v>0</v>
      </c>
      <c r="V963" s="102">
        <f>+OAX!W1001</f>
        <v>0</v>
      </c>
      <c r="W963" s="102">
        <f>+OAX!X1001</f>
        <v>0</v>
      </c>
      <c r="X963" s="102">
        <f>+OAX!Y1001</f>
        <v>0</v>
      </c>
      <c r="Y963" s="102">
        <f>+OAX!Z1001</f>
        <v>0</v>
      </c>
      <c r="Z963" s="102">
        <f>+OAX!AA1001</f>
        <v>0</v>
      </c>
      <c r="AA963" s="102">
        <f>+OAX!AB1001</f>
        <v>0</v>
      </c>
    </row>
    <row r="964" spans="1:27" ht="24.75" hidden="1">
      <c r="A964" s="1"/>
      <c r="B964" s="25">
        <v>2023</v>
      </c>
      <c r="C964" s="25">
        <v>20</v>
      </c>
      <c r="D964" s="25">
        <v>4</v>
      </c>
      <c r="E964" s="25">
        <v>8</v>
      </c>
      <c r="F964" s="25">
        <v>15</v>
      </c>
      <c r="G964" s="25">
        <v>5000</v>
      </c>
      <c r="H964" s="25">
        <v>5100</v>
      </c>
      <c r="I964" s="25">
        <v>515</v>
      </c>
      <c r="J964" s="100">
        <v>15</v>
      </c>
      <c r="K964" s="100"/>
      <c r="L964" s="101" t="s">
        <v>176</v>
      </c>
      <c r="M964" s="102">
        <f>OAX!N1002</f>
        <v>0</v>
      </c>
      <c r="N964" s="148" t="str">
        <f>+OAX!O1002</f>
        <v>Pieza</v>
      </c>
      <c r="O964" s="104">
        <f>+OAX!P1002</f>
        <v>0</v>
      </c>
      <c r="P964" s="104">
        <f>+OAX!Q1002</f>
        <v>0</v>
      </c>
      <c r="Q964" s="102">
        <f>+OAX!R1002</f>
        <v>0</v>
      </c>
      <c r="R964" s="102">
        <f>+OAX!S1002</f>
        <v>0</v>
      </c>
      <c r="S964" s="102">
        <f>+OAX!T1002</f>
        <v>0</v>
      </c>
      <c r="T964" s="102">
        <f>+OAX!U1002</f>
        <v>0</v>
      </c>
      <c r="U964" s="102">
        <f>+OAX!V1002</f>
        <v>0</v>
      </c>
      <c r="V964" s="102">
        <f>+OAX!W1002</f>
        <v>0</v>
      </c>
      <c r="W964" s="102">
        <f>+OAX!X1002</f>
        <v>0</v>
      </c>
      <c r="X964" s="102">
        <f>+OAX!Y1002</f>
        <v>0</v>
      </c>
      <c r="Y964" s="102">
        <f>+OAX!Z1002</f>
        <v>0</v>
      </c>
      <c r="Z964" s="102">
        <f>+OAX!AA1002</f>
        <v>0</v>
      </c>
      <c r="AA964" s="102">
        <f>+OAX!AB1002</f>
        <v>0</v>
      </c>
    </row>
    <row r="965" spans="1:27" ht="24.75" hidden="1">
      <c r="A965" s="1"/>
      <c r="B965" s="119">
        <v>2023</v>
      </c>
      <c r="C965" s="119">
        <v>20</v>
      </c>
      <c r="D965" s="119">
        <v>4</v>
      </c>
      <c r="E965" s="119">
        <v>8</v>
      </c>
      <c r="F965" s="119">
        <v>15</v>
      </c>
      <c r="G965" s="119">
        <v>5000</v>
      </c>
      <c r="H965" s="119">
        <v>5100</v>
      </c>
      <c r="I965" s="119">
        <v>519</v>
      </c>
      <c r="J965" s="119"/>
      <c r="K965" s="119"/>
      <c r="L965" s="189" t="s">
        <v>177</v>
      </c>
      <c r="M965" s="190">
        <f>OAX!N1003</f>
        <v>0</v>
      </c>
      <c r="N965" s="153"/>
      <c r="O965" s="206"/>
      <c r="P965" s="206"/>
      <c r="Q965" s="190">
        <f>+OAX!R1003</f>
        <v>0</v>
      </c>
      <c r="R965" s="190">
        <f>+OAX!S1003</f>
        <v>0</v>
      </c>
      <c r="S965" s="190">
        <f>+OAX!T1003</f>
        <v>0</v>
      </c>
      <c r="T965" s="190">
        <f>+OAX!U1003</f>
        <v>0</v>
      </c>
      <c r="U965" s="190">
        <f>+OAX!V1003</f>
        <v>0</v>
      </c>
      <c r="V965" s="190"/>
      <c r="W965" s="190"/>
      <c r="X965" s="190"/>
      <c r="Y965" s="190"/>
      <c r="Z965" s="190"/>
      <c r="AA965" s="190"/>
    </row>
    <row r="966" spans="1:27" ht="24.75" hidden="1">
      <c r="A966" s="1"/>
      <c r="B966" s="25">
        <v>2023</v>
      </c>
      <c r="C966" s="25">
        <v>20</v>
      </c>
      <c r="D966" s="25">
        <v>4</v>
      </c>
      <c r="E966" s="25">
        <v>8</v>
      </c>
      <c r="F966" s="25">
        <v>15</v>
      </c>
      <c r="G966" s="25">
        <v>5000</v>
      </c>
      <c r="H966" s="25">
        <v>5100</v>
      </c>
      <c r="I966" s="25">
        <v>519</v>
      </c>
      <c r="J966" s="100">
        <v>1</v>
      </c>
      <c r="K966" s="100"/>
      <c r="L966" s="101" t="s">
        <v>178</v>
      </c>
      <c r="M966" s="102">
        <f>OAX!N1004</f>
        <v>0</v>
      </c>
      <c r="N966" s="148" t="str">
        <f>+OAX!O1004</f>
        <v>Sistema</v>
      </c>
      <c r="O966" s="104">
        <f>+OAX!P1004</f>
        <v>0</v>
      </c>
      <c r="P966" s="104">
        <f>+OAX!Q1004</f>
        <v>0</v>
      </c>
      <c r="Q966" s="102">
        <f>+OAX!R1004</f>
        <v>0</v>
      </c>
      <c r="R966" s="102">
        <f>+OAX!S1004</f>
        <v>0</v>
      </c>
      <c r="S966" s="102">
        <f>+OAX!T1004</f>
        <v>0</v>
      </c>
      <c r="T966" s="102">
        <f>+OAX!U1004</f>
        <v>0</v>
      </c>
      <c r="U966" s="102">
        <f>+OAX!V1004</f>
        <v>0</v>
      </c>
      <c r="V966" s="102">
        <f>+OAX!W1004</f>
        <v>0</v>
      </c>
      <c r="W966" s="102">
        <f>+OAX!X1004</f>
        <v>0</v>
      </c>
      <c r="X966" s="102">
        <f>+OAX!Y1004</f>
        <v>0</v>
      </c>
      <c r="Y966" s="102">
        <f>+OAX!Z1004</f>
        <v>0</v>
      </c>
      <c r="Z966" s="102">
        <f>+OAX!AA1004</f>
        <v>0</v>
      </c>
      <c r="AA966" s="102">
        <f>+OAX!AB1004</f>
        <v>0</v>
      </c>
    </row>
    <row r="967" spans="1:27" ht="24.75" hidden="1">
      <c r="A967" s="1"/>
      <c r="B967" s="116">
        <v>2023</v>
      </c>
      <c r="C967" s="116">
        <v>20</v>
      </c>
      <c r="D967" s="116">
        <v>4</v>
      </c>
      <c r="E967" s="116">
        <v>8</v>
      </c>
      <c r="F967" s="116">
        <v>15</v>
      </c>
      <c r="G967" s="116">
        <v>5000</v>
      </c>
      <c r="H967" s="116">
        <v>5200</v>
      </c>
      <c r="I967" s="116"/>
      <c r="J967" s="116"/>
      <c r="K967" s="116"/>
      <c r="L967" s="89" t="s">
        <v>118</v>
      </c>
      <c r="M967" s="90">
        <f>OAX!N1005</f>
        <v>0</v>
      </c>
      <c r="N967" s="151"/>
      <c r="O967" s="205"/>
      <c r="P967" s="205"/>
      <c r="Q967" s="90">
        <f>+OAX!R1005</f>
        <v>0</v>
      </c>
      <c r="R967" s="90">
        <f>+OAX!S1005</f>
        <v>0</v>
      </c>
      <c r="S967" s="90">
        <f>+OAX!T1005</f>
        <v>0</v>
      </c>
      <c r="T967" s="90">
        <f>+OAX!U1005</f>
        <v>0</v>
      </c>
      <c r="U967" s="90">
        <f>+OAX!V1005</f>
        <v>0</v>
      </c>
      <c r="V967" s="90"/>
      <c r="W967" s="90"/>
      <c r="X967" s="90"/>
      <c r="Y967" s="90"/>
      <c r="Z967" s="90"/>
      <c r="AA967" s="90"/>
    </row>
    <row r="968" spans="1:27" ht="24.75" hidden="1">
      <c r="A968" s="1"/>
      <c r="B968" s="119">
        <v>2023</v>
      </c>
      <c r="C968" s="119">
        <v>20</v>
      </c>
      <c r="D968" s="119">
        <v>4</v>
      </c>
      <c r="E968" s="119">
        <v>8</v>
      </c>
      <c r="F968" s="119">
        <v>15</v>
      </c>
      <c r="G968" s="119">
        <v>5000</v>
      </c>
      <c r="H968" s="119">
        <v>5200</v>
      </c>
      <c r="I968" s="119">
        <v>521</v>
      </c>
      <c r="J968" s="119"/>
      <c r="K968" s="119"/>
      <c r="L968" s="189" t="s">
        <v>180</v>
      </c>
      <c r="M968" s="190">
        <f>OAX!N1006</f>
        <v>0</v>
      </c>
      <c r="N968" s="153"/>
      <c r="O968" s="206"/>
      <c r="P968" s="206"/>
      <c r="Q968" s="190">
        <f>+OAX!R1006</f>
        <v>0</v>
      </c>
      <c r="R968" s="190">
        <f>+OAX!S1006</f>
        <v>0</v>
      </c>
      <c r="S968" s="190">
        <f>+OAX!T1006</f>
        <v>0</v>
      </c>
      <c r="T968" s="190">
        <f>+OAX!U1006</f>
        <v>0</v>
      </c>
      <c r="U968" s="190">
        <f>+OAX!V1006</f>
        <v>0</v>
      </c>
      <c r="V968" s="190"/>
      <c r="W968" s="190"/>
      <c r="X968" s="190"/>
      <c r="Y968" s="190"/>
      <c r="Z968" s="190"/>
      <c r="AA968" s="190"/>
    </row>
    <row r="969" spans="1:27" ht="24.75" hidden="1">
      <c r="A969" s="1"/>
      <c r="B969" s="25">
        <v>2023</v>
      </c>
      <c r="C969" s="25">
        <v>20</v>
      </c>
      <c r="D969" s="25">
        <v>4</v>
      </c>
      <c r="E969" s="25">
        <v>8</v>
      </c>
      <c r="F969" s="25">
        <v>15</v>
      </c>
      <c r="G969" s="25">
        <v>5000</v>
      </c>
      <c r="H969" s="25">
        <v>5200</v>
      </c>
      <c r="I969" s="25">
        <v>521</v>
      </c>
      <c r="J969" s="100">
        <v>1</v>
      </c>
      <c r="K969" s="100"/>
      <c r="L969" s="101" t="s">
        <v>186</v>
      </c>
      <c r="M969" s="102">
        <f>OAX!N1007</f>
        <v>0</v>
      </c>
      <c r="N969" s="148" t="str">
        <f>+OAX!O1007</f>
        <v>Pieza</v>
      </c>
      <c r="O969" s="104">
        <f>+OAX!P1007</f>
        <v>0</v>
      </c>
      <c r="P969" s="104">
        <f>+OAX!Q1007</f>
        <v>0</v>
      </c>
      <c r="Q969" s="102">
        <f>+OAX!R1007</f>
        <v>0</v>
      </c>
      <c r="R969" s="102">
        <f>+OAX!S1007</f>
        <v>0</v>
      </c>
      <c r="S969" s="102">
        <f>+OAX!T1007</f>
        <v>0</v>
      </c>
      <c r="T969" s="102">
        <f>+OAX!U1007</f>
        <v>0</v>
      </c>
      <c r="U969" s="102">
        <f>+OAX!V1007</f>
        <v>0</v>
      </c>
      <c r="V969" s="102">
        <f>+OAX!W1007</f>
        <v>0</v>
      </c>
      <c r="W969" s="102">
        <f>+OAX!X1007</f>
        <v>0</v>
      </c>
      <c r="X969" s="102">
        <f>+OAX!Y1007</f>
        <v>0</v>
      </c>
      <c r="Y969" s="102">
        <f>+OAX!Z1007</f>
        <v>0</v>
      </c>
      <c r="Z969" s="102">
        <f>+OAX!AA1007</f>
        <v>0</v>
      </c>
      <c r="AA969" s="102">
        <f>+OAX!AB1007</f>
        <v>0</v>
      </c>
    </row>
    <row r="970" spans="1:27" ht="24.75" hidden="1">
      <c r="A970" s="1"/>
      <c r="B970" s="119">
        <v>2023</v>
      </c>
      <c r="C970" s="119">
        <v>20</v>
      </c>
      <c r="D970" s="119">
        <v>4</v>
      </c>
      <c r="E970" s="119">
        <v>8</v>
      </c>
      <c r="F970" s="119">
        <v>15</v>
      </c>
      <c r="G970" s="119">
        <v>5000</v>
      </c>
      <c r="H970" s="119">
        <v>5200</v>
      </c>
      <c r="I970" s="119">
        <v>523</v>
      </c>
      <c r="J970" s="119"/>
      <c r="K970" s="119"/>
      <c r="L970" s="189" t="s">
        <v>119</v>
      </c>
      <c r="M970" s="190">
        <f>OAX!N1008</f>
        <v>0</v>
      </c>
      <c r="N970" s="153"/>
      <c r="O970" s="206"/>
      <c r="P970" s="206"/>
      <c r="Q970" s="190">
        <f>+OAX!R1008</f>
        <v>0</v>
      </c>
      <c r="R970" s="190">
        <f>+OAX!S1008</f>
        <v>0</v>
      </c>
      <c r="S970" s="190">
        <f>+OAX!T1008</f>
        <v>0</v>
      </c>
      <c r="T970" s="190">
        <f>+OAX!U1008</f>
        <v>0</v>
      </c>
      <c r="U970" s="190">
        <f>+OAX!V1008</f>
        <v>0</v>
      </c>
      <c r="V970" s="190"/>
      <c r="W970" s="190"/>
      <c r="X970" s="190"/>
      <c r="Y970" s="190"/>
      <c r="Z970" s="190"/>
      <c r="AA970" s="190"/>
    </row>
    <row r="971" spans="1:27" ht="24.75" hidden="1">
      <c r="A971" s="1"/>
      <c r="B971" s="25">
        <v>2023</v>
      </c>
      <c r="C971" s="25">
        <v>20</v>
      </c>
      <c r="D971" s="25">
        <v>4</v>
      </c>
      <c r="E971" s="25">
        <v>8</v>
      </c>
      <c r="F971" s="25">
        <v>15</v>
      </c>
      <c r="G971" s="25">
        <v>5000</v>
      </c>
      <c r="H971" s="25">
        <v>5200</v>
      </c>
      <c r="I971" s="25">
        <v>523</v>
      </c>
      <c r="J971" s="100">
        <v>1</v>
      </c>
      <c r="K971" s="100"/>
      <c r="L971" s="101" t="s">
        <v>675</v>
      </c>
      <c r="M971" s="102">
        <f>OAX!N1009</f>
        <v>0</v>
      </c>
      <c r="N971" s="148" t="str">
        <f>+OAX!O1009</f>
        <v>Pieza</v>
      </c>
      <c r="O971" s="104">
        <f>+OAX!P1009</f>
        <v>0</v>
      </c>
      <c r="P971" s="104">
        <f>+OAX!Q1009</f>
        <v>0</v>
      </c>
      <c r="Q971" s="102">
        <f>+OAX!R1009</f>
        <v>0</v>
      </c>
      <c r="R971" s="102">
        <f>+OAX!S1009</f>
        <v>0</v>
      </c>
      <c r="S971" s="102">
        <f>+OAX!T1009</f>
        <v>0</v>
      </c>
      <c r="T971" s="102">
        <f>+OAX!U1009</f>
        <v>0</v>
      </c>
      <c r="U971" s="102">
        <f>+OAX!V1009</f>
        <v>0</v>
      </c>
      <c r="V971" s="102">
        <f>+OAX!W1009</f>
        <v>0</v>
      </c>
      <c r="W971" s="102">
        <f>+OAX!X1009</f>
        <v>0</v>
      </c>
      <c r="X971" s="102">
        <f>+OAX!Y1009</f>
        <v>0</v>
      </c>
      <c r="Y971" s="102">
        <f>+OAX!Z1009</f>
        <v>0</v>
      </c>
      <c r="Z971" s="102">
        <f>+OAX!AA1009</f>
        <v>0</v>
      </c>
      <c r="AA971" s="102">
        <f>+OAX!AB1009</f>
        <v>0</v>
      </c>
    </row>
    <row r="972" spans="1:27" ht="24.75" hidden="1">
      <c r="A972" s="1"/>
      <c r="B972" s="25">
        <v>2023</v>
      </c>
      <c r="C972" s="25">
        <v>20</v>
      </c>
      <c r="D972" s="25">
        <v>4</v>
      </c>
      <c r="E972" s="25">
        <v>8</v>
      </c>
      <c r="F972" s="25">
        <v>15</v>
      </c>
      <c r="G972" s="25">
        <v>5000</v>
      </c>
      <c r="H972" s="25">
        <v>5200</v>
      </c>
      <c r="I972" s="25">
        <v>523</v>
      </c>
      <c r="J972" s="100">
        <v>2</v>
      </c>
      <c r="K972" s="100"/>
      <c r="L972" s="101" t="s">
        <v>676</v>
      </c>
      <c r="M972" s="102">
        <f>OAX!N1010</f>
        <v>0</v>
      </c>
      <c r="N972" s="148" t="str">
        <f>+OAX!O1010</f>
        <v>Pieza</v>
      </c>
      <c r="O972" s="104">
        <f>+OAX!P1010</f>
        <v>0</v>
      </c>
      <c r="P972" s="104">
        <f>+OAX!Q1010</f>
        <v>0</v>
      </c>
      <c r="Q972" s="102">
        <f>+OAX!R1010</f>
        <v>0</v>
      </c>
      <c r="R972" s="102">
        <f>+OAX!S1010</f>
        <v>0</v>
      </c>
      <c r="S972" s="102">
        <f>+OAX!T1010</f>
        <v>0</v>
      </c>
      <c r="T972" s="102">
        <f>+OAX!U1010</f>
        <v>0</v>
      </c>
      <c r="U972" s="102">
        <f>+OAX!V1010</f>
        <v>0</v>
      </c>
      <c r="V972" s="102">
        <f>+OAX!W1010</f>
        <v>0</v>
      </c>
      <c r="W972" s="102">
        <f>+OAX!X1010</f>
        <v>0</v>
      </c>
      <c r="X972" s="102">
        <f>+OAX!Y1010</f>
        <v>0</v>
      </c>
      <c r="Y972" s="102">
        <f>+OAX!Z1010</f>
        <v>0</v>
      </c>
      <c r="Z972" s="102">
        <f>+OAX!AA1010</f>
        <v>0</v>
      </c>
      <c r="AA972" s="102">
        <f>+OAX!AB1010</f>
        <v>0</v>
      </c>
    </row>
    <row r="973" spans="1:27" ht="24.75" hidden="1">
      <c r="A973" s="1"/>
      <c r="B973" s="116">
        <v>2023</v>
      </c>
      <c r="C973" s="116">
        <v>20</v>
      </c>
      <c r="D973" s="116">
        <v>4</v>
      </c>
      <c r="E973" s="116">
        <v>8</v>
      </c>
      <c r="F973" s="116">
        <v>15</v>
      </c>
      <c r="G973" s="116">
        <v>5000</v>
      </c>
      <c r="H973" s="116">
        <v>5500</v>
      </c>
      <c r="I973" s="116"/>
      <c r="J973" s="116"/>
      <c r="K973" s="116"/>
      <c r="L973" s="89" t="s">
        <v>135</v>
      </c>
      <c r="M973" s="90">
        <f>OAX!N1011</f>
        <v>0</v>
      </c>
      <c r="N973" s="151"/>
      <c r="O973" s="205"/>
      <c r="P973" s="205"/>
      <c r="Q973" s="90">
        <f>+OAX!R1011</f>
        <v>0</v>
      </c>
      <c r="R973" s="90">
        <f>+OAX!S1011</f>
        <v>0</v>
      </c>
      <c r="S973" s="90">
        <f>+OAX!T1011</f>
        <v>0</v>
      </c>
      <c r="T973" s="90">
        <f>+OAX!U1011</f>
        <v>0</v>
      </c>
      <c r="U973" s="90">
        <f>+OAX!V1011</f>
        <v>0</v>
      </c>
      <c r="V973" s="90"/>
      <c r="W973" s="90"/>
      <c r="X973" s="90"/>
      <c r="Y973" s="90"/>
      <c r="Z973" s="90"/>
      <c r="AA973" s="90"/>
    </row>
    <row r="974" spans="1:27" ht="24.75" hidden="1">
      <c r="A974" s="1"/>
      <c r="B974" s="119">
        <v>2023</v>
      </c>
      <c r="C974" s="119">
        <v>20</v>
      </c>
      <c r="D974" s="119">
        <v>4</v>
      </c>
      <c r="E974" s="119">
        <v>8</v>
      </c>
      <c r="F974" s="119">
        <v>15</v>
      </c>
      <c r="G974" s="119">
        <v>5000</v>
      </c>
      <c r="H974" s="119">
        <v>5500</v>
      </c>
      <c r="I974" s="119">
        <v>551</v>
      </c>
      <c r="J974" s="119"/>
      <c r="K974" s="119"/>
      <c r="L974" s="189" t="s">
        <v>136</v>
      </c>
      <c r="M974" s="190">
        <f>OAX!N1012</f>
        <v>0</v>
      </c>
      <c r="N974" s="153"/>
      <c r="O974" s="206"/>
      <c r="P974" s="206"/>
      <c r="Q974" s="190">
        <f>+OAX!R1012</f>
        <v>0</v>
      </c>
      <c r="R974" s="190">
        <f>+OAX!S1012</f>
        <v>0</v>
      </c>
      <c r="S974" s="190">
        <f>+OAX!T1012</f>
        <v>0</v>
      </c>
      <c r="T974" s="190">
        <f>+OAX!U1012</f>
        <v>0</v>
      </c>
      <c r="U974" s="190">
        <f>+OAX!V1012</f>
        <v>0</v>
      </c>
      <c r="V974" s="190"/>
      <c r="W974" s="190"/>
      <c r="X974" s="190"/>
      <c r="Y974" s="190"/>
      <c r="Z974" s="190"/>
      <c r="AA974" s="190"/>
    </row>
    <row r="975" spans="1:27" ht="24.75" hidden="1">
      <c r="A975" s="1"/>
      <c r="B975" s="25">
        <v>2023</v>
      </c>
      <c r="C975" s="25">
        <v>20</v>
      </c>
      <c r="D975" s="25">
        <v>4</v>
      </c>
      <c r="E975" s="25">
        <v>8</v>
      </c>
      <c r="F975" s="25">
        <v>15</v>
      </c>
      <c r="G975" s="25">
        <v>5000</v>
      </c>
      <c r="H975" s="25">
        <v>5500</v>
      </c>
      <c r="I975" s="25">
        <v>551</v>
      </c>
      <c r="J975" s="100">
        <v>1</v>
      </c>
      <c r="K975" s="100"/>
      <c r="L975" s="101" t="s">
        <v>621</v>
      </c>
      <c r="M975" s="102">
        <f>OAX!N1013</f>
        <v>0</v>
      </c>
      <c r="N975" s="148" t="str">
        <f>+OAX!O1013</f>
        <v>Pieza</v>
      </c>
      <c r="O975" s="104">
        <f>+OAX!P1013</f>
        <v>0</v>
      </c>
      <c r="P975" s="104">
        <f>+OAX!Q1013</f>
        <v>0</v>
      </c>
      <c r="Q975" s="102">
        <f>+OAX!R1013</f>
        <v>0</v>
      </c>
      <c r="R975" s="102">
        <f>+OAX!S1013</f>
        <v>0</v>
      </c>
      <c r="S975" s="102">
        <f>+OAX!T1013</f>
        <v>0</v>
      </c>
      <c r="T975" s="102">
        <f>+OAX!U1013</f>
        <v>0</v>
      </c>
      <c r="U975" s="102">
        <f>+OAX!V1013</f>
        <v>0</v>
      </c>
      <c r="V975" s="102">
        <f>+OAX!W1013</f>
        <v>0</v>
      </c>
      <c r="W975" s="102">
        <f>+OAX!X1013</f>
        <v>0</v>
      </c>
      <c r="X975" s="102">
        <f>+OAX!Y1013</f>
        <v>0</v>
      </c>
      <c r="Y975" s="102">
        <f>+OAX!Z1013</f>
        <v>0</v>
      </c>
      <c r="Z975" s="102">
        <f>+OAX!AA1013</f>
        <v>0</v>
      </c>
      <c r="AA975" s="102">
        <f>+OAX!AB1013</f>
        <v>0</v>
      </c>
    </row>
    <row r="976" spans="1:27" ht="24.75" hidden="1">
      <c r="A976" s="1"/>
      <c r="B976" s="116">
        <v>2023</v>
      </c>
      <c r="C976" s="116">
        <v>20</v>
      </c>
      <c r="D976" s="116">
        <v>4</v>
      </c>
      <c r="E976" s="116">
        <v>8</v>
      </c>
      <c r="F976" s="116">
        <v>15</v>
      </c>
      <c r="G976" s="116">
        <v>5000</v>
      </c>
      <c r="H976" s="116">
        <v>5600</v>
      </c>
      <c r="I976" s="116"/>
      <c r="J976" s="116"/>
      <c r="K976" s="116"/>
      <c r="L976" s="89" t="s">
        <v>500</v>
      </c>
      <c r="M976" s="90">
        <f>OAX!N1014</f>
        <v>0</v>
      </c>
      <c r="N976" s="151"/>
      <c r="O976" s="205"/>
      <c r="P976" s="205"/>
      <c r="Q976" s="90">
        <f>+OAX!R1014</f>
        <v>0</v>
      </c>
      <c r="R976" s="90">
        <f>+OAX!S1014</f>
        <v>0</v>
      </c>
      <c r="S976" s="90">
        <f>+OAX!T1014</f>
        <v>0</v>
      </c>
      <c r="T976" s="90">
        <f>+OAX!U1014</f>
        <v>0</v>
      </c>
      <c r="U976" s="90">
        <f>+OAX!V1014</f>
        <v>0</v>
      </c>
      <c r="V976" s="90"/>
      <c r="W976" s="90"/>
      <c r="X976" s="90"/>
      <c r="Y976" s="90"/>
      <c r="Z976" s="90"/>
      <c r="AA976" s="90"/>
    </row>
    <row r="977" spans="1:27" ht="24.75" hidden="1">
      <c r="A977" s="1"/>
      <c r="B977" s="119">
        <v>2023</v>
      </c>
      <c r="C977" s="119">
        <v>20</v>
      </c>
      <c r="D977" s="119">
        <v>4</v>
      </c>
      <c r="E977" s="119">
        <v>8</v>
      </c>
      <c r="F977" s="119">
        <v>15</v>
      </c>
      <c r="G977" s="119">
        <v>5000</v>
      </c>
      <c r="H977" s="119">
        <v>5600</v>
      </c>
      <c r="I977" s="119">
        <v>565</v>
      </c>
      <c r="J977" s="119"/>
      <c r="K977" s="119"/>
      <c r="L977" s="189" t="s">
        <v>200</v>
      </c>
      <c r="M977" s="190">
        <f>OAX!N1015</f>
        <v>0</v>
      </c>
      <c r="N977" s="153"/>
      <c r="O977" s="206"/>
      <c r="P977" s="206"/>
      <c r="Q977" s="190">
        <f>+OAX!R1015</f>
        <v>0</v>
      </c>
      <c r="R977" s="190">
        <f>+OAX!S1015</f>
        <v>0</v>
      </c>
      <c r="S977" s="190">
        <f>+OAX!T1015</f>
        <v>0</v>
      </c>
      <c r="T977" s="190">
        <f>+OAX!U1015</f>
        <v>0</v>
      </c>
      <c r="U977" s="190">
        <f>+OAX!V1015</f>
        <v>0</v>
      </c>
      <c r="V977" s="190"/>
      <c r="W977" s="190"/>
      <c r="X977" s="190"/>
      <c r="Y977" s="190"/>
      <c r="Z977" s="190"/>
      <c r="AA977" s="190"/>
    </row>
    <row r="978" spans="1:27" ht="24.75" hidden="1">
      <c r="A978" s="1"/>
      <c r="B978" s="25">
        <v>2023</v>
      </c>
      <c r="C978" s="25">
        <v>20</v>
      </c>
      <c r="D978" s="25">
        <v>4</v>
      </c>
      <c r="E978" s="25">
        <v>8</v>
      </c>
      <c r="F978" s="25">
        <v>15</v>
      </c>
      <c r="G978" s="25">
        <v>5000</v>
      </c>
      <c r="H978" s="25">
        <v>5600</v>
      </c>
      <c r="I978" s="25">
        <v>565</v>
      </c>
      <c r="J978" s="100">
        <v>1</v>
      </c>
      <c r="K978" s="100"/>
      <c r="L978" s="101" t="s">
        <v>677</v>
      </c>
      <c r="M978" s="102">
        <f>OAX!N1016</f>
        <v>0</v>
      </c>
      <c r="N978" s="148" t="str">
        <f>+OAX!O1016</f>
        <v>Pieza</v>
      </c>
      <c r="O978" s="104">
        <f>+OAX!P1016</f>
        <v>0</v>
      </c>
      <c r="P978" s="104">
        <f>+OAX!Q1016</f>
        <v>0</v>
      </c>
      <c r="Q978" s="102">
        <f>+OAX!R1016</f>
        <v>0</v>
      </c>
      <c r="R978" s="102">
        <f>+OAX!S1016</f>
        <v>0</v>
      </c>
      <c r="S978" s="102">
        <f>+OAX!T1016</f>
        <v>0</v>
      </c>
      <c r="T978" s="102">
        <f>+OAX!U1016</f>
        <v>0</v>
      </c>
      <c r="U978" s="102">
        <f>+OAX!V1016</f>
        <v>0</v>
      </c>
      <c r="V978" s="102">
        <f>+OAX!W1016</f>
        <v>0</v>
      </c>
      <c r="W978" s="102">
        <f>+OAX!X1016</f>
        <v>0</v>
      </c>
      <c r="X978" s="102">
        <f>+OAX!Y1016</f>
        <v>0</v>
      </c>
      <c r="Y978" s="102">
        <f>+OAX!Z1016</f>
        <v>0</v>
      </c>
      <c r="Z978" s="102">
        <f>+OAX!AA1016</f>
        <v>0</v>
      </c>
      <c r="AA978" s="102">
        <f>+OAX!AB1016</f>
        <v>0</v>
      </c>
    </row>
    <row r="979" spans="1:27" ht="46.5" hidden="1">
      <c r="A979" s="1"/>
      <c r="B979" s="25">
        <v>2023</v>
      </c>
      <c r="C979" s="25">
        <v>20</v>
      </c>
      <c r="D979" s="25">
        <v>4</v>
      </c>
      <c r="E979" s="25">
        <v>8</v>
      </c>
      <c r="F979" s="25">
        <v>15</v>
      </c>
      <c r="G979" s="25">
        <v>5000</v>
      </c>
      <c r="H979" s="25">
        <v>5600</v>
      </c>
      <c r="I979" s="25">
        <v>565</v>
      </c>
      <c r="J979" s="100">
        <v>2</v>
      </c>
      <c r="K979" s="100"/>
      <c r="L979" s="101" t="s">
        <v>678</v>
      </c>
      <c r="M979" s="102">
        <f>OAX!N1017</f>
        <v>0</v>
      </c>
      <c r="N979" s="148" t="str">
        <f>+OAX!O1017</f>
        <v>Pieza</v>
      </c>
      <c r="O979" s="104">
        <f>+OAX!P1017</f>
        <v>0</v>
      </c>
      <c r="P979" s="104">
        <f>+OAX!Q1017</f>
        <v>0</v>
      </c>
      <c r="Q979" s="102">
        <f>+OAX!R1017</f>
        <v>0</v>
      </c>
      <c r="R979" s="102">
        <f>+OAX!S1017</f>
        <v>0</v>
      </c>
      <c r="S979" s="102">
        <f>+OAX!T1017</f>
        <v>0</v>
      </c>
      <c r="T979" s="102">
        <f>+OAX!U1017</f>
        <v>0</v>
      </c>
      <c r="U979" s="102">
        <f>+OAX!V1017</f>
        <v>0</v>
      </c>
      <c r="V979" s="102">
        <f>+OAX!W1017</f>
        <v>0</v>
      </c>
      <c r="W979" s="102">
        <f>+OAX!X1017</f>
        <v>0</v>
      </c>
      <c r="X979" s="102">
        <f>+OAX!Y1017</f>
        <v>0</v>
      </c>
      <c r="Y979" s="102">
        <f>+OAX!Z1017</f>
        <v>0</v>
      </c>
      <c r="Z979" s="102">
        <f>+OAX!AA1017</f>
        <v>0</v>
      </c>
      <c r="AA979" s="102">
        <f>+OAX!AB1017</f>
        <v>0</v>
      </c>
    </row>
    <row r="980" spans="1:27" ht="24.75" hidden="1">
      <c r="A980" s="1"/>
      <c r="B980" s="25">
        <v>2023</v>
      </c>
      <c r="C980" s="25">
        <v>20</v>
      </c>
      <c r="D980" s="25">
        <v>4</v>
      </c>
      <c r="E980" s="25">
        <v>8</v>
      </c>
      <c r="F980" s="25">
        <v>15</v>
      </c>
      <c r="G980" s="25">
        <v>5000</v>
      </c>
      <c r="H980" s="25">
        <v>5600</v>
      </c>
      <c r="I980" s="25">
        <v>565</v>
      </c>
      <c r="J980" s="100">
        <v>3</v>
      </c>
      <c r="K980" s="100"/>
      <c r="L980" s="101" t="s">
        <v>679</v>
      </c>
      <c r="M980" s="102">
        <f>OAX!N1018</f>
        <v>0</v>
      </c>
      <c r="N980" s="148" t="str">
        <f>+OAX!O1018</f>
        <v>Pieza</v>
      </c>
      <c r="O980" s="104">
        <f>+OAX!P1018</f>
        <v>0</v>
      </c>
      <c r="P980" s="104">
        <f>+OAX!Q1018</f>
        <v>0</v>
      </c>
      <c r="Q980" s="102">
        <f>+OAX!R1018</f>
        <v>0</v>
      </c>
      <c r="R980" s="102">
        <f>+OAX!S1018</f>
        <v>0</v>
      </c>
      <c r="S980" s="102">
        <f>+OAX!T1018</f>
        <v>0</v>
      </c>
      <c r="T980" s="102">
        <f>+OAX!U1018</f>
        <v>0</v>
      </c>
      <c r="U980" s="102">
        <f>+OAX!V1018</f>
        <v>0</v>
      </c>
      <c r="V980" s="102">
        <f>+OAX!W1018</f>
        <v>0</v>
      </c>
      <c r="W980" s="102">
        <f>+OAX!X1018</f>
        <v>0</v>
      </c>
      <c r="X980" s="102">
        <f>+OAX!Y1018</f>
        <v>0</v>
      </c>
      <c r="Y980" s="102">
        <f>+OAX!Z1018</f>
        <v>0</v>
      </c>
      <c r="Z980" s="102">
        <f>+OAX!AA1018</f>
        <v>0</v>
      </c>
      <c r="AA980" s="102">
        <f>+OAX!AB1018</f>
        <v>0</v>
      </c>
    </row>
    <row r="981" spans="1:27" ht="48" hidden="1">
      <c r="A981" s="1"/>
      <c r="B981" s="119">
        <v>2023</v>
      </c>
      <c r="C981" s="119">
        <v>20</v>
      </c>
      <c r="D981" s="119">
        <v>4</v>
      </c>
      <c r="E981" s="119">
        <v>8</v>
      </c>
      <c r="F981" s="119">
        <v>15</v>
      </c>
      <c r="G981" s="119">
        <v>5000</v>
      </c>
      <c r="H981" s="119">
        <v>5600</v>
      </c>
      <c r="I981" s="119">
        <v>566</v>
      </c>
      <c r="J981" s="119"/>
      <c r="K981" s="119"/>
      <c r="L981" s="189" t="s">
        <v>642</v>
      </c>
      <c r="M981" s="190">
        <f>OAX!N1019</f>
        <v>0</v>
      </c>
      <c r="N981" s="153"/>
      <c r="O981" s="206"/>
      <c r="P981" s="206"/>
      <c r="Q981" s="190">
        <f>+OAX!R1019</f>
        <v>0</v>
      </c>
      <c r="R981" s="190">
        <f>+OAX!S1019</f>
        <v>0</v>
      </c>
      <c r="S981" s="190">
        <f>+OAX!T1019</f>
        <v>0</v>
      </c>
      <c r="T981" s="190">
        <f>+OAX!U1019</f>
        <v>0</v>
      </c>
      <c r="U981" s="190">
        <f>+OAX!V1019</f>
        <v>0</v>
      </c>
      <c r="V981" s="190"/>
      <c r="W981" s="190"/>
      <c r="X981" s="190"/>
      <c r="Y981" s="190"/>
      <c r="Z981" s="190"/>
      <c r="AA981" s="190"/>
    </row>
    <row r="982" spans="1:27" ht="46.5" hidden="1">
      <c r="A982" s="1"/>
      <c r="B982" s="25">
        <v>2023</v>
      </c>
      <c r="C982" s="25">
        <v>20</v>
      </c>
      <c r="D982" s="25">
        <v>4</v>
      </c>
      <c r="E982" s="25">
        <v>8</v>
      </c>
      <c r="F982" s="25">
        <v>15</v>
      </c>
      <c r="G982" s="25">
        <v>5000</v>
      </c>
      <c r="H982" s="25">
        <v>5600</v>
      </c>
      <c r="I982" s="25">
        <v>566</v>
      </c>
      <c r="J982" s="100">
        <v>1</v>
      </c>
      <c r="K982" s="100"/>
      <c r="L982" s="101" t="s">
        <v>680</v>
      </c>
      <c r="M982" s="102">
        <f>OAX!N1020</f>
        <v>0</v>
      </c>
      <c r="N982" s="148" t="str">
        <f>+OAX!O1020</f>
        <v>Pieza</v>
      </c>
      <c r="O982" s="104">
        <f>+OAX!P1020</f>
        <v>0</v>
      </c>
      <c r="P982" s="104">
        <f>+OAX!Q1020</f>
        <v>0</v>
      </c>
      <c r="Q982" s="102">
        <f>+OAX!R1020</f>
        <v>0</v>
      </c>
      <c r="R982" s="102">
        <f>+OAX!S1020</f>
        <v>0</v>
      </c>
      <c r="S982" s="102">
        <f>+OAX!T1020</f>
        <v>0</v>
      </c>
      <c r="T982" s="102">
        <f>+OAX!U1020</f>
        <v>0</v>
      </c>
      <c r="U982" s="102">
        <f>+OAX!V1020</f>
        <v>0</v>
      </c>
      <c r="V982" s="102">
        <f>+OAX!W1020</f>
        <v>0</v>
      </c>
      <c r="W982" s="102">
        <f>+OAX!X1020</f>
        <v>0</v>
      </c>
      <c r="X982" s="102">
        <f>+OAX!Y1020</f>
        <v>0</v>
      </c>
      <c r="Y982" s="102">
        <f>+OAX!Z1020</f>
        <v>0</v>
      </c>
      <c r="Z982" s="102">
        <f>+OAX!AA1020</f>
        <v>0</v>
      </c>
      <c r="AA982" s="102">
        <f>+OAX!AB1020</f>
        <v>0</v>
      </c>
    </row>
    <row r="983" spans="1:27" ht="24.75" hidden="1">
      <c r="A983" s="1"/>
      <c r="B983" s="25">
        <v>2023</v>
      </c>
      <c r="C983" s="25">
        <v>20</v>
      </c>
      <c r="D983" s="25">
        <v>4</v>
      </c>
      <c r="E983" s="25">
        <v>8</v>
      </c>
      <c r="F983" s="25">
        <v>15</v>
      </c>
      <c r="G983" s="25">
        <v>5000</v>
      </c>
      <c r="H983" s="25">
        <v>5600</v>
      </c>
      <c r="I983" s="25">
        <v>566</v>
      </c>
      <c r="J983" s="100">
        <v>2</v>
      </c>
      <c r="K983" s="100"/>
      <c r="L983" s="101" t="s">
        <v>681</v>
      </c>
      <c r="M983" s="102">
        <f>OAX!N1021</f>
        <v>0</v>
      </c>
      <c r="N983" s="148" t="str">
        <f>+OAX!O1021</f>
        <v>Pieza</v>
      </c>
      <c r="O983" s="104">
        <f>+OAX!P1021</f>
        <v>0</v>
      </c>
      <c r="P983" s="104">
        <f>+OAX!Q1021</f>
        <v>0</v>
      </c>
      <c r="Q983" s="102">
        <f>+OAX!R1021</f>
        <v>0</v>
      </c>
      <c r="R983" s="102">
        <f>+OAX!S1021</f>
        <v>0</v>
      </c>
      <c r="S983" s="102">
        <f>+OAX!T1021</f>
        <v>0</v>
      </c>
      <c r="T983" s="102">
        <f>+OAX!U1021</f>
        <v>0</v>
      </c>
      <c r="U983" s="102">
        <f>+OAX!V1021</f>
        <v>0</v>
      </c>
      <c r="V983" s="102">
        <f>+OAX!W1021</f>
        <v>0</v>
      </c>
      <c r="W983" s="102">
        <f>+OAX!X1021</f>
        <v>0</v>
      </c>
      <c r="X983" s="102">
        <f>+OAX!Y1021</f>
        <v>0</v>
      </c>
      <c r="Y983" s="102">
        <f>+OAX!Z1021</f>
        <v>0</v>
      </c>
      <c r="Z983" s="102">
        <f>+OAX!AA1021</f>
        <v>0</v>
      </c>
      <c r="AA983" s="102">
        <f>+OAX!AB1021</f>
        <v>0</v>
      </c>
    </row>
    <row r="984" spans="1:27" ht="48" hidden="1">
      <c r="A984" s="1"/>
      <c r="B984" s="125">
        <v>2023</v>
      </c>
      <c r="C984" s="125">
        <v>20</v>
      </c>
      <c r="D984" s="125">
        <v>4</v>
      </c>
      <c r="E984" s="125">
        <v>8</v>
      </c>
      <c r="F984" s="125">
        <v>16</v>
      </c>
      <c r="G984" s="125"/>
      <c r="H984" s="125"/>
      <c r="I984" s="125"/>
      <c r="J984" s="125"/>
      <c r="K984" s="125"/>
      <c r="L984" s="173" t="s">
        <v>682</v>
      </c>
      <c r="M984" s="174">
        <f>OAX!N1022</f>
        <v>0</v>
      </c>
      <c r="N984" s="113"/>
      <c r="O984" s="125"/>
      <c r="P984" s="125"/>
      <c r="Q984" s="174">
        <f>+OAX!R1022</f>
        <v>0</v>
      </c>
      <c r="R984" s="174">
        <f>+OAX!S1022</f>
        <v>0</v>
      </c>
      <c r="S984" s="174">
        <f>+OAX!T1022</f>
        <v>0</v>
      </c>
      <c r="T984" s="174">
        <f>+OAX!U1022</f>
        <v>0</v>
      </c>
      <c r="U984" s="174">
        <f>+OAX!V1022</f>
        <v>0</v>
      </c>
      <c r="V984" s="174"/>
      <c r="W984" s="174"/>
      <c r="X984" s="174"/>
      <c r="Y984" s="174"/>
      <c r="Z984" s="174"/>
      <c r="AA984" s="174"/>
    </row>
    <row r="985" spans="1:27" ht="24.75" hidden="1">
      <c r="A985" s="1"/>
      <c r="B985" s="115">
        <v>2023</v>
      </c>
      <c r="C985" s="115">
        <v>20</v>
      </c>
      <c r="D985" s="115">
        <v>4</v>
      </c>
      <c r="E985" s="115">
        <v>8</v>
      </c>
      <c r="F985" s="115">
        <v>16</v>
      </c>
      <c r="G985" s="115">
        <v>3000</v>
      </c>
      <c r="H985" s="115"/>
      <c r="I985" s="115"/>
      <c r="J985" s="115"/>
      <c r="K985" s="115"/>
      <c r="L985" s="83" t="s">
        <v>55</v>
      </c>
      <c r="M985" s="84">
        <f>OAX!N1023</f>
        <v>0</v>
      </c>
      <c r="N985" s="149"/>
      <c r="O985" s="160"/>
      <c r="P985" s="160"/>
      <c r="Q985" s="84">
        <f>+OAX!R1023</f>
        <v>0</v>
      </c>
      <c r="R985" s="84">
        <f>+OAX!S1023</f>
        <v>0</v>
      </c>
      <c r="S985" s="84">
        <f>+OAX!T1023</f>
        <v>0</v>
      </c>
      <c r="T985" s="84">
        <f>+OAX!U1023</f>
        <v>0</v>
      </c>
      <c r="U985" s="84">
        <f>+OAX!V1023</f>
        <v>0</v>
      </c>
      <c r="V985" s="84"/>
      <c r="W985" s="84"/>
      <c r="X985" s="84"/>
      <c r="Y985" s="84"/>
      <c r="Z985" s="84"/>
      <c r="AA985" s="84"/>
    </row>
    <row r="986" spans="1:27" ht="24.75" hidden="1">
      <c r="A986" s="1"/>
      <c r="B986" s="116">
        <v>2023</v>
      </c>
      <c r="C986" s="116">
        <v>20</v>
      </c>
      <c r="D986" s="116">
        <v>4</v>
      </c>
      <c r="E986" s="116">
        <v>8</v>
      </c>
      <c r="F986" s="116">
        <v>16</v>
      </c>
      <c r="G986" s="116">
        <v>3000</v>
      </c>
      <c r="H986" s="116">
        <v>3100</v>
      </c>
      <c r="I986" s="116"/>
      <c r="J986" s="116" t="s">
        <v>29</v>
      </c>
      <c r="K986" s="116"/>
      <c r="L986" s="89" t="s">
        <v>151</v>
      </c>
      <c r="M986" s="90">
        <f>OAX!N1024</f>
        <v>0</v>
      </c>
      <c r="N986" s="151"/>
      <c r="O986" s="205"/>
      <c r="P986" s="205"/>
      <c r="Q986" s="90">
        <f>+OAX!R1024</f>
        <v>0</v>
      </c>
      <c r="R986" s="90">
        <f>+OAX!S1024</f>
        <v>0</v>
      </c>
      <c r="S986" s="90">
        <f>+OAX!T1024</f>
        <v>0</v>
      </c>
      <c r="T986" s="90">
        <f>+OAX!U1024</f>
        <v>0</v>
      </c>
      <c r="U986" s="90">
        <f>+OAX!V1024</f>
        <v>0</v>
      </c>
      <c r="V986" s="90"/>
      <c r="W986" s="90"/>
      <c r="X986" s="90"/>
      <c r="Y986" s="90"/>
      <c r="Z986" s="90"/>
      <c r="AA986" s="90"/>
    </row>
    <row r="987" spans="1:27" ht="48" hidden="1">
      <c r="A987" s="1"/>
      <c r="B987" s="119">
        <v>2023</v>
      </c>
      <c r="C987" s="119">
        <v>20</v>
      </c>
      <c r="D987" s="119">
        <v>4</v>
      </c>
      <c r="E987" s="119">
        <v>8</v>
      </c>
      <c r="F987" s="119">
        <v>16</v>
      </c>
      <c r="G987" s="119">
        <v>3000</v>
      </c>
      <c r="H987" s="119">
        <v>3100</v>
      </c>
      <c r="I987" s="119">
        <v>317</v>
      </c>
      <c r="J987" s="119"/>
      <c r="K987" s="119"/>
      <c r="L987" s="95" t="s">
        <v>317</v>
      </c>
      <c r="M987" s="96">
        <f>OAX!N1025</f>
        <v>0</v>
      </c>
      <c r="N987" s="153"/>
      <c r="O987" s="206"/>
      <c r="P987" s="206"/>
      <c r="Q987" s="96">
        <f>+OAX!R1025</f>
        <v>0</v>
      </c>
      <c r="R987" s="96">
        <f>+OAX!S1025</f>
        <v>0</v>
      </c>
      <c r="S987" s="96">
        <f>+OAX!T1025</f>
        <v>0</v>
      </c>
      <c r="T987" s="96">
        <f>+OAX!U1025</f>
        <v>0</v>
      </c>
      <c r="U987" s="96">
        <f>+OAX!V1025</f>
        <v>0</v>
      </c>
      <c r="V987" s="96"/>
      <c r="W987" s="96"/>
      <c r="X987" s="96"/>
      <c r="Y987" s="96"/>
      <c r="Z987" s="96"/>
      <c r="AA987" s="96"/>
    </row>
    <row r="988" spans="1:27" ht="24.75" hidden="1">
      <c r="A988" s="1"/>
      <c r="B988" s="25">
        <v>2023</v>
      </c>
      <c r="C988" s="25">
        <v>20</v>
      </c>
      <c r="D988" s="25">
        <v>4</v>
      </c>
      <c r="E988" s="25">
        <v>8</v>
      </c>
      <c r="F988" s="25">
        <v>16</v>
      </c>
      <c r="G988" s="25">
        <v>3000</v>
      </c>
      <c r="H988" s="25">
        <v>3100</v>
      </c>
      <c r="I988" s="25">
        <v>317</v>
      </c>
      <c r="J988" s="100">
        <v>1</v>
      </c>
      <c r="K988" s="100"/>
      <c r="L988" s="101" t="s">
        <v>153</v>
      </c>
      <c r="M988" s="102">
        <f>OAX!N1026</f>
        <v>0</v>
      </c>
      <c r="N988" s="148" t="str">
        <f>+OAX!O1026</f>
        <v>Servicio</v>
      </c>
      <c r="O988" s="104">
        <f>+OAX!P1026</f>
        <v>0</v>
      </c>
      <c r="P988" s="104">
        <f>+OAX!Q1026</f>
        <v>0</v>
      </c>
      <c r="Q988" s="102">
        <f>+OAX!R1026</f>
        <v>0</v>
      </c>
      <c r="R988" s="102">
        <f>+OAX!S1026</f>
        <v>0</v>
      </c>
      <c r="S988" s="102">
        <f>+OAX!T1026</f>
        <v>0</v>
      </c>
      <c r="T988" s="102">
        <f>+OAX!U1026</f>
        <v>0</v>
      </c>
      <c r="U988" s="102">
        <f>+OAX!V1026</f>
        <v>0</v>
      </c>
      <c r="V988" s="102">
        <f>+OAX!W1026</f>
        <v>0</v>
      </c>
      <c r="W988" s="102">
        <f>+OAX!X1026</f>
        <v>0</v>
      </c>
      <c r="X988" s="102">
        <f>+OAX!Y1026</f>
        <v>0</v>
      </c>
      <c r="Y988" s="102">
        <f>+OAX!Z1026</f>
        <v>0</v>
      </c>
      <c r="Z988" s="102">
        <f>+OAX!AA1026</f>
        <v>0</v>
      </c>
      <c r="AA988" s="102">
        <f>+OAX!AB1026</f>
        <v>0</v>
      </c>
    </row>
    <row r="989" spans="1:27" ht="24.75" hidden="1">
      <c r="A989" s="1"/>
      <c r="B989" s="119">
        <v>2023</v>
      </c>
      <c r="C989" s="119">
        <v>20</v>
      </c>
      <c r="D989" s="119">
        <v>4</v>
      </c>
      <c r="E989" s="119">
        <v>8</v>
      </c>
      <c r="F989" s="119">
        <v>16</v>
      </c>
      <c r="G989" s="119">
        <v>3000</v>
      </c>
      <c r="H989" s="119">
        <v>3100</v>
      </c>
      <c r="I989" s="119">
        <v>319</v>
      </c>
      <c r="J989" s="119"/>
      <c r="K989" s="119"/>
      <c r="L989" s="189" t="s">
        <v>510</v>
      </c>
      <c r="M989" s="190">
        <f>OAX!N1027</f>
        <v>0</v>
      </c>
      <c r="N989" s="153"/>
      <c r="O989" s="206"/>
      <c r="P989" s="206"/>
      <c r="Q989" s="190">
        <f>+OAX!R1027</f>
        <v>0</v>
      </c>
      <c r="R989" s="190">
        <f>+OAX!S1027</f>
        <v>0</v>
      </c>
      <c r="S989" s="190">
        <f>+OAX!T1027</f>
        <v>0</v>
      </c>
      <c r="T989" s="190">
        <f>+OAX!U1027</f>
        <v>0</v>
      </c>
      <c r="U989" s="190">
        <f>+OAX!V1027</f>
        <v>0</v>
      </c>
      <c r="V989" s="190"/>
      <c r="W989" s="190"/>
      <c r="X989" s="190"/>
      <c r="Y989" s="190"/>
      <c r="Z989" s="190"/>
      <c r="AA989" s="190"/>
    </row>
    <row r="990" spans="1:27" ht="24.75" hidden="1">
      <c r="A990" s="1"/>
      <c r="B990" s="25">
        <v>2023</v>
      </c>
      <c r="C990" s="25">
        <v>20</v>
      </c>
      <c r="D990" s="25">
        <v>4</v>
      </c>
      <c r="E990" s="25">
        <v>8</v>
      </c>
      <c r="F990" s="25">
        <v>16</v>
      </c>
      <c r="G990" s="25">
        <v>3000</v>
      </c>
      <c r="H990" s="25">
        <v>3100</v>
      </c>
      <c r="I990" s="25">
        <v>319</v>
      </c>
      <c r="J990" s="100">
        <v>1</v>
      </c>
      <c r="K990" s="100"/>
      <c r="L990" s="101" t="s">
        <v>155</v>
      </c>
      <c r="M990" s="102">
        <f>OAX!N1028</f>
        <v>0</v>
      </c>
      <c r="N990" s="148" t="str">
        <f>+OAX!O1028</f>
        <v>Servicio</v>
      </c>
      <c r="O990" s="104">
        <f>+OAX!P1028</f>
        <v>0</v>
      </c>
      <c r="P990" s="104">
        <f>+OAX!Q1028</f>
        <v>0</v>
      </c>
      <c r="Q990" s="102">
        <f>+OAX!R1028</f>
        <v>0</v>
      </c>
      <c r="R990" s="102">
        <f>+OAX!S1028</f>
        <v>0</v>
      </c>
      <c r="S990" s="102">
        <f>+OAX!T1028</f>
        <v>0</v>
      </c>
      <c r="T990" s="102">
        <f>+OAX!U1028</f>
        <v>0</v>
      </c>
      <c r="U990" s="102">
        <f>+OAX!V1028</f>
        <v>0</v>
      </c>
      <c r="V990" s="102">
        <f>+OAX!W1028</f>
        <v>0</v>
      </c>
      <c r="W990" s="102">
        <f>+OAX!X1028</f>
        <v>0</v>
      </c>
      <c r="X990" s="102">
        <f>+OAX!Y1028</f>
        <v>0</v>
      </c>
      <c r="Y990" s="102">
        <f>+OAX!Z1028</f>
        <v>0</v>
      </c>
      <c r="Z990" s="102">
        <f>+OAX!AA1028</f>
        <v>0</v>
      </c>
      <c r="AA990" s="102">
        <f>+OAX!AB1028</f>
        <v>0</v>
      </c>
    </row>
    <row r="991" spans="1:27" ht="48" hidden="1">
      <c r="A991" s="1"/>
      <c r="B991" s="116">
        <v>2023</v>
      </c>
      <c r="C991" s="116">
        <v>20</v>
      </c>
      <c r="D991" s="116">
        <v>4</v>
      </c>
      <c r="E991" s="116">
        <v>8</v>
      </c>
      <c r="F991" s="116">
        <v>16</v>
      </c>
      <c r="G991" s="116">
        <v>3000</v>
      </c>
      <c r="H991" s="116">
        <v>3300</v>
      </c>
      <c r="I991" s="116"/>
      <c r="J991" s="116"/>
      <c r="K991" s="116"/>
      <c r="L991" s="89" t="s">
        <v>56</v>
      </c>
      <c r="M991" s="90">
        <f>OAX!N1029</f>
        <v>0</v>
      </c>
      <c r="N991" s="151"/>
      <c r="O991" s="205"/>
      <c r="P991" s="205"/>
      <c r="Q991" s="90">
        <f>+OAX!R1029</f>
        <v>0</v>
      </c>
      <c r="R991" s="90">
        <f>+OAX!S1029</f>
        <v>0</v>
      </c>
      <c r="S991" s="90">
        <f>+OAX!T1029</f>
        <v>0</v>
      </c>
      <c r="T991" s="90">
        <f>+OAX!U1029</f>
        <v>0</v>
      </c>
      <c r="U991" s="90">
        <f>+OAX!V1029</f>
        <v>0</v>
      </c>
      <c r="V991" s="90"/>
      <c r="W991" s="90"/>
      <c r="X991" s="90"/>
      <c r="Y991" s="90"/>
      <c r="Z991" s="90"/>
      <c r="AA991" s="90"/>
    </row>
    <row r="992" spans="1:27" ht="48" hidden="1">
      <c r="A992" s="1"/>
      <c r="B992" s="119">
        <v>2023</v>
      </c>
      <c r="C992" s="119">
        <v>20</v>
      </c>
      <c r="D992" s="119">
        <v>4</v>
      </c>
      <c r="E992" s="119">
        <v>8</v>
      </c>
      <c r="F992" s="119">
        <v>16</v>
      </c>
      <c r="G992" s="119">
        <v>3000</v>
      </c>
      <c r="H992" s="119">
        <v>3300</v>
      </c>
      <c r="I992" s="119">
        <v>333</v>
      </c>
      <c r="J992" s="119"/>
      <c r="K992" s="119"/>
      <c r="L992" s="95" t="s">
        <v>159</v>
      </c>
      <c r="M992" s="96">
        <f>OAX!N1030</f>
        <v>0</v>
      </c>
      <c r="N992" s="153"/>
      <c r="O992" s="206"/>
      <c r="P992" s="206"/>
      <c r="Q992" s="96">
        <f>+OAX!R1030</f>
        <v>0</v>
      </c>
      <c r="R992" s="96">
        <f>+OAX!S1030</f>
        <v>0</v>
      </c>
      <c r="S992" s="96">
        <f>+OAX!T1030</f>
        <v>0</v>
      </c>
      <c r="T992" s="96">
        <f>+OAX!U1030</f>
        <v>0</v>
      </c>
      <c r="U992" s="96">
        <f>+OAX!V1030</f>
        <v>0</v>
      </c>
      <c r="V992" s="96"/>
      <c r="W992" s="96"/>
      <c r="X992" s="96"/>
      <c r="Y992" s="96"/>
      <c r="Z992" s="96"/>
      <c r="AA992" s="96"/>
    </row>
    <row r="993" spans="1:27" ht="46.5" hidden="1">
      <c r="A993" s="1"/>
      <c r="B993" s="25">
        <v>2023</v>
      </c>
      <c r="C993" s="25">
        <v>20</v>
      </c>
      <c r="D993" s="25">
        <v>4</v>
      </c>
      <c r="E993" s="25">
        <v>8</v>
      </c>
      <c r="F993" s="25">
        <v>16</v>
      </c>
      <c r="G993" s="25">
        <v>3000</v>
      </c>
      <c r="H993" s="25">
        <v>3300</v>
      </c>
      <c r="I993" s="25">
        <v>333</v>
      </c>
      <c r="J993" s="100">
        <v>1</v>
      </c>
      <c r="K993" s="100"/>
      <c r="L993" s="101" t="s">
        <v>667</v>
      </c>
      <c r="M993" s="102">
        <f>OAX!N1031</f>
        <v>0</v>
      </c>
      <c r="N993" s="148" t="str">
        <f>+OAX!O1031</f>
        <v>Servicio</v>
      </c>
      <c r="O993" s="104">
        <f>+OAX!P1031</f>
        <v>0</v>
      </c>
      <c r="P993" s="104">
        <f>+OAX!Q1031</f>
        <v>0</v>
      </c>
      <c r="Q993" s="102">
        <f>+OAX!R1031</f>
        <v>0</v>
      </c>
      <c r="R993" s="102">
        <f>+OAX!S1031</f>
        <v>0</v>
      </c>
      <c r="S993" s="102">
        <f>+OAX!T1031</f>
        <v>0</v>
      </c>
      <c r="T993" s="102">
        <f>+OAX!U1031</f>
        <v>0</v>
      </c>
      <c r="U993" s="102">
        <f>+OAX!V1031</f>
        <v>0</v>
      </c>
      <c r="V993" s="102">
        <f>+OAX!W1031</f>
        <v>0</v>
      </c>
      <c r="W993" s="102">
        <f>+OAX!X1031</f>
        <v>0</v>
      </c>
      <c r="X993" s="102">
        <f>+OAX!Y1031</f>
        <v>0</v>
      </c>
      <c r="Y993" s="102">
        <f>+OAX!Z1031</f>
        <v>0</v>
      </c>
      <c r="Z993" s="102">
        <f>+OAX!AA1031</f>
        <v>0</v>
      </c>
      <c r="AA993" s="102">
        <f>+OAX!AB1031</f>
        <v>0</v>
      </c>
    </row>
    <row r="994" spans="1:27" ht="24.75" hidden="1">
      <c r="A994" s="1"/>
      <c r="B994" s="25">
        <v>2023</v>
      </c>
      <c r="C994" s="25">
        <v>20</v>
      </c>
      <c r="D994" s="25">
        <v>4</v>
      </c>
      <c r="E994" s="25">
        <v>8</v>
      </c>
      <c r="F994" s="25">
        <v>16</v>
      </c>
      <c r="G994" s="25">
        <v>3000</v>
      </c>
      <c r="H994" s="25">
        <v>3300</v>
      </c>
      <c r="I994" s="25">
        <v>333</v>
      </c>
      <c r="J994" s="100">
        <v>2</v>
      </c>
      <c r="K994" s="100"/>
      <c r="L994" s="101" t="s">
        <v>319</v>
      </c>
      <c r="M994" s="102">
        <f>OAX!N1032</f>
        <v>0</v>
      </c>
      <c r="N994" s="148" t="str">
        <f>+OAX!O1032</f>
        <v>Servicio</v>
      </c>
      <c r="O994" s="104">
        <f>+OAX!P1032</f>
        <v>0</v>
      </c>
      <c r="P994" s="104">
        <f>+OAX!Q1032</f>
        <v>0</v>
      </c>
      <c r="Q994" s="102">
        <f>+OAX!R1032</f>
        <v>0</v>
      </c>
      <c r="R994" s="102">
        <f>+OAX!S1032</f>
        <v>0</v>
      </c>
      <c r="S994" s="102">
        <f>+OAX!T1032</f>
        <v>0</v>
      </c>
      <c r="T994" s="102">
        <f>+OAX!U1032</f>
        <v>0</v>
      </c>
      <c r="U994" s="102">
        <f>+OAX!V1032</f>
        <v>0</v>
      </c>
      <c r="V994" s="102">
        <f>+OAX!W1032</f>
        <v>0</v>
      </c>
      <c r="W994" s="102">
        <f>+OAX!X1032</f>
        <v>0</v>
      </c>
      <c r="X994" s="102">
        <f>+OAX!Y1032</f>
        <v>0</v>
      </c>
      <c r="Y994" s="102">
        <f>+OAX!Z1032</f>
        <v>0</v>
      </c>
      <c r="Z994" s="102">
        <f>+OAX!AA1032</f>
        <v>0</v>
      </c>
      <c r="AA994" s="102">
        <f>+OAX!AB1032</f>
        <v>0</v>
      </c>
    </row>
    <row r="995" spans="1:27" ht="24.75" hidden="1">
      <c r="A995" s="1"/>
      <c r="B995" s="116">
        <v>2023</v>
      </c>
      <c r="C995" s="116">
        <v>20</v>
      </c>
      <c r="D995" s="116">
        <v>4</v>
      </c>
      <c r="E995" s="116">
        <v>8</v>
      </c>
      <c r="F995" s="116">
        <v>16</v>
      </c>
      <c r="G995" s="116">
        <v>3000</v>
      </c>
      <c r="H995" s="116">
        <v>3600</v>
      </c>
      <c r="I995" s="116"/>
      <c r="J995" s="116"/>
      <c r="K995" s="116"/>
      <c r="L995" s="89" t="s">
        <v>269</v>
      </c>
      <c r="M995" s="90">
        <f>OAX!N1033</f>
        <v>0</v>
      </c>
      <c r="N995" s="151"/>
      <c r="O995" s="205"/>
      <c r="P995" s="205"/>
      <c r="Q995" s="90">
        <f>+OAX!R1033</f>
        <v>0</v>
      </c>
      <c r="R995" s="90">
        <f>+OAX!S1033</f>
        <v>0</v>
      </c>
      <c r="S995" s="90">
        <f>+OAX!T1033</f>
        <v>0</v>
      </c>
      <c r="T995" s="90">
        <f>+OAX!U1033</f>
        <v>0</v>
      </c>
      <c r="U995" s="90">
        <f>+OAX!V1033</f>
        <v>0</v>
      </c>
      <c r="V995" s="90"/>
      <c r="W995" s="90"/>
      <c r="X995" s="90"/>
      <c r="Y995" s="90"/>
      <c r="Z995" s="90"/>
      <c r="AA995" s="90"/>
    </row>
    <row r="996" spans="1:27" ht="48" hidden="1">
      <c r="A996" s="1"/>
      <c r="B996" s="119">
        <v>2023</v>
      </c>
      <c r="C996" s="119">
        <v>20</v>
      </c>
      <c r="D996" s="119">
        <v>4</v>
      </c>
      <c r="E996" s="119">
        <v>8</v>
      </c>
      <c r="F996" s="119">
        <v>16</v>
      </c>
      <c r="G996" s="119">
        <v>3000</v>
      </c>
      <c r="H996" s="119">
        <v>3600</v>
      </c>
      <c r="I996" s="119">
        <v>361</v>
      </c>
      <c r="J996" s="119"/>
      <c r="K996" s="119"/>
      <c r="L996" s="95" t="s">
        <v>270</v>
      </c>
      <c r="M996" s="96">
        <f>OAX!N1034</f>
        <v>0</v>
      </c>
      <c r="N996" s="153"/>
      <c r="O996" s="206"/>
      <c r="P996" s="206"/>
      <c r="Q996" s="96">
        <f>+OAX!R1034</f>
        <v>0</v>
      </c>
      <c r="R996" s="96">
        <f>+OAX!S1034</f>
        <v>0</v>
      </c>
      <c r="S996" s="96">
        <f>+OAX!T1034</f>
        <v>0</v>
      </c>
      <c r="T996" s="96">
        <f>+OAX!U1034</f>
        <v>0</v>
      </c>
      <c r="U996" s="96">
        <f>+OAX!V1034</f>
        <v>0</v>
      </c>
      <c r="V996" s="96"/>
      <c r="W996" s="96"/>
      <c r="X996" s="96"/>
      <c r="Y996" s="96"/>
      <c r="Z996" s="96"/>
      <c r="AA996" s="96"/>
    </row>
    <row r="997" spans="1:27" ht="46.5" hidden="1">
      <c r="A997" s="1"/>
      <c r="B997" s="25">
        <v>2023</v>
      </c>
      <c r="C997" s="25">
        <v>20</v>
      </c>
      <c r="D997" s="25">
        <v>4</v>
      </c>
      <c r="E997" s="25">
        <v>8</v>
      </c>
      <c r="F997" s="25">
        <v>16</v>
      </c>
      <c r="G997" s="25">
        <v>3000</v>
      </c>
      <c r="H997" s="25">
        <v>3600</v>
      </c>
      <c r="I997" s="25">
        <v>361</v>
      </c>
      <c r="J997" s="100">
        <v>1</v>
      </c>
      <c r="K997" s="100"/>
      <c r="L997" s="101" t="s">
        <v>271</v>
      </c>
      <c r="M997" s="102">
        <f>OAX!N1035</f>
        <v>0</v>
      </c>
      <c r="N997" s="148" t="str">
        <f>+OAX!O1035</f>
        <v>Servicio</v>
      </c>
      <c r="O997" s="104">
        <f>+OAX!P1035</f>
        <v>0</v>
      </c>
      <c r="P997" s="104">
        <f>+OAX!Q1035</f>
        <v>0</v>
      </c>
      <c r="Q997" s="102">
        <f>+OAX!R1035</f>
        <v>0</v>
      </c>
      <c r="R997" s="102">
        <f>+OAX!S1035</f>
        <v>0</v>
      </c>
      <c r="S997" s="102">
        <f>+OAX!T1035</f>
        <v>0</v>
      </c>
      <c r="T997" s="102">
        <f>+OAX!U1035</f>
        <v>0</v>
      </c>
      <c r="U997" s="102">
        <f>+OAX!V1035</f>
        <v>0</v>
      </c>
      <c r="V997" s="102">
        <f>+OAX!W1035</f>
        <v>0</v>
      </c>
      <c r="W997" s="102">
        <f>+OAX!X1035</f>
        <v>0</v>
      </c>
      <c r="X997" s="102">
        <f>+OAX!Y1035</f>
        <v>0</v>
      </c>
      <c r="Y997" s="102">
        <f>+OAX!Z1035</f>
        <v>0</v>
      </c>
      <c r="Z997" s="102">
        <f>+OAX!AA1035</f>
        <v>0</v>
      </c>
      <c r="AA997" s="102">
        <f>+OAX!AB1035</f>
        <v>0</v>
      </c>
    </row>
    <row r="998" spans="1:27" ht="24.75" hidden="1">
      <c r="A998" s="1"/>
      <c r="B998" s="115">
        <v>2023</v>
      </c>
      <c r="C998" s="115">
        <v>20</v>
      </c>
      <c r="D998" s="115">
        <v>4</v>
      </c>
      <c r="E998" s="115">
        <v>8</v>
      </c>
      <c r="F998" s="115">
        <v>16</v>
      </c>
      <c r="G998" s="115">
        <v>5000</v>
      </c>
      <c r="H998" s="115"/>
      <c r="I998" s="115"/>
      <c r="J998" s="115"/>
      <c r="K998" s="115"/>
      <c r="L998" s="83" t="s">
        <v>114</v>
      </c>
      <c r="M998" s="84">
        <f>OAX!N1036</f>
        <v>0</v>
      </c>
      <c r="N998" s="149"/>
      <c r="O998" s="160"/>
      <c r="P998" s="160"/>
      <c r="Q998" s="84">
        <f>+OAX!R1036</f>
        <v>0</v>
      </c>
      <c r="R998" s="84">
        <f>+OAX!S1036</f>
        <v>0</v>
      </c>
      <c r="S998" s="84">
        <f>+OAX!T1036</f>
        <v>0</v>
      </c>
      <c r="T998" s="84">
        <f>+OAX!U1036</f>
        <v>0</v>
      </c>
      <c r="U998" s="84">
        <f>+OAX!V1036</f>
        <v>0</v>
      </c>
      <c r="V998" s="84"/>
      <c r="W998" s="84"/>
      <c r="X998" s="84"/>
      <c r="Y998" s="84"/>
      <c r="Z998" s="84"/>
      <c r="AA998" s="84"/>
    </row>
    <row r="999" spans="1:27" ht="24.75" hidden="1">
      <c r="A999" s="1"/>
      <c r="B999" s="116">
        <v>2023</v>
      </c>
      <c r="C999" s="116">
        <v>20</v>
      </c>
      <c r="D999" s="116">
        <v>4</v>
      </c>
      <c r="E999" s="116">
        <v>8</v>
      </c>
      <c r="F999" s="116">
        <v>16</v>
      </c>
      <c r="G999" s="116">
        <v>5000</v>
      </c>
      <c r="H999" s="116">
        <v>5100</v>
      </c>
      <c r="I999" s="116"/>
      <c r="J999" s="116"/>
      <c r="K999" s="116"/>
      <c r="L999" s="89" t="s">
        <v>115</v>
      </c>
      <c r="M999" s="90">
        <f>OAX!N1037</f>
        <v>0</v>
      </c>
      <c r="N999" s="151"/>
      <c r="O999" s="205"/>
      <c r="P999" s="205"/>
      <c r="Q999" s="90">
        <f>+OAX!R1037</f>
        <v>0</v>
      </c>
      <c r="R999" s="90">
        <f>+OAX!S1037</f>
        <v>0</v>
      </c>
      <c r="S999" s="90">
        <f>+OAX!T1037</f>
        <v>0</v>
      </c>
      <c r="T999" s="90">
        <f>+OAX!U1037</f>
        <v>0</v>
      </c>
      <c r="U999" s="90">
        <f>+OAX!V1037</f>
        <v>0</v>
      </c>
      <c r="V999" s="90"/>
      <c r="W999" s="90"/>
      <c r="X999" s="90"/>
      <c r="Y999" s="90"/>
      <c r="Z999" s="90"/>
      <c r="AA999" s="90"/>
    </row>
    <row r="1000" spans="1:27" ht="24.75" hidden="1">
      <c r="A1000" s="1"/>
      <c r="B1000" s="119">
        <v>2023</v>
      </c>
      <c r="C1000" s="119">
        <v>20</v>
      </c>
      <c r="D1000" s="119">
        <v>4</v>
      </c>
      <c r="E1000" s="119">
        <v>8</v>
      </c>
      <c r="F1000" s="119">
        <v>16</v>
      </c>
      <c r="G1000" s="119">
        <v>5000</v>
      </c>
      <c r="H1000" s="119">
        <v>5100</v>
      </c>
      <c r="I1000" s="119">
        <v>515</v>
      </c>
      <c r="J1000" s="119"/>
      <c r="K1000" s="119"/>
      <c r="L1000" s="95" t="s">
        <v>116</v>
      </c>
      <c r="M1000" s="96">
        <f>OAX!N1038</f>
        <v>0</v>
      </c>
      <c r="N1000" s="153"/>
      <c r="O1000" s="206"/>
      <c r="P1000" s="206"/>
      <c r="Q1000" s="96">
        <f>+OAX!R1038</f>
        <v>0</v>
      </c>
      <c r="R1000" s="96">
        <f>+OAX!S1038</f>
        <v>0</v>
      </c>
      <c r="S1000" s="96">
        <f>+OAX!T1038</f>
        <v>0</v>
      </c>
      <c r="T1000" s="96">
        <f>+OAX!U1038</f>
        <v>0</v>
      </c>
      <c r="U1000" s="96">
        <f>+OAX!V1038</f>
        <v>0</v>
      </c>
      <c r="V1000" s="96"/>
      <c r="W1000" s="96"/>
      <c r="X1000" s="96"/>
      <c r="Y1000" s="96"/>
      <c r="Z1000" s="96"/>
      <c r="AA1000" s="96"/>
    </row>
    <row r="1001" spans="1:27" ht="24.75" hidden="1">
      <c r="A1001" s="1"/>
      <c r="B1001" s="25">
        <v>2023</v>
      </c>
      <c r="C1001" s="25">
        <v>20</v>
      </c>
      <c r="D1001" s="25">
        <v>4</v>
      </c>
      <c r="E1001" s="25">
        <v>8</v>
      </c>
      <c r="F1001" s="25">
        <v>16</v>
      </c>
      <c r="G1001" s="25">
        <v>5000</v>
      </c>
      <c r="H1001" s="25">
        <v>5100</v>
      </c>
      <c r="I1001" s="25">
        <v>515</v>
      </c>
      <c r="J1001" s="100">
        <v>1</v>
      </c>
      <c r="K1001" s="100"/>
      <c r="L1001" s="101" t="s">
        <v>668</v>
      </c>
      <c r="M1001" s="102">
        <f>OAX!N1039</f>
        <v>0</v>
      </c>
      <c r="N1001" s="148" t="str">
        <f>+OAX!O1039</f>
        <v>Pieza</v>
      </c>
      <c r="O1001" s="104">
        <f>+OAX!P1039</f>
        <v>0</v>
      </c>
      <c r="P1001" s="104">
        <f>+OAX!Q1039</f>
        <v>0</v>
      </c>
      <c r="Q1001" s="102">
        <f>+OAX!R1039</f>
        <v>0</v>
      </c>
      <c r="R1001" s="102">
        <f>+OAX!S1039</f>
        <v>0</v>
      </c>
      <c r="S1001" s="102">
        <f>+OAX!T1039</f>
        <v>0</v>
      </c>
      <c r="T1001" s="102">
        <f>+OAX!U1039</f>
        <v>0</v>
      </c>
      <c r="U1001" s="102">
        <f>+OAX!V1039</f>
        <v>0</v>
      </c>
      <c r="V1001" s="102">
        <f>+OAX!W1039</f>
        <v>0</v>
      </c>
      <c r="W1001" s="102">
        <f>+OAX!X1039</f>
        <v>0</v>
      </c>
      <c r="X1001" s="102">
        <f>+OAX!Y1039</f>
        <v>0</v>
      </c>
      <c r="Y1001" s="102">
        <f>+OAX!Z1039</f>
        <v>0</v>
      </c>
      <c r="Z1001" s="102">
        <f>+OAX!AA1039</f>
        <v>0</v>
      </c>
      <c r="AA1001" s="102">
        <f>+OAX!AB1039</f>
        <v>0</v>
      </c>
    </row>
    <row r="1002" spans="1:27" ht="24.75" hidden="1">
      <c r="A1002" s="1"/>
      <c r="B1002" s="25">
        <v>2023</v>
      </c>
      <c r="C1002" s="25">
        <v>20</v>
      </c>
      <c r="D1002" s="25">
        <v>4</v>
      </c>
      <c r="E1002" s="25">
        <v>8</v>
      </c>
      <c r="F1002" s="25">
        <v>16</v>
      </c>
      <c r="G1002" s="25">
        <v>5000</v>
      </c>
      <c r="H1002" s="25">
        <v>5100</v>
      </c>
      <c r="I1002" s="25">
        <v>515</v>
      </c>
      <c r="J1002" s="100">
        <v>2</v>
      </c>
      <c r="K1002" s="100"/>
      <c r="L1002" s="101" t="s">
        <v>163</v>
      </c>
      <c r="M1002" s="102">
        <f>OAX!N1040</f>
        <v>0</v>
      </c>
      <c r="N1002" s="148" t="str">
        <f>+OAX!O1040</f>
        <v>Pieza</v>
      </c>
      <c r="O1002" s="104">
        <f>+OAX!P1040</f>
        <v>0</v>
      </c>
      <c r="P1002" s="104">
        <f>+OAX!Q1040</f>
        <v>0</v>
      </c>
      <c r="Q1002" s="102">
        <f>+OAX!R1040</f>
        <v>0</v>
      </c>
      <c r="R1002" s="102">
        <f>+OAX!S1040</f>
        <v>0</v>
      </c>
      <c r="S1002" s="102">
        <f>+OAX!T1040</f>
        <v>0</v>
      </c>
      <c r="T1002" s="102">
        <f>+OAX!U1040</f>
        <v>0</v>
      </c>
      <c r="U1002" s="102">
        <f>+OAX!V1040</f>
        <v>0</v>
      </c>
      <c r="V1002" s="102">
        <f>+OAX!W1040</f>
        <v>0</v>
      </c>
      <c r="W1002" s="102">
        <f>+OAX!X1040</f>
        <v>0</v>
      </c>
      <c r="X1002" s="102">
        <f>+OAX!Y1040</f>
        <v>0</v>
      </c>
      <c r="Y1002" s="102">
        <f>+OAX!Z1040</f>
        <v>0</v>
      </c>
      <c r="Z1002" s="102">
        <f>+OAX!AA1040</f>
        <v>0</v>
      </c>
      <c r="AA1002" s="102">
        <f>+OAX!AB1040</f>
        <v>0</v>
      </c>
    </row>
    <row r="1003" spans="1:27" ht="24.75" hidden="1">
      <c r="A1003" s="1"/>
      <c r="B1003" s="25">
        <v>2023</v>
      </c>
      <c r="C1003" s="25">
        <v>20</v>
      </c>
      <c r="D1003" s="25">
        <v>4</v>
      </c>
      <c r="E1003" s="25">
        <v>8</v>
      </c>
      <c r="F1003" s="25">
        <v>16</v>
      </c>
      <c r="G1003" s="25">
        <v>5000</v>
      </c>
      <c r="H1003" s="25">
        <v>5100</v>
      </c>
      <c r="I1003" s="25">
        <v>515</v>
      </c>
      <c r="J1003" s="100">
        <v>3</v>
      </c>
      <c r="K1003" s="100"/>
      <c r="L1003" s="101" t="s">
        <v>241</v>
      </c>
      <c r="M1003" s="102">
        <f>OAX!N1041</f>
        <v>0</v>
      </c>
      <c r="N1003" s="148" t="str">
        <f>+OAX!O1041</f>
        <v>Pieza</v>
      </c>
      <c r="O1003" s="104">
        <f>+OAX!P1041</f>
        <v>0</v>
      </c>
      <c r="P1003" s="104">
        <f>+OAX!Q1041</f>
        <v>0</v>
      </c>
      <c r="Q1003" s="102">
        <f>+OAX!R1041</f>
        <v>0</v>
      </c>
      <c r="R1003" s="102">
        <f>+OAX!S1041</f>
        <v>0</v>
      </c>
      <c r="S1003" s="102">
        <f>+OAX!T1041</f>
        <v>0</v>
      </c>
      <c r="T1003" s="102">
        <f>+OAX!U1041</f>
        <v>0</v>
      </c>
      <c r="U1003" s="102">
        <f>+OAX!V1041</f>
        <v>0</v>
      </c>
      <c r="V1003" s="102">
        <f>+OAX!W1041</f>
        <v>0</v>
      </c>
      <c r="W1003" s="102">
        <f>+OAX!X1041</f>
        <v>0</v>
      </c>
      <c r="X1003" s="102">
        <f>+OAX!Y1041</f>
        <v>0</v>
      </c>
      <c r="Y1003" s="102">
        <f>+OAX!Z1041</f>
        <v>0</v>
      </c>
      <c r="Z1003" s="102">
        <f>+OAX!AA1041</f>
        <v>0</v>
      </c>
      <c r="AA1003" s="102">
        <f>+OAX!AB1041</f>
        <v>0</v>
      </c>
    </row>
    <row r="1004" spans="1:27" ht="24.75" hidden="1">
      <c r="A1004" s="1"/>
      <c r="B1004" s="25">
        <v>2023</v>
      </c>
      <c r="C1004" s="25">
        <v>20</v>
      </c>
      <c r="D1004" s="25">
        <v>4</v>
      </c>
      <c r="E1004" s="25">
        <v>8</v>
      </c>
      <c r="F1004" s="25">
        <v>16</v>
      </c>
      <c r="G1004" s="25">
        <v>5000</v>
      </c>
      <c r="H1004" s="25">
        <v>5100</v>
      </c>
      <c r="I1004" s="25">
        <v>515</v>
      </c>
      <c r="J1004" s="100">
        <v>4</v>
      </c>
      <c r="K1004" s="100"/>
      <c r="L1004" s="101" t="s">
        <v>683</v>
      </c>
      <c r="M1004" s="102">
        <f>OAX!N1042</f>
        <v>0</v>
      </c>
      <c r="N1004" s="148" t="str">
        <f>+OAX!O1042</f>
        <v>Pieza</v>
      </c>
      <c r="O1004" s="104">
        <f>+OAX!P1042</f>
        <v>0</v>
      </c>
      <c r="P1004" s="104">
        <f>+OAX!Q1042</f>
        <v>0</v>
      </c>
      <c r="Q1004" s="102">
        <f>+OAX!R1042</f>
        <v>0</v>
      </c>
      <c r="R1004" s="102">
        <f>+OAX!S1042</f>
        <v>0</v>
      </c>
      <c r="S1004" s="102">
        <f>+OAX!T1042</f>
        <v>0</v>
      </c>
      <c r="T1004" s="102">
        <f>+OAX!U1042</f>
        <v>0</v>
      </c>
      <c r="U1004" s="102">
        <f>+OAX!V1042</f>
        <v>0</v>
      </c>
      <c r="V1004" s="102">
        <f>+OAX!W1042</f>
        <v>0</v>
      </c>
      <c r="W1004" s="102">
        <f>+OAX!X1042</f>
        <v>0</v>
      </c>
      <c r="X1004" s="102">
        <f>+OAX!Y1042</f>
        <v>0</v>
      </c>
      <c r="Y1004" s="102">
        <f>+OAX!Z1042</f>
        <v>0</v>
      </c>
      <c r="Z1004" s="102">
        <f>+OAX!AA1042</f>
        <v>0</v>
      </c>
      <c r="AA1004" s="102">
        <f>+OAX!AB1042</f>
        <v>0</v>
      </c>
    </row>
    <row r="1005" spans="1:27" ht="24.75" hidden="1">
      <c r="A1005" s="1"/>
      <c r="B1005" s="25">
        <v>2023</v>
      </c>
      <c r="C1005" s="25">
        <v>20</v>
      </c>
      <c r="D1005" s="25">
        <v>4</v>
      </c>
      <c r="E1005" s="25">
        <v>8</v>
      </c>
      <c r="F1005" s="25">
        <v>16</v>
      </c>
      <c r="G1005" s="25">
        <v>5000</v>
      </c>
      <c r="H1005" s="25">
        <v>5100</v>
      </c>
      <c r="I1005" s="25">
        <v>515</v>
      </c>
      <c r="J1005" s="100">
        <v>5</v>
      </c>
      <c r="K1005" s="100"/>
      <c r="L1005" s="101" t="s">
        <v>176</v>
      </c>
      <c r="M1005" s="102">
        <f>OAX!N1043</f>
        <v>0</v>
      </c>
      <c r="N1005" s="148" t="str">
        <f>+OAX!O1043</f>
        <v>Pieza</v>
      </c>
      <c r="O1005" s="104">
        <f>+OAX!P1043</f>
        <v>0</v>
      </c>
      <c r="P1005" s="104">
        <f>+OAX!Q1043</f>
        <v>0</v>
      </c>
      <c r="Q1005" s="102">
        <f>+OAX!R1043</f>
        <v>0</v>
      </c>
      <c r="R1005" s="102">
        <f>+OAX!S1043</f>
        <v>0</v>
      </c>
      <c r="S1005" s="102">
        <f>+OAX!T1043</f>
        <v>0</v>
      </c>
      <c r="T1005" s="102">
        <f>+OAX!U1043</f>
        <v>0</v>
      </c>
      <c r="U1005" s="102">
        <f>+OAX!V1043</f>
        <v>0</v>
      </c>
      <c r="V1005" s="102">
        <f>+OAX!W1043</f>
        <v>0</v>
      </c>
      <c r="W1005" s="102">
        <f>+OAX!X1043</f>
        <v>0</v>
      </c>
      <c r="X1005" s="102">
        <f>+OAX!Y1043</f>
        <v>0</v>
      </c>
      <c r="Y1005" s="102">
        <f>+OAX!Z1043</f>
        <v>0</v>
      </c>
      <c r="Z1005" s="102">
        <f>+OAX!AA1043</f>
        <v>0</v>
      </c>
      <c r="AA1005" s="102">
        <f>+OAX!AB1043</f>
        <v>0</v>
      </c>
    </row>
    <row r="1006" spans="1:27" ht="46.5" hidden="1">
      <c r="A1006" s="1"/>
      <c r="B1006" s="25">
        <v>2023</v>
      </c>
      <c r="C1006" s="25">
        <v>20</v>
      </c>
      <c r="D1006" s="25">
        <v>4</v>
      </c>
      <c r="E1006" s="25">
        <v>8</v>
      </c>
      <c r="F1006" s="25">
        <v>16</v>
      </c>
      <c r="G1006" s="25">
        <v>5000</v>
      </c>
      <c r="H1006" s="25">
        <v>5100</v>
      </c>
      <c r="I1006" s="25">
        <v>515</v>
      </c>
      <c r="J1006" s="100">
        <v>6</v>
      </c>
      <c r="K1006" s="100"/>
      <c r="L1006" s="101" t="s">
        <v>642</v>
      </c>
      <c r="M1006" s="102">
        <f>OAX!N1044</f>
        <v>0</v>
      </c>
      <c r="N1006" s="103" t="str">
        <f>+OAX!O1044</f>
        <v>Pieza</v>
      </c>
      <c r="O1006" s="104">
        <f>+OAX!P1044</f>
        <v>0</v>
      </c>
      <c r="P1006" s="104">
        <f>+OAX!Q1044</f>
        <v>0</v>
      </c>
      <c r="Q1006" s="102">
        <f>+OAX!R1044</f>
        <v>0</v>
      </c>
      <c r="R1006" s="102">
        <f>+OAX!S1044</f>
        <v>0</v>
      </c>
      <c r="S1006" s="102">
        <f>+OAX!T1044</f>
        <v>0</v>
      </c>
      <c r="T1006" s="102">
        <f>+OAX!U1044</f>
        <v>0</v>
      </c>
      <c r="U1006" s="102">
        <f>+OAX!V1044</f>
        <v>0</v>
      </c>
      <c r="V1006" s="102">
        <f>+OAX!W1044</f>
        <v>0</v>
      </c>
      <c r="W1006" s="102">
        <f>+OAX!X1044</f>
        <v>0</v>
      </c>
      <c r="X1006" s="102">
        <f>+OAX!Y1044</f>
        <v>0</v>
      </c>
      <c r="Y1006" s="102">
        <f>+OAX!Z1044</f>
        <v>0</v>
      </c>
      <c r="Z1006" s="102">
        <f>+OAX!AA1044</f>
        <v>0</v>
      </c>
      <c r="AA1006" s="102">
        <f>+OAX!AB1044</f>
        <v>0</v>
      </c>
    </row>
    <row r="1007" spans="1:27" ht="24.75" hidden="1">
      <c r="A1007" s="1"/>
      <c r="B1007" s="116">
        <v>2023</v>
      </c>
      <c r="C1007" s="116">
        <v>20</v>
      </c>
      <c r="D1007" s="116">
        <v>4</v>
      </c>
      <c r="E1007" s="116">
        <v>8</v>
      </c>
      <c r="F1007" s="116">
        <v>16</v>
      </c>
      <c r="G1007" s="116">
        <v>5000</v>
      </c>
      <c r="H1007" s="116">
        <v>5900</v>
      </c>
      <c r="I1007" s="116"/>
      <c r="J1007" s="116"/>
      <c r="K1007" s="116"/>
      <c r="L1007" s="89" t="s">
        <v>225</v>
      </c>
      <c r="M1007" s="90">
        <f>OAX!N1045</f>
        <v>0</v>
      </c>
      <c r="N1007" s="151"/>
      <c r="O1007" s="205"/>
      <c r="P1007" s="205"/>
      <c r="Q1007" s="90">
        <f>+OAX!R1045</f>
        <v>0</v>
      </c>
      <c r="R1007" s="90">
        <f>+OAX!S1045</f>
        <v>0</v>
      </c>
      <c r="S1007" s="90">
        <f>+OAX!T1045</f>
        <v>0</v>
      </c>
      <c r="T1007" s="90">
        <f>+OAX!U1045</f>
        <v>0</v>
      </c>
      <c r="U1007" s="90">
        <f>+OAX!V1045</f>
        <v>0</v>
      </c>
      <c r="V1007" s="90"/>
      <c r="W1007" s="90"/>
      <c r="X1007" s="90"/>
      <c r="Y1007" s="90"/>
      <c r="Z1007" s="90"/>
      <c r="AA1007" s="90"/>
    </row>
    <row r="1008" spans="1:27" ht="24.75" hidden="1">
      <c r="A1008" s="1"/>
      <c r="B1008" s="119">
        <v>2023</v>
      </c>
      <c r="C1008" s="119">
        <v>20</v>
      </c>
      <c r="D1008" s="119">
        <v>4</v>
      </c>
      <c r="E1008" s="119">
        <v>8</v>
      </c>
      <c r="F1008" s="119">
        <v>16</v>
      </c>
      <c r="G1008" s="119">
        <v>5000</v>
      </c>
      <c r="H1008" s="119">
        <v>5900</v>
      </c>
      <c r="I1008" s="119">
        <v>591</v>
      </c>
      <c r="J1008" s="119"/>
      <c r="K1008" s="119"/>
      <c r="L1008" s="95" t="s">
        <v>226</v>
      </c>
      <c r="M1008" s="96">
        <f>OAX!N1046</f>
        <v>0</v>
      </c>
      <c r="N1008" s="153"/>
      <c r="O1008" s="206"/>
      <c r="P1008" s="206"/>
      <c r="Q1008" s="96">
        <f>+OAX!R1046</f>
        <v>0</v>
      </c>
      <c r="R1008" s="96">
        <f>+OAX!S1046</f>
        <v>0</v>
      </c>
      <c r="S1008" s="96">
        <f>+OAX!T1046</f>
        <v>0</v>
      </c>
      <c r="T1008" s="96">
        <f>+OAX!U1046</f>
        <v>0</v>
      </c>
      <c r="U1008" s="96">
        <f>+OAX!V1046</f>
        <v>0</v>
      </c>
      <c r="V1008" s="96"/>
      <c r="W1008" s="96"/>
      <c r="X1008" s="96"/>
      <c r="Y1008" s="96"/>
      <c r="Z1008" s="96"/>
      <c r="AA1008" s="96"/>
    </row>
    <row r="1009" spans="1:27" ht="24.75" hidden="1">
      <c r="A1009" s="1"/>
      <c r="B1009" s="25">
        <v>2023</v>
      </c>
      <c r="C1009" s="25">
        <v>20</v>
      </c>
      <c r="D1009" s="25">
        <v>4</v>
      </c>
      <c r="E1009" s="25">
        <v>8</v>
      </c>
      <c r="F1009" s="25">
        <v>16</v>
      </c>
      <c r="G1009" s="25">
        <v>5000</v>
      </c>
      <c r="H1009" s="25">
        <v>5900</v>
      </c>
      <c r="I1009" s="25">
        <v>591</v>
      </c>
      <c r="J1009" s="100">
        <v>1</v>
      </c>
      <c r="K1009" s="100"/>
      <c r="L1009" s="101" t="s">
        <v>226</v>
      </c>
      <c r="M1009" s="102">
        <f>OAX!N1047</f>
        <v>0</v>
      </c>
      <c r="N1009" s="148" t="str">
        <f>+OAX!O1047</f>
        <v>Licencia</v>
      </c>
      <c r="O1009" s="104">
        <f>+OAX!P1047</f>
        <v>0</v>
      </c>
      <c r="P1009" s="104">
        <f>+OAX!Q1047</f>
        <v>0</v>
      </c>
      <c r="Q1009" s="102">
        <f>+OAX!R1047</f>
        <v>0</v>
      </c>
      <c r="R1009" s="102">
        <f>+OAX!S1047</f>
        <v>0</v>
      </c>
      <c r="S1009" s="102">
        <f>+OAX!T1047</f>
        <v>0</v>
      </c>
      <c r="T1009" s="102">
        <f>+OAX!U1047</f>
        <v>0</v>
      </c>
      <c r="U1009" s="102">
        <f>+OAX!V1047</f>
        <v>0</v>
      </c>
      <c r="V1009" s="102">
        <f>+OAX!W1047</f>
        <v>0</v>
      </c>
      <c r="W1009" s="102">
        <f>+OAX!X1047</f>
        <v>0</v>
      </c>
      <c r="X1009" s="102">
        <f>+OAX!Y1047</f>
        <v>0</v>
      </c>
      <c r="Y1009" s="102">
        <f>+OAX!Z1047</f>
        <v>0</v>
      </c>
      <c r="Z1009" s="102">
        <f>+OAX!AA1047</f>
        <v>0</v>
      </c>
      <c r="AA1009" s="102">
        <f>+OAX!AB1047</f>
        <v>0</v>
      </c>
    </row>
    <row r="1010" spans="1:27" ht="48" hidden="1">
      <c r="A1010" s="1"/>
      <c r="B1010" s="125">
        <v>2023</v>
      </c>
      <c r="C1010" s="125">
        <v>20</v>
      </c>
      <c r="D1010" s="125">
        <v>4</v>
      </c>
      <c r="E1010" s="125">
        <v>8</v>
      </c>
      <c r="F1010" s="125">
        <v>17</v>
      </c>
      <c r="G1010" s="125"/>
      <c r="H1010" s="125"/>
      <c r="I1010" s="125"/>
      <c r="J1010" s="125"/>
      <c r="K1010" s="125"/>
      <c r="L1010" s="173" t="s">
        <v>684</v>
      </c>
      <c r="M1010" s="174">
        <f>OAX!N1048</f>
        <v>0</v>
      </c>
      <c r="N1010" s="113"/>
      <c r="O1010" s="125"/>
      <c r="P1010" s="125"/>
      <c r="Q1010" s="174">
        <f>+OAX!R1048</f>
        <v>0</v>
      </c>
      <c r="R1010" s="174">
        <f>+OAX!S1048</f>
        <v>0</v>
      </c>
      <c r="S1010" s="174">
        <f>+OAX!T1048</f>
        <v>0</v>
      </c>
      <c r="T1010" s="174">
        <f>+OAX!U1048</f>
        <v>0</v>
      </c>
      <c r="U1010" s="174">
        <f>+OAX!V1048</f>
        <v>0</v>
      </c>
      <c r="V1010" s="174"/>
      <c r="W1010" s="174"/>
      <c r="X1010" s="174"/>
      <c r="Y1010" s="174"/>
      <c r="Z1010" s="174"/>
      <c r="AA1010" s="174"/>
    </row>
    <row r="1011" spans="1:27" ht="24.75" hidden="1">
      <c r="A1011" s="1"/>
      <c r="B1011" s="115">
        <v>2023</v>
      </c>
      <c r="C1011" s="115">
        <v>20</v>
      </c>
      <c r="D1011" s="115">
        <v>4</v>
      </c>
      <c r="E1011" s="115">
        <v>8</v>
      </c>
      <c r="F1011" s="115">
        <v>17</v>
      </c>
      <c r="G1011" s="115">
        <v>3000</v>
      </c>
      <c r="H1011" s="115"/>
      <c r="I1011" s="115"/>
      <c r="J1011" s="115"/>
      <c r="K1011" s="115"/>
      <c r="L1011" s="83" t="s">
        <v>55</v>
      </c>
      <c r="M1011" s="84">
        <f>OAX!N1049</f>
        <v>0</v>
      </c>
      <c r="N1011" s="149"/>
      <c r="O1011" s="160"/>
      <c r="P1011" s="160"/>
      <c r="Q1011" s="84">
        <f>+OAX!R1049</f>
        <v>0</v>
      </c>
      <c r="R1011" s="84">
        <f>+OAX!S1049</f>
        <v>0</v>
      </c>
      <c r="S1011" s="84">
        <f>+OAX!T1049</f>
        <v>0</v>
      </c>
      <c r="T1011" s="84">
        <f>+OAX!U1049</f>
        <v>0</v>
      </c>
      <c r="U1011" s="84">
        <f>+OAX!V1049</f>
        <v>0</v>
      </c>
      <c r="V1011" s="84"/>
      <c r="W1011" s="84"/>
      <c r="X1011" s="84"/>
      <c r="Y1011" s="84"/>
      <c r="Z1011" s="84"/>
      <c r="AA1011" s="84"/>
    </row>
    <row r="1012" spans="1:27" ht="24.75" hidden="1">
      <c r="A1012" s="1"/>
      <c r="B1012" s="116">
        <v>2023</v>
      </c>
      <c r="C1012" s="116">
        <v>20</v>
      </c>
      <c r="D1012" s="116">
        <v>4</v>
      </c>
      <c r="E1012" s="116">
        <v>8</v>
      </c>
      <c r="F1012" s="116">
        <v>17</v>
      </c>
      <c r="G1012" s="116">
        <v>3000</v>
      </c>
      <c r="H1012" s="116">
        <v>3100</v>
      </c>
      <c r="I1012" s="116"/>
      <c r="J1012" s="116" t="s">
        <v>29</v>
      </c>
      <c r="K1012" s="116"/>
      <c r="L1012" s="89" t="s">
        <v>151</v>
      </c>
      <c r="M1012" s="90">
        <f>OAX!N1050</f>
        <v>0</v>
      </c>
      <c r="N1012" s="151"/>
      <c r="O1012" s="205"/>
      <c r="P1012" s="205"/>
      <c r="Q1012" s="90">
        <f>+OAX!R1050</f>
        <v>0</v>
      </c>
      <c r="R1012" s="90">
        <f>+OAX!S1050</f>
        <v>0</v>
      </c>
      <c r="S1012" s="90">
        <f>+OAX!T1050</f>
        <v>0</v>
      </c>
      <c r="T1012" s="90">
        <f>+OAX!U1050</f>
        <v>0</v>
      </c>
      <c r="U1012" s="90">
        <f>+OAX!V1050</f>
        <v>0</v>
      </c>
      <c r="V1012" s="90"/>
      <c r="W1012" s="90"/>
      <c r="X1012" s="90"/>
      <c r="Y1012" s="90"/>
      <c r="Z1012" s="90"/>
      <c r="AA1012" s="90"/>
    </row>
    <row r="1013" spans="1:27" ht="48" hidden="1">
      <c r="A1013" s="1"/>
      <c r="B1013" s="119">
        <v>2023</v>
      </c>
      <c r="C1013" s="119">
        <v>20</v>
      </c>
      <c r="D1013" s="119">
        <v>4</v>
      </c>
      <c r="E1013" s="119">
        <v>8</v>
      </c>
      <c r="F1013" s="119">
        <v>17</v>
      </c>
      <c r="G1013" s="119">
        <v>3000</v>
      </c>
      <c r="H1013" s="119">
        <v>3100</v>
      </c>
      <c r="I1013" s="119">
        <v>317</v>
      </c>
      <c r="J1013" s="119"/>
      <c r="K1013" s="119"/>
      <c r="L1013" s="95" t="s">
        <v>317</v>
      </c>
      <c r="M1013" s="96">
        <f>OAX!N1051</f>
        <v>0</v>
      </c>
      <c r="N1013" s="153"/>
      <c r="O1013" s="206"/>
      <c r="P1013" s="206"/>
      <c r="Q1013" s="96">
        <f>+OAX!R1051</f>
        <v>0</v>
      </c>
      <c r="R1013" s="96">
        <f>+OAX!S1051</f>
        <v>0</v>
      </c>
      <c r="S1013" s="96">
        <f>+OAX!T1051</f>
        <v>0</v>
      </c>
      <c r="T1013" s="96">
        <f>+OAX!U1051</f>
        <v>0</v>
      </c>
      <c r="U1013" s="96">
        <f>+OAX!V1051</f>
        <v>0</v>
      </c>
      <c r="V1013" s="96"/>
      <c r="W1013" s="96"/>
      <c r="X1013" s="96"/>
      <c r="Y1013" s="96"/>
      <c r="Z1013" s="96"/>
      <c r="AA1013" s="96"/>
    </row>
    <row r="1014" spans="1:27" ht="24.75" hidden="1">
      <c r="A1014" s="1"/>
      <c r="B1014" s="25">
        <v>2023</v>
      </c>
      <c r="C1014" s="25">
        <v>20</v>
      </c>
      <c r="D1014" s="25">
        <v>4</v>
      </c>
      <c r="E1014" s="25">
        <v>8</v>
      </c>
      <c r="F1014" s="25">
        <v>17</v>
      </c>
      <c r="G1014" s="25">
        <v>3000</v>
      </c>
      <c r="H1014" s="25">
        <v>3100</v>
      </c>
      <c r="I1014" s="25">
        <v>317</v>
      </c>
      <c r="J1014" s="100">
        <v>1</v>
      </c>
      <c r="K1014" s="100"/>
      <c r="L1014" s="101" t="s">
        <v>153</v>
      </c>
      <c r="M1014" s="102">
        <f>OAX!N1052</f>
        <v>0</v>
      </c>
      <c r="N1014" s="148" t="str">
        <f>+OAX!O1052</f>
        <v>Servicio</v>
      </c>
      <c r="O1014" s="104">
        <f>+OAX!P1052</f>
        <v>0</v>
      </c>
      <c r="P1014" s="104">
        <f>+OAX!Q1052</f>
        <v>0</v>
      </c>
      <c r="Q1014" s="102">
        <f>+OAX!R1052</f>
        <v>0</v>
      </c>
      <c r="R1014" s="102">
        <f>+OAX!S1052</f>
        <v>0</v>
      </c>
      <c r="S1014" s="102">
        <f>+OAX!T1052</f>
        <v>0</v>
      </c>
      <c r="T1014" s="102">
        <f>+OAX!U1052</f>
        <v>0</v>
      </c>
      <c r="U1014" s="102">
        <f>+OAX!V1052</f>
        <v>0</v>
      </c>
      <c r="V1014" s="102">
        <f>+OAX!W1052</f>
        <v>0</v>
      </c>
      <c r="W1014" s="102">
        <f>+OAX!X1052</f>
        <v>0</v>
      </c>
      <c r="X1014" s="102">
        <f>+OAX!Y1052</f>
        <v>0</v>
      </c>
      <c r="Y1014" s="102">
        <f>+OAX!Z1052</f>
        <v>0</v>
      </c>
      <c r="Z1014" s="102">
        <f>+OAX!AA1052</f>
        <v>0</v>
      </c>
      <c r="AA1014" s="102">
        <f>+OAX!AB1052</f>
        <v>0</v>
      </c>
    </row>
    <row r="1015" spans="1:27" ht="24.75" hidden="1">
      <c r="A1015" s="1"/>
      <c r="B1015" s="25">
        <v>2023</v>
      </c>
      <c r="C1015" s="25">
        <v>20</v>
      </c>
      <c r="D1015" s="25">
        <v>4</v>
      </c>
      <c r="E1015" s="25">
        <v>8</v>
      </c>
      <c r="F1015" s="25">
        <v>17</v>
      </c>
      <c r="G1015" s="25">
        <v>3000</v>
      </c>
      <c r="H1015" s="25">
        <v>3100</v>
      </c>
      <c r="I1015" s="25">
        <v>317</v>
      </c>
      <c r="J1015" s="100">
        <v>2</v>
      </c>
      <c r="K1015" s="100"/>
      <c r="L1015" s="101" t="s">
        <v>268</v>
      </c>
      <c r="M1015" s="102">
        <f>OAX!N1053</f>
        <v>0</v>
      </c>
      <c r="N1015" s="148" t="str">
        <f>+OAX!O1053</f>
        <v>Servicio</v>
      </c>
      <c r="O1015" s="104">
        <f>+OAX!P1053</f>
        <v>0</v>
      </c>
      <c r="P1015" s="104">
        <f>+OAX!Q1053</f>
        <v>0</v>
      </c>
      <c r="Q1015" s="102">
        <f>+OAX!R1053</f>
        <v>0</v>
      </c>
      <c r="R1015" s="102">
        <f>+OAX!S1053</f>
        <v>0</v>
      </c>
      <c r="S1015" s="102">
        <f>+OAX!T1053</f>
        <v>0</v>
      </c>
      <c r="T1015" s="102">
        <f>+OAX!U1053</f>
        <v>0</v>
      </c>
      <c r="U1015" s="102">
        <f>+OAX!V1053</f>
        <v>0</v>
      </c>
      <c r="V1015" s="102">
        <f>+OAX!W1053</f>
        <v>0</v>
      </c>
      <c r="W1015" s="102">
        <f>+OAX!X1053</f>
        <v>0</v>
      </c>
      <c r="X1015" s="102">
        <f>+OAX!Y1053</f>
        <v>0</v>
      </c>
      <c r="Y1015" s="102">
        <f>+OAX!Z1053</f>
        <v>0</v>
      </c>
      <c r="Z1015" s="102">
        <f>+OAX!AA1053</f>
        <v>0</v>
      </c>
      <c r="AA1015" s="102">
        <f>+OAX!AB1053</f>
        <v>0</v>
      </c>
    </row>
    <row r="1016" spans="1:27" ht="24.75" hidden="1">
      <c r="A1016" s="1"/>
      <c r="B1016" s="119">
        <v>2023</v>
      </c>
      <c r="C1016" s="119">
        <v>20</v>
      </c>
      <c r="D1016" s="119">
        <v>4</v>
      </c>
      <c r="E1016" s="119">
        <v>8</v>
      </c>
      <c r="F1016" s="119">
        <v>17</v>
      </c>
      <c r="G1016" s="119">
        <v>3000</v>
      </c>
      <c r="H1016" s="119">
        <v>3100</v>
      </c>
      <c r="I1016" s="119">
        <v>319</v>
      </c>
      <c r="J1016" s="119"/>
      <c r="K1016" s="119"/>
      <c r="L1016" s="95" t="s">
        <v>510</v>
      </c>
      <c r="M1016" s="96">
        <f>OAX!N1054</f>
        <v>0</v>
      </c>
      <c r="N1016" s="153"/>
      <c r="O1016" s="206"/>
      <c r="P1016" s="206"/>
      <c r="Q1016" s="96">
        <f>+OAX!R1054</f>
        <v>0</v>
      </c>
      <c r="R1016" s="96">
        <f>+OAX!S1054</f>
        <v>0</v>
      </c>
      <c r="S1016" s="96">
        <f>+OAX!T1054</f>
        <v>0</v>
      </c>
      <c r="T1016" s="96">
        <f>+OAX!U1054</f>
        <v>0</v>
      </c>
      <c r="U1016" s="96">
        <f>+OAX!V1054</f>
        <v>0</v>
      </c>
      <c r="V1016" s="96"/>
      <c r="W1016" s="96"/>
      <c r="X1016" s="96"/>
      <c r="Y1016" s="96"/>
      <c r="Z1016" s="96"/>
      <c r="AA1016" s="96"/>
    </row>
    <row r="1017" spans="1:27" ht="24.75" hidden="1">
      <c r="A1017" s="1"/>
      <c r="B1017" s="25">
        <v>2023</v>
      </c>
      <c r="C1017" s="25">
        <v>20</v>
      </c>
      <c r="D1017" s="25">
        <v>4</v>
      </c>
      <c r="E1017" s="25">
        <v>8</v>
      </c>
      <c r="F1017" s="25">
        <v>17</v>
      </c>
      <c r="G1017" s="25">
        <v>3000</v>
      </c>
      <c r="H1017" s="25">
        <v>3100</v>
      </c>
      <c r="I1017" s="25">
        <v>319</v>
      </c>
      <c r="J1017" s="100">
        <v>1</v>
      </c>
      <c r="K1017" s="100"/>
      <c r="L1017" s="101" t="s">
        <v>685</v>
      </c>
      <c r="M1017" s="102">
        <f>OAX!N1055</f>
        <v>0</v>
      </c>
      <c r="N1017" s="148" t="str">
        <f>+OAX!O1055</f>
        <v>Servicio</v>
      </c>
      <c r="O1017" s="104">
        <f>+OAX!P1055</f>
        <v>0</v>
      </c>
      <c r="P1017" s="104">
        <f>+OAX!Q1055</f>
        <v>0</v>
      </c>
      <c r="Q1017" s="102">
        <f>+OAX!R1055</f>
        <v>0</v>
      </c>
      <c r="R1017" s="102">
        <f>+OAX!S1055</f>
        <v>0</v>
      </c>
      <c r="S1017" s="102">
        <f>+OAX!T1055</f>
        <v>0</v>
      </c>
      <c r="T1017" s="102">
        <f>+OAX!U1055</f>
        <v>0</v>
      </c>
      <c r="U1017" s="102">
        <f>+OAX!V1055</f>
        <v>0</v>
      </c>
      <c r="V1017" s="102">
        <f>+OAX!W1055</f>
        <v>0</v>
      </c>
      <c r="W1017" s="102">
        <f>+OAX!X1055</f>
        <v>0</v>
      </c>
      <c r="X1017" s="102">
        <f>+OAX!Y1055</f>
        <v>0</v>
      </c>
      <c r="Y1017" s="102">
        <f>+OAX!Z1055</f>
        <v>0</v>
      </c>
      <c r="Z1017" s="102">
        <f>+OAX!AA1055</f>
        <v>0</v>
      </c>
      <c r="AA1017" s="102">
        <f>+OAX!AB1055</f>
        <v>0</v>
      </c>
    </row>
    <row r="1018" spans="1:27" ht="24.75" hidden="1">
      <c r="A1018" s="1"/>
      <c r="B1018" s="115">
        <v>2023</v>
      </c>
      <c r="C1018" s="115">
        <v>20</v>
      </c>
      <c r="D1018" s="115">
        <v>4</v>
      </c>
      <c r="E1018" s="115">
        <v>8</v>
      </c>
      <c r="F1018" s="115">
        <v>17</v>
      </c>
      <c r="G1018" s="115">
        <v>5000</v>
      </c>
      <c r="H1018" s="115"/>
      <c r="I1018" s="115"/>
      <c r="J1018" s="115"/>
      <c r="K1018" s="115"/>
      <c r="L1018" s="83" t="s">
        <v>114</v>
      </c>
      <c r="M1018" s="84">
        <f>OAX!N1056</f>
        <v>0</v>
      </c>
      <c r="N1018" s="149"/>
      <c r="O1018" s="160"/>
      <c r="P1018" s="160"/>
      <c r="Q1018" s="84">
        <f>+OAX!R1056</f>
        <v>0</v>
      </c>
      <c r="R1018" s="84">
        <f>+OAX!S1056</f>
        <v>0</v>
      </c>
      <c r="S1018" s="84">
        <f>+OAX!T1056</f>
        <v>0</v>
      </c>
      <c r="T1018" s="84">
        <f>+OAX!U1056</f>
        <v>0</v>
      </c>
      <c r="U1018" s="84">
        <f>+OAX!V1056</f>
        <v>0</v>
      </c>
      <c r="V1018" s="84"/>
      <c r="W1018" s="84"/>
      <c r="X1018" s="84"/>
      <c r="Y1018" s="84"/>
      <c r="Z1018" s="84"/>
      <c r="AA1018" s="84"/>
    </row>
    <row r="1019" spans="1:27" ht="24.75" hidden="1">
      <c r="A1019" s="1"/>
      <c r="B1019" s="116">
        <v>2023</v>
      </c>
      <c r="C1019" s="116">
        <v>20</v>
      </c>
      <c r="D1019" s="116">
        <v>4</v>
      </c>
      <c r="E1019" s="116">
        <v>8</v>
      </c>
      <c r="F1019" s="116">
        <v>17</v>
      </c>
      <c r="G1019" s="116">
        <v>5000</v>
      </c>
      <c r="H1019" s="116">
        <v>5100</v>
      </c>
      <c r="I1019" s="116"/>
      <c r="J1019" s="116"/>
      <c r="K1019" s="116"/>
      <c r="L1019" s="89" t="s">
        <v>115</v>
      </c>
      <c r="M1019" s="90">
        <f>OAX!N1057</f>
        <v>0</v>
      </c>
      <c r="N1019" s="151"/>
      <c r="O1019" s="205"/>
      <c r="P1019" s="205"/>
      <c r="Q1019" s="90">
        <f>+OAX!R1057</f>
        <v>0</v>
      </c>
      <c r="R1019" s="90">
        <f>+OAX!S1057</f>
        <v>0</v>
      </c>
      <c r="S1019" s="90">
        <f>+OAX!T1057</f>
        <v>0</v>
      </c>
      <c r="T1019" s="90">
        <f>+OAX!U1057</f>
        <v>0</v>
      </c>
      <c r="U1019" s="90">
        <f>+OAX!V1057</f>
        <v>0</v>
      </c>
      <c r="V1019" s="90"/>
      <c r="W1019" s="90"/>
      <c r="X1019" s="90"/>
      <c r="Y1019" s="90"/>
      <c r="Z1019" s="90"/>
      <c r="AA1019" s="90"/>
    </row>
    <row r="1020" spans="1:27" ht="24.75" hidden="1">
      <c r="A1020" s="1"/>
      <c r="B1020" s="119">
        <v>2023</v>
      </c>
      <c r="C1020" s="119">
        <v>20</v>
      </c>
      <c r="D1020" s="119">
        <v>4</v>
      </c>
      <c r="E1020" s="119">
        <v>8</v>
      </c>
      <c r="F1020" s="119">
        <v>17</v>
      </c>
      <c r="G1020" s="119">
        <v>5000</v>
      </c>
      <c r="H1020" s="119">
        <v>5100</v>
      </c>
      <c r="I1020" s="119">
        <v>515</v>
      </c>
      <c r="J1020" s="119"/>
      <c r="K1020" s="119"/>
      <c r="L1020" s="95" t="s">
        <v>116</v>
      </c>
      <c r="M1020" s="96">
        <f>OAX!N1058</f>
        <v>0</v>
      </c>
      <c r="N1020" s="153"/>
      <c r="O1020" s="206"/>
      <c r="P1020" s="206"/>
      <c r="Q1020" s="96">
        <f>+OAX!R1058</f>
        <v>0</v>
      </c>
      <c r="R1020" s="96">
        <f>+OAX!S1058</f>
        <v>0</v>
      </c>
      <c r="S1020" s="96">
        <f>+OAX!T1058</f>
        <v>0</v>
      </c>
      <c r="T1020" s="96">
        <f>+OAX!U1058</f>
        <v>0</v>
      </c>
      <c r="U1020" s="96">
        <f>+OAX!V1058</f>
        <v>0</v>
      </c>
      <c r="V1020" s="96"/>
      <c r="W1020" s="96"/>
      <c r="X1020" s="96"/>
      <c r="Y1020" s="96"/>
      <c r="Z1020" s="96"/>
      <c r="AA1020" s="96"/>
    </row>
    <row r="1021" spans="1:27" ht="24.75" hidden="1">
      <c r="A1021" s="1"/>
      <c r="B1021" s="25">
        <v>2023</v>
      </c>
      <c r="C1021" s="25">
        <v>20</v>
      </c>
      <c r="D1021" s="25">
        <v>4</v>
      </c>
      <c r="E1021" s="25">
        <v>8</v>
      </c>
      <c r="F1021" s="25">
        <v>17</v>
      </c>
      <c r="G1021" s="25">
        <v>5000</v>
      </c>
      <c r="H1021" s="25">
        <v>5100</v>
      </c>
      <c r="I1021" s="25">
        <v>515</v>
      </c>
      <c r="J1021" s="100">
        <v>1</v>
      </c>
      <c r="K1021" s="100"/>
      <c r="L1021" s="101" t="s">
        <v>163</v>
      </c>
      <c r="M1021" s="102">
        <f>OAX!N1059</f>
        <v>0</v>
      </c>
      <c r="N1021" s="148" t="str">
        <f>+OAX!O1059</f>
        <v>Pieza</v>
      </c>
      <c r="O1021" s="104">
        <f>+OAX!P1059</f>
        <v>0</v>
      </c>
      <c r="P1021" s="104">
        <f>+OAX!Q1059</f>
        <v>0</v>
      </c>
      <c r="Q1021" s="102">
        <f>+OAX!R1059</f>
        <v>0</v>
      </c>
      <c r="R1021" s="102">
        <f>+OAX!S1059</f>
        <v>0</v>
      </c>
      <c r="S1021" s="102">
        <f>+OAX!T1059</f>
        <v>0</v>
      </c>
      <c r="T1021" s="102">
        <f>+OAX!U1059</f>
        <v>0</v>
      </c>
      <c r="U1021" s="102">
        <f>+OAX!V1059</f>
        <v>0</v>
      </c>
      <c r="V1021" s="102">
        <f>+OAX!W1059</f>
        <v>0</v>
      </c>
      <c r="W1021" s="102">
        <f>+OAX!X1059</f>
        <v>0</v>
      </c>
      <c r="X1021" s="102">
        <f>+OAX!Y1059</f>
        <v>0</v>
      </c>
      <c r="Y1021" s="102">
        <f>+OAX!Z1059</f>
        <v>0</v>
      </c>
      <c r="Z1021" s="102">
        <f>+OAX!AA1059</f>
        <v>0</v>
      </c>
      <c r="AA1021" s="102">
        <f>+OAX!AB1059</f>
        <v>0</v>
      </c>
    </row>
    <row r="1022" spans="1:27" ht="24.75" hidden="1">
      <c r="A1022" s="1"/>
      <c r="B1022" s="25">
        <v>2023</v>
      </c>
      <c r="C1022" s="25">
        <v>20</v>
      </c>
      <c r="D1022" s="25">
        <v>4</v>
      </c>
      <c r="E1022" s="25">
        <v>8</v>
      </c>
      <c r="F1022" s="25">
        <v>17</v>
      </c>
      <c r="G1022" s="25">
        <v>5000</v>
      </c>
      <c r="H1022" s="25">
        <v>5100</v>
      </c>
      <c r="I1022" s="25">
        <v>515</v>
      </c>
      <c r="J1022" s="100">
        <v>2</v>
      </c>
      <c r="K1022" s="100"/>
      <c r="L1022" s="101" t="s">
        <v>273</v>
      </c>
      <c r="M1022" s="102">
        <f>OAX!N1060</f>
        <v>0</v>
      </c>
      <c r="N1022" s="148" t="str">
        <f>+OAX!O1060</f>
        <v>Pieza</v>
      </c>
      <c r="O1022" s="104">
        <f>+OAX!P1060</f>
        <v>0</v>
      </c>
      <c r="P1022" s="104">
        <f>+OAX!Q1060</f>
        <v>0</v>
      </c>
      <c r="Q1022" s="102">
        <f>+OAX!R1060</f>
        <v>0</v>
      </c>
      <c r="R1022" s="102">
        <f>+OAX!S1060</f>
        <v>0</v>
      </c>
      <c r="S1022" s="102">
        <f>+OAX!T1060</f>
        <v>0</v>
      </c>
      <c r="T1022" s="102">
        <f>+OAX!U1060</f>
        <v>0</v>
      </c>
      <c r="U1022" s="102">
        <f>+OAX!V1060</f>
        <v>0</v>
      </c>
      <c r="V1022" s="102">
        <f>+OAX!W1060</f>
        <v>0</v>
      </c>
      <c r="W1022" s="102">
        <f>+OAX!X1060</f>
        <v>0</v>
      </c>
      <c r="X1022" s="102">
        <f>+OAX!Y1060</f>
        <v>0</v>
      </c>
      <c r="Y1022" s="102">
        <f>+OAX!Z1060</f>
        <v>0</v>
      </c>
      <c r="Z1022" s="102">
        <f>+OAX!AA1060</f>
        <v>0</v>
      </c>
      <c r="AA1022" s="102">
        <f>+OAX!AB1060</f>
        <v>0</v>
      </c>
    </row>
    <row r="1023" spans="1:27" ht="24.75" hidden="1">
      <c r="A1023" s="1"/>
      <c r="B1023" s="25">
        <v>2023</v>
      </c>
      <c r="C1023" s="25">
        <v>20</v>
      </c>
      <c r="D1023" s="25">
        <v>4</v>
      </c>
      <c r="E1023" s="25">
        <v>8</v>
      </c>
      <c r="F1023" s="25">
        <v>17</v>
      </c>
      <c r="G1023" s="25">
        <v>5000</v>
      </c>
      <c r="H1023" s="25">
        <v>5100</v>
      </c>
      <c r="I1023" s="25">
        <v>515</v>
      </c>
      <c r="J1023" s="100">
        <v>3</v>
      </c>
      <c r="K1023" s="100"/>
      <c r="L1023" s="101" t="s">
        <v>241</v>
      </c>
      <c r="M1023" s="102">
        <f>OAX!N1061</f>
        <v>0</v>
      </c>
      <c r="N1023" s="148" t="str">
        <f>+OAX!O1061</f>
        <v>Pieza</v>
      </c>
      <c r="O1023" s="104">
        <f>+OAX!P1061</f>
        <v>0</v>
      </c>
      <c r="P1023" s="104">
        <f>+OAX!Q1061</f>
        <v>0</v>
      </c>
      <c r="Q1023" s="102">
        <f>+OAX!R1061</f>
        <v>0</v>
      </c>
      <c r="R1023" s="102">
        <f>+OAX!S1061</f>
        <v>0</v>
      </c>
      <c r="S1023" s="102">
        <f>+OAX!T1061</f>
        <v>0</v>
      </c>
      <c r="T1023" s="102">
        <f>+OAX!U1061</f>
        <v>0</v>
      </c>
      <c r="U1023" s="102">
        <f>+OAX!V1061</f>
        <v>0</v>
      </c>
      <c r="V1023" s="102">
        <f>+OAX!W1061</f>
        <v>0</v>
      </c>
      <c r="W1023" s="102">
        <f>+OAX!X1061</f>
        <v>0</v>
      </c>
      <c r="X1023" s="102">
        <f>+OAX!Y1061</f>
        <v>0</v>
      </c>
      <c r="Y1023" s="102">
        <f>+OAX!Z1061</f>
        <v>0</v>
      </c>
      <c r="Z1023" s="102">
        <f>+OAX!AA1061</f>
        <v>0</v>
      </c>
      <c r="AA1023" s="102">
        <f>+OAX!AB1061</f>
        <v>0</v>
      </c>
    </row>
    <row r="1024" spans="1:27" ht="24.75" hidden="1">
      <c r="A1024" s="1"/>
      <c r="B1024" s="25">
        <v>2023</v>
      </c>
      <c r="C1024" s="25">
        <v>20</v>
      </c>
      <c r="D1024" s="25">
        <v>4</v>
      </c>
      <c r="E1024" s="25">
        <v>8</v>
      </c>
      <c r="F1024" s="25">
        <v>17</v>
      </c>
      <c r="G1024" s="25">
        <v>5000</v>
      </c>
      <c r="H1024" s="25">
        <v>5100</v>
      </c>
      <c r="I1024" s="25">
        <v>515</v>
      </c>
      <c r="J1024" s="100">
        <v>4</v>
      </c>
      <c r="K1024" s="100"/>
      <c r="L1024" s="101" t="s">
        <v>592</v>
      </c>
      <c r="M1024" s="102">
        <f>OAX!N1062</f>
        <v>0</v>
      </c>
      <c r="N1024" s="148" t="str">
        <f>+OAX!O1062</f>
        <v>Pieza</v>
      </c>
      <c r="O1024" s="104">
        <f>+OAX!P1062</f>
        <v>0</v>
      </c>
      <c r="P1024" s="104">
        <f>+OAX!Q1062</f>
        <v>0</v>
      </c>
      <c r="Q1024" s="102">
        <f>+OAX!R1062</f>
        <v>0</v>
      </c>
      <c r="R1024" s="102">
        <f>+OAX!S1062</f>
        <v>0</v>
      </c>
      <c r="S1024" s="102">
        <f>+OAX!T1062</f>
        <v>0</v>
      </c>
      <c r="T1024" s="102">
        <f>+OAX!U1062</f>
        <v>0</v>
      </c>
      <c r="U1024" s="102">
        <f>+OAX!V1062</f>
        <v>0</v>
      </c>
      <c r="V1024" s="102">
        <f>+OAX!W1062</f>
        <v>0</v>
      </c>
      <c r="W1024" s="102">
        <f>+OAX!X1062</f>
        <v>0</v>
      </c>
      <c r="X1024" s="102">
        <f>+OAX!Y1062</f>
        <v>0</v>
      </c>
      <c r="Y1024" s="102">
        <f>+OAX!Z1062</f>
        <v>0</v>
      </c>
      <c r="Z1024" s="102">
        <f>+OAX!AA1062</f>
        <v>0</v>
      </c>
      <c r="AA1024" s="102">
        <f>+OAX!AB1062</f>
        <v>0</v>
      </c>
    </row>
    <row r="1025" spans="1:27" ht="24.75" hidden="1">
      <c r="A1025" s="1"/>
      <c r="B1025" s="25">
        <v>2023</v>
      </c>
      <c r="C1025" s="25">
        <v>20</v>
      </c>
      <c r="D1025" s="25">
        <v>4</v>
      </c>
      <c r="E1025" s="25">
        <v>8</v>
      </c>
      <c r="F1025" s="25">
        <v>17</v>
      </c>
      <c r="G1025" s="25">
        <v>5000</v>
      </c>
      <c r="H1025" s="25">
        <v>5100</v>
      </c>
      <c r="I1025" s="25">
        <v>515</v>
      </c>
      <c r="J1025" s="100">
        <v>5</v>
      </c>
      <c r="K1025" s="100"/>
      <c r="L1025" s="101" t="s">
        <v>176</v>
      </c>
      <c r="M1025" s="102">
        <f>OAX!N1063</f>
        <v>0</v>
      </c>
      <c r="N1025" s="148" t="str">
        <f>+OAX!O1063</f>
        <v>Pieza</v>
      </c>
      <c r="O1025" s="104">
        <f>+OAX!P1063</f>
        <v>0</v>
      </c>
      <c r="P1025" s="104">
        <f>+OAX!Q1063</f>
        <v>0</v>
      </c>
      <c r="Q1025" s="102">
        <f>+OAX!R1063</f>
        <v>0</v>
      </c>
      <c r="R1025" s="102">
        <f>+OAX!S1063</f>
        <v>0</v>
      </c>
      <c r="S1025" s="102">
        <f>+OAX!T1063</f>
        <v>0</v>
      </c>
      <c r="T1025" s="102">
        <f>+OAX!U1063</f>
        <v>0</v>
      </c>
      <c r="U1025" s="102">
        <f>+OAX!V1063</f>
        <v>0</v>
      </c>
      <c r="V1025" s="102">
        <f>+OAX!W1063</f>
        <v>0</v>
      </c>
      <c r="W1025" s="102">
        <f>+OAX!X1063</f>
        <v>0</v>
      </c>
      <c r="X1025" s="102">
        <f>+OAX!Y1063</f>
        <v>0</v>
      </c>
      <c r="Y1025" s="102">
        <f>+OAX!Z1063</f>
        <v>0</v>
      </c>
      <c r="Z1025" s="102">
        <f>+OAX!AA1063</f>
        <v>0</v>
      </c>
      <c r="AA1025" s="102">
        <f>+OAX!AB1063</f>
        <v>0</v>
      </c>
    </row>
    <row r="1026" spans="1:27" ht="24.75" hidden="1">
      <c r="A1026" s="105"/>
      <c r="B1026" s="25">
        <v>2023</v>
      </c>
      <c r="C1026" s="25">
        <v>20</v>
      </c>
      <c r="D1026" s="25">
        <v>4</v>
      </c>
      <c r="E1026" s="25">
        <v>8</v>
      </c>
      <c r="F1026" s="25">
        <v>17</v>
      </c>
      <c r="G1026" s="25">
        <v>5000</v>
      </c>
      <c r="H1026" s="25">
        <v>5100</v>
      </c>
      <c r="I1026" s="25">
        <v>515</v>
      </c>
      <c r="J1026" s="100">
        <v>6</v>
      </c>
      <c r="K1026" s="100"/>
      <c r="L1026" s="101" t="s">
        <v>686</v>
      </c>
      <c r="M1026" s="102">
        <f>OAX!N1064</f>
        <v>0</v>
      </c>
      <c r="N1026" s="148" t="str">
        <f>+OAX!O1064</f>
        <v>Pieza</v>
      </c>
      <c r="O1026" s="104">
        <f>+OAX!P1064</f>
        <v>0</v>
      </c>
      <c r="P1026" s="104">
        <f>+OAX!Q1064</f>
        <v>0</v>
      </c>
      <c r="Q1026" s="102">
        <f>+OAX!R1064</f>
        <v>0</v>
      </c>
      <c r="R1026" s="102">
        <f>+OAX!S1064</f>
        <v>0</v>
      </c>
      <c r="S1026" s="102">
        <f>+OAX!T1064</f>
        <v>0</v>
      </c>
      <c r="T1026" s="102">
        <f>+OAX!U1064</f>
        <v>0</v>
      </c>
      <c r="U1026" s="102">
        <f>+OAX!V1064</f>
        <v>0</v>
      </c>
      <c r="V1026" s="102">
        <f>+OAX!W1064</f>
        <v>0</v>
      </c>
      <c r="W1026" s="102">
        <f>+OAX!X1064</f>
        <v>0</v>
      </c>
      <c r="X1026" s="102">
        <f>+OAX!Y1064</f>
        <v>0</v>
      </c>
      <c r="Y1026" s="102">
        <f>+OAX!Z1064</f>
        <v>0</v>
      </c>
      <c r="Z1026" s="102">
        <f>+OAX!AA1064</f>
        <v>0</v>
      </c>
      <c r="AA1026" s="102">
        <f>+OAX!AB1064</f>
        <v>0</v>
      </c>
    </row>
    <row r="1027" spans="1:27" ht="24.75" hidden="1">
      <c r="A1027" s="1"/>
      <c r="B1027" s="119">
        <v>2023</v>
      </c>
      <c r="C1027" s="119">
        <v>20</v>
      </c>
      <c r="D1027" s="119">
        <v>4</v>
      </c>
      <c r="E1027" s="119">
        <v>8</v>
      </c>
      <c r="F1027" s="119">
        <v>17</v>
      </c>
      <c r="G1027" s="119">
        <v>5000</v>
      </c>
      <c r="H1027" s="119">
        <v>5100</v>
      </c>
      <c r="I1027" s="119">
        <v>519</v>
      </c>
      <c r="J1027" s="119"/>
      <c r="K1027" s="119"/>
      <c r="L1027" s="95" t="s">
        <v>177</v>
      </c>
      <c r="M1027" s="96">
        <f>OAX!N1065</f>
        <v>0</v>
      </c>
      <c r="N1027" s="153"/>
      <c r="O1027" s="206"/>
      <c r="P1027" s="206"/>
      <c r="Q1027" s="96">
        <f>+OAX!R1065</f>
        <v>0</v>
      </c>
      <c r="R1027" s="96">
        <f>+OAX!S1065</f>
        <v>0</v>
      </c>
      <c r="S1027" s="96">
        <f>+OAX!T1065</f>
        <v>0</v>
      </c>
      <c r="T1027" s="96">
        <f>+OAX!U1065</f>
        <v>0</v>
      </c>
      <c r="U1027" s="96">
        <f>+OAX!V1065</f>
        <v>0</v>
      </c>
      <c r="V1027" s="96"/>
      <c r="W1027" s="96"/>
      <c r="X1027" s="96"/>
      <c r="Y1027" s="96"/>
      <c r="Z1027" s="96"/>
      <c r="AA1027" s="96"/>
    </row>
    <row r="1028" spans="1:27" ht="24.75" hidden="1">
      <c r="A1028" s="1"/>
      <c r="B1028" s="25">
        <v>2023</v>
      </c>
      <c r="C1028" s="25">
        <v>20</v>
      </c>
      <c r="D1028" s="25">
        <v>4</v>
      </c>
      <c r="E1028" s="25">
        <v>8</v>
      </c>
      <c r="F1028" s="25">
        <v>17</v>
      </c>
      <c r="G1028" s="25">
        <v>5000</v>
      </c>
      <c r="H1028" s="25">
        <v>5100</v>
      </c>
      <c r="I1028" s="25">
        <v>519</v>
      </c>
      <c r="J1028" s="100">
        <v>1</v>
      </c>
      <c r="K1028" s="100"/>
      <c r="L1028" s="101" t="s">
        <v>245</v>
      </c>
      <c r="M1028" s="102">
        <f>OAX!N1066</f>
        <v>0</v>
      </c>
      <c r="N1028" s="148" t="str">
        <f>+OAX!O1066</f>
        <v>Pieza</v>
      </c>
      <c r="O1028" s="104">
        <f>+OAX!P1066</f>
        <v>0</v>
      </c>
      <c r="P1028" s="104">
        <f>+OAX!Q1066</f>
        <v>0</v>
      </c>
      <c r="Q1028" s="102">
        <f>+OAX!R1066</f>
        <v>0</v>
      </c>
      <c r="R1028" s="102">
        <f>+OAX!S1066</f>
        <v>0</v>
      </c>
      <c r="S1028" s="102">
        <f>+OAX!T1066</f>
        <v>0</v>
      </c>
      <c r="T1028" s="102">
        <f>+OAX!U1066</f>
        <v>0</v>
      </c>
      <c r="U1028" s="102">
        <f>+OAX!V1066</f>
        <v>0</v>
      </c>
      <c r="V1028" s="102">
        <f>+OAX!W1066</f>
        <v>0</v>
      </c>
      <c r="W1028" s="102">
        <f>+OAX!X1066</f>
        <v>0</v>
      </c>
      <c r="X1028" s="102">
        <f>+OAX!Y1066</f>
        <v>0</v>
      </c>
      <c r="Y1028" s="102">
        <f>+OAX!Z1066</f>
        <v>0</v>
      </c>
      <c r="Z1028" s="102">
        <f>+OAX!AA1066</f>
        <v>0</v>
      </c>
      <c r="AA1028" s="102">
        <f>+OAX!AB1066</f>
        <v>0</v>
      </c>
    </row>
    <row r="1029" spans="1:27" ht="24.75" hidden="1">
      <c r="A1029" s="1"/>
      <c r="B1029" s="116">
        <v>2023</v>
      </c>
      <c r="C1029" s="116">
        <v>20</v>
      </c>
      <c r="D1029" s="116">
        <v>4</v>
      </c>
      <c r="E1029" s="116">
        <v>8</v>
      </c>
      <c r="F1029" s="116">
        <v>17</v>
      </c>
      <c r="G1029" s="116">
        <v>5000</v>
      </c>
      <c r="H1029" s="116">
        <v>5600</v>
      </c>
      <c r="I1029" s="116"/>
      <c r="J1029" s="116"/>
      <c r="K1029" s="116"/>
      <c r="L1029" s="89" t="s">
        <v>500</v>
      </c>
      <c r="M1029" s="90">
        <f>OAX!N1067</f>
        <v>0</v>
      </c>
      <c r="N1029" s="151"/>
      <c r="O1029" s="205"/>
      <c r="P1029" s="205"/>
      <c r="Q1029" s="90">
        <f>+OAX!R1067</f>
        <v>0</v>
      </c>
      <c r="R1029" s="90">
        <f>+OAX!S1067</f>
        <v>0</v>
      </c>
      <c r="S1029" s="90">
        <f>+OAX!T1067</f>
        <v>0</v>
      </c>
      <c r="T1029" s="90">
        <f>+OAX!U1067</f>
        <v>0</v>
      </c>
      <c r="U1029" s="90">
        <f>+OAX!V1067</f>
        <v>0</v>
      </c>
      <c r="V1029" s="90"/>
      <c r="W1029" s="90"/>
      <c r="X1029" s="90"/>
      <c r="Y1029" s="90"/>
      <c r="Z1029" s="90"/>
      <c r="AA1029" s="90"/>
    </row>
    <row r="1030" spans="1:27" ht="48" hidden="1">
      <c r="A1030" s="1"/>
      <c r="B1030" s="119">
        <v>2023</v>
      </c>
      <c r="C1030" s="119">
        <v>20</v>
      </c>
      <c r="D1030" s="119">
        <v>4</v>
      </c>
      <c r="E1030" s="119">
        <v>8</v>
      </c>
      <c r="F1030" s="119">
        <v>17</v>
      </c>
      <c r="G1030" s="119">
        <v>5000</v>
      </c>
      <c r="H1030" s="119">
        <v>5600</v>
      </c>
      <c r="I1030" s="119">
        <v>564</v>
      </c>
      <c r="J1030" s="119"/>
      <c r="K1030" s="119"/>
      <c r="L1030" s="95" t="s">
        <v>629</v>
      </c>
      <c r="M1030" s="96">
        <f>OAX!N1068</f>
        <v>0</v>
      </c>
      <c r="N1030" s="153"/>
      <c r="O1030" s="206"/>
      <c r="P1030" s="206"/>
      <c r="Q1030" s="96">
        <f>+OAX!R1068</f>
        <v>0</v>
      </c>
      <c r="R1030" s="96">
        <f>+OAX!S1068</f>
        <v>0</v>
      </c>
      <c r="S1030" s="96">
        <f>+OAX!T1068</f>
        <v>0</v>
      </c>
      <c r="T1030" s="96">
        <f>+OAX!U1068</f>
        <v>0</v>
      </c>
      <c r="U1030" s="96">
        <f>+OAX!V1068</f>
        <v>0</v>
      </c>
      <c r="V1030" s="96"/>
      <c r="W1030" s="96"/>
      <c r="X1030" s="96"/>
      <c r="Y1030" s="96"/>
      <c r="Z1030" s="96"/>
      <c r="AA1030" s="96"/>
    </row>
    <row r="1031" spans="1:27" ht="24.75" hidden="1">
      <c r="A1031" s="1"/>
      <c r="B1031" s="25">
        <v>2023</v>
      </c>
      <c r="C1031" s="25">
        <v>20</v>
      </c>
      <c r="D1031" s="25">
        <v>4</v>
      </c>
      <c r="E1031" s="25">
        <v>8</v>
      </c>
      <c r="F1031" s="25">
        <v>17</v>
      </c>
      <c r="G1031" s="25">
        <v>5000</v>
      </c>
      <c r="H1031" s="25">
        <v>5600</v>
      </c>
      <c r="I1031" s="25">
        <v>564</v>
      </c>
      <c r="J1031" s="100">
        <v>1</v>
      </c>
      <c r="K1031" s="100"/>
      <c r="L1031" s="101" t="s">
        <v>686</v>
      </c>
      <c r="M1031" s="102">
        <f>OAX!N1069</f>
        <v>0</v>
      </c>
      <c r="N1031" s="148" t="str">
        <f>+OAX!O1069</f>
        <v>Pieza</v>
      </c>
      <c r="O1031" s="104">
        <f>+OAX!P1069</f>
        <v>0</v>
      </c>
      <c r="P1031" s="104">
        <f>+OAX!Q1069</f>
        <v>0</v>
      </c>
      <c r="Q1031" s="102">
        <f>+OAX!R1069</f>
        <v>0</v>
      </c>
      <c r="R1031" s="102">
        <f>+OAX!S1069</f>
        <v>0</v>
      </c>
      <c r="S1031" s="102">
        <f>+OAX!T1069</f>
        <v>0</v>
      </c>
      <c r="T1031" s="102">
        <f>+OAX!U1069</f>
        <v>0</v>
      </c>
      <c r="U1031" s="102">
        <f>+OAX!V1069</f>
        <v>0</v>
      </c>
      <c r="V1031" s="102">
        <f>+OAX!W1069</f>
        <v>0</v>
      </c>
      <c r="W1031" s="102">
        <f>+OAX!X1069</f>
        <v>0</v>
      </c>
      <c r="X1031" s="102">
        <f>+OAX!Y1069</f>
        <v>0</v>
      </c>
      <c r="Y1031" s="102">
        <f>+OAX!Z1069</f>
        <v>0</v>
      </c>
      <c r="Z1031" s="102">
        <f>+OAX!AA1069</f>
        <v>0</v>
      </c>
      <c r="AA1031" s="102">
        <f>+OAX!AB1069</f>
        <v>0</v>
      </c>
    </row>
    <row r="1032" spans="1:27" ht="24.75" hidden="1">
      <c r="A1032" s="1"/>
      <c r="B1032" s="119">
        <v>2023</v>
      </c>
      <c r="C1032" s="119">
        <v>20</v>
      </c>
      <c r="D1032" s="119">
        <v>4</v>
      </c>
      <c r="E1032" s="119">
        <v>8</v>
      </c>
      <c r="F1032" s="119">
        <v>17</v>
      </c>
      <c r="G1032" s="119">
        <v>5000</v>
      </c>
      <c r="H1032" s="119">
        <v>5600</v>
      </c>
      <c r="I1032" s="119">
        <v>565</v>
      </c>
      <c r="J1032" s="119"/>
      <c r="K1032" s="119"/>
      <c r="L1032" s="95" t="s">
        <v>200</v>
      </c>
      <c r="M1032" s="96">
        <f>OAX!N1070</f>
        <v>0</v>
      </c>
      <c r="N1032" s="153"/>
      <c r="O1032" s="206"/>
      <c r="P1032" s="206"/>
      <c r="Q1032" s="96">
        <f>+OAX!R1070</f>
        <v>0</v>
      </c>
      <c r="R1032" s="96">
        <f>+OAX!S1070</f>
        <v>0</v>
      </c>
      <c r="S1032" s="96">
        <f>+OAX!T1070</f>
        <v>0</v>
      </c>
      <c r="T1032" s="96">
        <f>+OAX!U1070</f>
        <v>0</v>
      </c>
      <c r="U1032" s="96">
        <f>+OAX!V1070</f>
        <v>0</v>
      </c>
      <c r="V1032" s="96"/>
      <c r="W1032" s="96"/>
      <c r="X1032" s="96"/>
      <c r="Y1032" s="96"/>
      <c r="Z1032" s="96"/>
      <c r="AA1032" s="96"/>
    </row>
    <row r="1033" spans="1:27" ht="24.75" hidden="1">
      <c r="A1033" s="1"/>
      <c r="B1033" s="25">
        <v>2023</v>
      </c>
      <c r="C1033" s="25">
        <v>20</v>
      </c>
      <c r="D1033" s="25">
        <v>4</v>
      </c>
      <c r="E1033" s="25">
        <v>8</v>
      </c>
      <c r="F1033" s="25">
        <v>17</v>
      </c>
      <c r="G1033" s="25">
        <v>5000</v>
      </c>
      <c r="H1033" s="25">
        <v>5600</v>
      </c>
      <c r="I1033" s="25">
        <v>565</v>
      </c>
      <c r="J1033" s="100">
        <v>1</v>
      </c>
      <c r="K1033" s="100"/>
      <c r="L1033" s="101" t="s">
        <v>553</v>
      </c>
      <c r="M1033" s="102">
        <f>OAX!N1071</f>
        <v>0</v>
      </c>
      <c r="N1033" s="148" t="str">
        <f>+OAX!O1071</f>
        <v>Pieza</v>
      </c>
      <c r="O1033" s="104">
        <f>+OAX!P1071</f>
        <v>0</v>
      </c>
      <c r="P1033" s="104">
        <f>+OAX!Q1071</f>
        <v>0</v>
      </c>
      <c r="Q1033" s="102">
        <f>+OAX!R1071</f>
        <v>0</v>
      </c>
      <c r="R1033" s="102">
        <f>+OAX!S1071</f>
        <v>0</v>
      </c>
      <c r="S1033" s="102">
        <f>+OAX!T1071</f>
        <v>0</v>
      </c>
      <c r="T1033" s="102">
        <f>+OAX!U1071</f>
        <v>0</v>
      </c>
      <c r="U1033" s="102">
        <f>+OAX!V1071</f>
        <v>0</v>
      </c>
      <c r="V1033" s="102">
        <f>+OAX!W1071</f>
        <v>0</v>
      </c>
      <c r="W1033" s="102">
        <f>+OAX!X1071</f>
        <v>0</v>
      </c>
      <c r="X1033" s="102">
        <f>+OAX!Y1071</f>
        <v>0</v>
      </c>
      <c r="Y1033" s="102">
        <f>+OAX!Z1071</f>
        <v>0</v>
      </c>
      <c r="Z1033" s="102">
        <f>+OAX!AA1071</f>
        <v>0</v>
      </c>
      <c r="AA1033" s="102">
        <f>+OAX!AB1071</f>
        <v>0</v>
      </c>
    </row>
    <row r="1034" spans="1:27" ht="48" hidden="1">
      <c r="A1034" s="1"/>
      <c r="B1034" s="119">
        <v>2023</v>
      </c>
      <c r="C1034" s="119">
        <v>20</v>
      </c>
      <c r="D1034" s="119">
        <v>4</v>
      </c>
      <c r="E1034" s="119">
        <v>8</v>
      </c>
      <c r="F1034" s="119">
        <v>17</v>
      </c>
      <c r="G1034" s="119">
        <v>5000</v>
      </c>
      <c r="H1034" s="119">
        <v>5600</v>
      </c>
      <c r="I1034" s="119">
        <v>566</v>
      </c>
      <c r="J1034" s="119"/>
      <c r="K1034" s="119"/>
      <c r="L1034" s="95" t="s">
        <v>642</v>
      </c>
      <c r="M1034" s="96">
        <f>OAX!N1072</f>
        <v>0</v>
      </c>
      <c r="N1034" s="153"/>
      <c r="O1034" s="206"/>
      <c r="P1034" s="206"/>
      <c r="Q1034" s="96">
        <f>+OAX!R1072</f>
        <v>0</v>
      </c>
      <c r="R1034" s="96">
        <f>+OAX!S1072</f>
        <v>0</v>
      </c>
      <c r="S1034" s="96">
        <f>+OAX!T1072</f>
        <v>0</v>
      </c>
      <c r="T1034" s="96">
        <f>+OAX!U1072</f>
        <v>0</v>
      </c>
      <c r="U1034" s="96">
        <f>+OAX!V1072</f>
        <v>0</v>
      </c>
      <c r="V1034" s="96"/>
      <c r="W1034" s="96"/>
      <c r="X1034" s="96"/>
      <c r="Y1034" s="96"/>
      <c r="Z1034" s="96"/>
      <c r="AA1034" s="96"/>
    </row>
    <row r="1035" spans="1:27" ht="46.5" hidden="1">
      <c r="A1035" s="1"/>
      <c r="B1035" s="25">
        <v>2023</v>
      </c>
      <c r="C1035" s="25">
        <v>20</v>
      </c>
      <c r="D1035" s="25">
        <v>4</v>
      </c>
      <c r="E1035" s="25">
        <v>8</v>
      </c>
      <c r="F1035" s="25">
        <v>17</v>
      </c>
      <c r="G1035" s="25">
        <v>5000</v>
      </c>
      <c r="H1035" s="25">
        <v>5600</v>
      </c>
      <c r="I1035" s="25">
        <v>566</v>
      </c>
      <c r="J1035" s="100">
        <v>1</v>
      </c>
      <c r="K1035" s="100"/>
      <c r="L1035" s="101" t="s">
        <v>680</v>
      </c>
      <c r="M1035" s="102">
        <f>OAX!N1073</f>
        <v>0</v>
      </c>
      <c r="N1035" s="148" t="str">
        <f>+OAX!O1073</f>
        <v>Pieza</v>
      </c>
      <c r="O1035" s="104">
        <f>+OAX!P1073</f>
        <v>0</v>
      </c>
      <c r="P1035" s="104">
        <f>+OAX!Q1073</f>
        <v>0</v>
      </c>
      <c r="Q1035" s="102">
        <f>+OAX!R1073</f>
        <v>0</v>
      </c>
      <c r="R1035" s="102">
        <f>+OAX!S1073</f>
        <v>0</v>
      </c>
      <c r="S1035" s="102">
        <f>+OAX!T1073</f>
        <v>0</v>
      </c>
      <c r="T1035" s="102">
        <f>+OAX!U1073</f>
        <v>0</v>
      </c>
      <c r="U1035" s="102">
        <f>+OAX!V1073</f>
        <v>0</v>
      </c>
      <c r="V1035" s="102">
        <f>+OAX!W1073</f>
        <v>0</v>
      </c>
      <c r="W1035" s="102">
        <f>+OAX!X1073</f>
        <v>0</v>
      </c>
      <c r="X1035" s="102">
        <f>+OAX!Y1073</f>
        <v>0</v>
      </c>
      <c r="Y1035" s="102">
        <f>+OAX!Z1073</f>
        <v>0</v>
      </c>
      <c r="Z1035" s="102">
        <f>+OAX!AA1073</f>
        <v>0</v>
      </c>
      <c r="AA1035" s="102">
        <f>+OAX!AB1073</f>
        <v>0</v>
      </c>
    </row>
    <row r="1036" spans="1:27" ht="24.75" hidden="1">
      <c r="A1036" s="1"/>
      <c r="B1036" s="74">
        <v>2023</v>
      </c>
      <c r="C1036" s="74">
        <v>20</v>
      </c>
      <c r="D1036" s="74">
        <v>4</v>
      </c>
      <c r="E1036" s="74">
        <v>8</v>
      </c>
      <c r="F1036" s="74">
        <v>18</v>
      </c>
      <c r="G1036" s="74"/>
      <c r="H1036" s="74"/>
      <c r="I1036" s="74"/>
      <c r="J1036" s="74"/>
      <c r="K1036" s="74"/>
      <c r="L1036" s="173" t="s">
        <v>687</v>
      </c>
      <c r="M1036" s="188">
        <f>OAX!N1074</f>
        <v>0</v>
      </c>
      <c r="N1036" s="113"/>
      <c r="O1036" s="74"/>
      <c r="P1036" s="74"/>
      <c r="Q1036" s="188">
        <f>+OAX!R1074</f>
        <v>0</v>
      </c>
      <c r="R1036" s="188">
        <f>+OAX!S1074</f>
        <v>0</v>
      </c>
      <c r="S1036" s="188">
        <f>+OAX!T1074</f>
        <v>0</v>
      </c>
      <c r="T1036" s="188">
        <f>+OAX!U1074</f>
        <v>0</v>
      </c>
      <c r="U1036" s="188">
        <f>+OAX!V1074</f>
        <v>0</v>
      </c>
      <c r="V1036" s="188"/>
      <c r="W1036" s="188"/>
      <c r="X1036" s="188"/>
      <c r="Y1036" s="188"/>
      <c r="Z1036" s="188"/>
      <c r="AA1036" s="188"/>
    </row>
    <row r="1037" spans="1:27" ht="24.75" hidden="1">
      <c r="A1037" s="1"/>
      <c r="B1037" s="115">
        <v>2023</v>
      </c>
      <c r="C1037" s="115">
        <v>20</v>
      </c>
      <c r="D1037" s="115">
        <v>4</v>
      </c>
      <c r="E1037" s="115">
        <v>8</v>
      </c>
      <c r="F1037" s="115">
        <v>18</v>
      </c>
      <c r="G1037" s="115">
        <v>2000</v>
      </c>
      <c r="H1037" s="115"/>
      <c r="I1037" s="115"/>
      <c r="J1037" s="115"/>
      <c r="K1037" s="115"/>
      <c r="L1037" s="83" t="s">
        <v>39</v>
      </c>
      <c r="M1037" s="84">
        <f>OAX!N1075</f>
        <v>0</v>
      </c>
      <c r="N1037" s="149"/>
      <c r="O1037" s="160"/>
      <c r="P1037" s="160"/>
      <c r="Q1037" s="84">
        <f>+OAX!R1075</f>
        <v>0</v>
      </c>
      <c r="R1037" s="84">
        <f>+OAX!S1075</f>
        <v>0</v>
      </c>
      <c r="S1037" s="84">
        <f>+OAX!T1075</f>
        <v>0</v>
      </c>
      <c r="T1037" s="84">
        <f>+OAX!U1075</f>
        <v>0</v>
      </c>
      <c r="U1037" s="84">
        <f>+OAX!V1075</f>
        <v>0</v>
      </c>
      <c r="V1037" s="84"/>
      <c r="W1037" s="84"/>
      <c r="X1037" s="84"/>
      <c r="Y1037" s="84"/>
      <c r="Z1037" s="84"/>
      <c r="AA1037" s="84"/>
    </row>
    <row r="1038" spans="1:27" ht="48" hidden="1">
      <c r="A1038" s="1"/>
      <c r="B1038" s="116">
        <v>2023</v>
      </c>
      <c r="C1038" s="116">
        <v>20</v>
      </c>
      <c r="D1038" s="116">
        <v>4</v>
      </c>
      <c r="E1038" s="116">
        <v>8</v>
      </c>
      <c r="F1038" s="116">
        <v>18</v>
      </c>
      <c r="G1038" s="116">
        <v>2000</v>
      </c>
      <c r="H1038" s="116">
        <v>2100</v>
      </c>
      <c r="I1038" s="116"/>
      <c r="J1038" s="116"/>
      <c r="K1038" s="116"/>
      <c r="L1038" s="89" t="s">
        <v>90</v>
      </c>
      <c r="M1038" s="90">
        <f>OAX!N1076</f>
        <v>0</v>
      </c>
      <c r="N1038" s="151"/>
      <c r="O1038" s="205"/>
      <c r="P1038" s="205"/>
      <c r="Q1038" s="90">
        <f>+OAX!R1076</f>
        <v>0</v>
      </c>
      <c r="R1038" s="90">
        <f>+OAX!S1076</f>
        <v>0</v>
      </c>
      <c r="S1038" s="90">
        <f>+OAX!T1076</f>
        <v>0</v>
      </c>
      <c r="T1038" s="90">
        <f>+OAX!U1076</f>
        <v>0</v>
      </c>
      <c r="U1038" s="90">
        <f>+OAX!V1076</f>
        <v>0</v>
      </c>
      <c r="V1038" s="90"/>
      <c r="W1038" s="90"/>
      <c r="X1038" s="90"/>
      <c r="Y1038" s="90"/>
      <c r="Z1038" s="90"/>
      <c r="AA1038" s="90"/>
    </row>
    <row r="1039" spans="1:27" ht="48" hidden="1">
      <c r="A1039" s="1"/>
      <c r="B1039" s="119">
        <v>2023</v>
      </c>
      <c r="C1039" s="119">
        <v>20</v>
      </c>
      <c r="D1039" s="119">
        <v>4</v>
      </c>
      <c r="E1039" s="119">
        <v>8</v>
      </c>
      <c r="F1039" s="119">
        <v>18</v>
      </c>
      <c r="G1039" s="119">
        <v>2000</v>
      </c>
      <c r="H1039" s="119">
        <v>2100</v>
      </c>
      <c r="I1039" s="119">
        <v>214</v>
      </c>
      <c r="J1039" s="119"/>
      <c r="K1039" s="119"/>
      <c r="L1039" s="95" t="s">
        <v>141</v>
      </c>
      <c r="M1039" s="96">
        <f>OAX!N1077</f>
        <v>0</v>
      </c>
      <c r="N1039" s="153"/>
      <c r="O1039" s="206"/>
      <c r="P1039" s="206"/>
      <c r="Q1039" s="96">
        <f>+OAX!R1077</f>
        <v>0</v>
      </c>
      <c r="R1039" s="96">
        <f>+OAX!S1077</f>
        <v>0</v>
      </c>
      <c r="S1039" s="96">
        <f>+OAX!T1077</f>
        <v>0</v>
      </c>
      <c r="T1039" s="96">
        <f>+OAX!U1077</f>
        <v>0</v>
      </c>
      <c r="U1039" s="96">
        <f>+OAX!V1077</f>
        <v>0</v>
      </c>
      <c r="V1039" s="96"/>
      <c r="W1039" s="96"/>
      <c r="X1039" s="96"/>
      <c r="Y1039" s="96"/>
      <c r="Z1039" s="96"/>
      <c r="AA1039" s="96"/>
    </row>
    <row r="1040" spans="1:27" ht="46.5" hidden="1">
      <c r="A1040" s="1"/>
      <c r="B1040" s="25">
        <v>2023</v>
      </c>
      <c r="C1040" s="25">
        <v>20</v>
      </c>
      <c r="D1040" s="25">
        <v>4</v>
      </c>
      <c r="E1040" s="25">
        <v>8</v>
      </c>
      <c r="F1040" s="25">
        <v>18</v>
      </c>
      <c r="G1040" s="25">
        <v>2000</v>
      </c>
      <c r="H1040" s="25">
        <v>2100</v>
      </c>
      <c r="I1040" s="25">
        <v>214</v>
      </c>
      <c r="J1040" s="100">
        <v>1</v>
      </c>
      <c r="K1040" s="100"/>
      <c r="L1040" s="101" t="s">
        <v>528</v>
      </c>
      <c r="M1040" s="102">
        <f>OAX!N1078</f>
        <v>0</v>
      </c>
      <c r="N1040" s="148" t="str">
        <f>+OAX!O1078</f>
        <v>Lote</v>
      </c>
      <c r="O1040" s="104">
        <f>+OAX!P1078</f>
        <v>0</v>
      </c>
      <c r="P1040" s="104">
        <f>+OAX!Q1078</f>
        <v>0</v>
      </c>
      <c r="Q1040" s="102">
        <f>+OAX!R1078</f>
        <v>0</v>
      </c>
      <c r="R1040" s="102">
        <f>+OAX!S1078</f>
        <v>0</v>
      </c>
      <c r="S1040" s="102">
        <f>+OAX!T1078</f>
        <v>0</v>
      </c>
      <c r="T1040" s="102">
        <f>+OAX!U1078</f>
        <v>0</v>
      </c>
      <c r="U1040" s="102">
        <f>+OAX!V1078</f>
        <v>0</v>
      </c>
      <c r="V1040" s="102">
        <f>+OAX!W1078</f>
        <v>0</v>
      </c>
      <c r="W1040" s="102">
        <f>+OAX!X1078</f>
        <v>0</v>
      </c>
      <c r="X1040" s="102">
        <f>+OAX!Y1078</f>
        <v>0</v>
      </c>
      <c r="Y1040" s="102">
        <f>+OAX!Z1078</f>
        <v>0</v>
      </c>
      <c r="Z1040" s="102">
        <f>+OAX!AA1078</f>
        <v>0</v>
      </c>
      <c r="AA1040" s="102">
        <f>+OAX!AB1078</f>
        <v>0</v>
      </c>
    </row>
    <row r="1041" spans="1:27" ht="24.75" hidden="1">
      <c r="A1041" s="1"/>
      <c r="B1041" s="115">
        <v>2023</v>
      </c>
      <c r="C1041" s="115">
        <v>20</v>
      </c>
      <c r="D1041" s="115">
        <v>4</v>
      </c>
      <c r="E1041" s="115">
        <v>8</v>
      </c>
      <c r="F1041" s="115">
        <v>18</v>
      </c>
      <c r="G1041" s="115">
        <v>3000</v>
      </c>
      <c r="H1041" s="115"/>
      <c r="I1041" s="115"/>
      <c r="J1041" s="115"/>
      <c r="K1041" s="115"/>
      <c r="L1041" s="83" t="s">
        <v>55</v>
      </c>
      <c r="M1041" s="84">
        <f>OAX!N1079</f>
        <v>0</v>
      </c>
      <c r="N1041" s="149"/>
      <c r="O1041" s="160"/>
      <c r="P1041" s="160"/>
      <c r="Q1041" s="84">
        <f>+OAX!R1079</f>
        <v>0</v>
      </c>
      <c r="R1041" s="84">
        <f>+OAX!S1079</f>
        <v>0</v>
      </c>
      <c r="S1041" s="84">
        <f>+OAX!T1079</f>
        <v>0</v>
      </c>
      <c r="T1041" s="84">
        <f>+OAX!U1079</f>
        <v>0</v>
      </c>
      <c r="U1041" s="84">
        <f>+OAX!V1079</f>
        <v>0</v>
      </c>
      <c r="V1041" s="84"/>
      <c r="W1041" s="84"/>
      <c r="X1041" s="84"/>
      <c r="Y1041" s="84"/>
      <c r="Z1041" s="84"/>
      <c r="AA1041" s="84"/>
    </row>
    <row r="1042" spans="1:27" ht="24.75" hidden="1">
      <c r="A1042" s="1"/>
      <c r="B1042" s="116">
        <v>2023</v>
      </c>
      <c r="C1042" s="116">
        <v>20</v>
      </c>
      <c r="D1042" s="116">
        <v>4</v>
      </c>
      <c r="E1042" s="116">
        <v>8</v>
      </c>
      <c r="F1042" s="116">
        <v>18</v>
      </c>
      <c r="G1042" s="116">
        <v>3000</v>
      </c>
      <c r="H1042" s="116">
        <v>3100</v>
      </c>
      <c r="I1042" s="116"/>
      <c r="J1042" s="116"/>
      <c r="K1042" s="116"/>
      <c r="L1042" s="89" t="s">
        <v>151</v>
      </c>
      <c r="M1042" s="90">
        <f>OAX!N1080</f>
        <v>0</v>
      </c>
      <c r="N1042" s="151"/>
      <c r="O1042" s="205"/>
      <c r="P1042" s="205"/>
      <c r="Q1042" s="90">
        <f>+OAX!R1080</f>
        <v>0</v>
      </c>
      <c r="R1042" s="90">
        <f>+OAX!S1080</f>
        <v>0</v>
      </c>
      <c r="S1042" s="90">
        <f>+OAX!T1080</f>
        <v>0</v>
      </c>
      <c r="T1042" s="90">
        <f>+OAX!U1080</f>
        <v>0</v>
      </c>
      <c r="U1042" s="90">
        <f>+OAX!V1080</f>
        <v>0</v>
      </c>
      <c r="V1042" s="90"/>
      <c r="W1042" s="90"/>
      <c r="X1042" s="90"/>
      <c r="Y1042" s="90"/>
      <c r="Z1042" s="90"/>
      <c r="AA1042" s="90"/>
    </row>
    <row r="1043" spans="1:27" ht="48" hidden="1">
      <c r="A1043" s="1"/>
      <c r="B1043" s="119">
        <v>2023</v>
      </c>
      <c r="C1043" s="119">
        <v>20</v>
      </c>
      <c r="D1043" s="119">
        <v>4</v>
      </c>
      <c r="E1043" s="119">
        <v>8</v>
      </c>
      <c r="F1043" s="119">
        <v>18</v>
      </c>
      <c r="G1043" s="119">
        <v>3000</v>
      </c>
      <c r="H1043" s="119">
        <v>3100</v>
      </c>
      <c r="I1043" s="119">
        <v>317</v>
      </c>
      <c r="J1043" s="119"/>
      <c r="K1043" s="119"/>
      <c r="L1043" s="95" t="s">
        <v>317</v>
      </c>
      <c r="M1043" s="96">
        <f>OAX!N1081</f>
        <v>0</v>
      </c>
      <c r="N1043" s="153"/>
      <c r="O1043" s="206"/>
      <c r="P1043" s="206"/>
      <c r="Q1043" s="96">
        <f>+OAX!R1081</f>
        <v>0</v>
      </c>
      <c r="R1043" s="96">
        <f>+OAX!S1081</f>
        <v>0</v>
      </c>
      <c r="S1043" s="96">
        <f>+OAX!T1081</f>
        <v>0</v>
      </c>
      <c r="T1043" s="96">
        <f>+OAX!U1081</f>
        <v>0</v>
      </c>
      <c r="U1043" s="96">
        <f>+OAX!V1081</f>
        <v>0</v>
      </c>
      <c r="V1043" s="96"/>
      <c r="W1043" s="96"/>
      <c r="X1043" s="96"/>
      <c r="Y1043" s="96"/>
      <c r="Z1043" s="96"/>
      <c r="AA1043" s="96"/>
    </row>
    <row r="1044" spans="1:27" ht="24.75" hidden="1">
      <c r="A1044" s="1"/>
      <c r="B1044" s="25">
        <v>2023</v>
      </c>
      <c r="C1044" s="25">
        <v>20</v>
      </c>
      <c r="D1044" s="25">
        <v>4</v>
      </c>
      <c r="E1044" s="25">
        <v>8</v>
      </c>
      <c r="F1044" s="25">
        <v>18</v>
      </c>
      <c r="G1044" s="25">
        <v>3000</v>
      </c>
      <c r="H1044" s="25">
        <v>3100</v>
      </c>
      <c r="I1044" s="25">
        <v>317</v>
      </c>
      <c r="J1044" s="100">
        <v>1</v>
      </c>
      <c r="K1044" s="100"/>
      <c r="L1044" s="101" t="s">
        <v>153</v>
      </c>
      <c r="M1044" s="102">
        <f>OAX!N1082</f>
        <v>0</v>
      </c>
      <c r="N1044" s="148" t="str">
        <f>+OAX!O1082</f>
        <v>Servicio</v>
      </c>
      <c r="O1044" s="104">
        <f>+OAX!P1082</f>
        <v>0</v>
      </c>
      <c r="P1044" s="104">
        <f>+OAX!Q1082</f>
        <v>0</v>
      </c>
      <c r="Q1044" s="102">
        <f>+OAX!R1082</f>
        <v>0</v>
      </c>
      <c r="R1044" s="102">
        <f>+OAX!S1082</f>
        <v>0</v>
      </c>
      <c r="S1044" s="102">
        <f>+OAX!T1082</f>
        <v>0</v>
      </c>
      <c r="T1044" s="102">
        <f>+OAX!U1082</f>
        <v>0</v>
      </c>
      <c r="U1044" s="102">
        <f>+OAX!V1082</f>
        <v>0</v>
      </c>
      <c r="V1044" s="102">
        <f>+OAX!W1082</f>
        <v>0</v>
      </c>
      <c r="W1044" s="102">
        <f>+OAX!X1082</f>
        <v>0</v>
      </c>
      <c r="X1044" s="102">
        <f>+OAX!Y1082</f>
        <v>0</v>
      </c>
      <c r="Y1044" s="102">
        <f>+OAX!Z1082</f>
        <v>0</v>
      </c>
      <c r="Z1044" s="102">
        <f>+OAX!AA1082</f>
        <v>0</v>
      </c>
      <c r="AA1044" s="102">
        <f>+OAX!AB1082</f>
        <v>0</v>
      </c>
    </row>
    <row r="1045" spans="1:27" ht="48" hidden="1">
      <c r="A1045" s="1"/>
      <c r="B1045" s="116">
        <v>2023</v>
      </c>
      <c r="C1045" s="116">
        <v>20</v>
      </c>
      <c r="D1045" s="116">
        <v>4</v>
      </c>
      <c r="E1045" s="116">
        <v>8</v>
      </c>
      <c r="F1045" s="116">
        <v>18</v>
      </c>
      <c r="G1045" s="116">
        <v>3000</v>
      </c>
      <c r="H1045" s="116">
        <v>3300</v>
      </c>
      <c r="I1045" s="116"/>
      <c r="J1045" s="116"/>
      <c r="K1045" s="116"/>
      <c r="L1045" s="89" t="s">
        <v>56</v>
      </c>
      <c r="M1045" s="90">
        <f>OAX!N1083</f>
        <v>0</v>
      </c>
      <c r="N1045" s="151"/>
      <c r="O1045" s="205"/>
      <c r="P1045" s="205"/>
      <c r="Q1045" s="90">
        <f>+OAX!R1083</f>
        <v>0</v>
      </c>
      <c r="R1045" s="90">
        <f>+OAX!S1083</f>
        <v>0</v>
      </c>
      <c r="S1045" s="90">
        <f>+OAX!T1083</f>
        <v>0</v>
      </c>
      <c r="T1045" s="90">
        <f>+OAX!U1083</f>
        <v>0</v>
      </c>
      <c r="U1045" s="90">
        <f>+OAX!V1083</f>
        <v>0</v>
      </c>
      <c r="V1045" s="90"/>
      <c r="W1045" s="90"/>
      <c r="X1045" s="90"/>
      <c r="Y1045" s="90"/>
      <c r="Z1045" s="90"/>
      <c r="AA1045" s="90"/>
    </row>
    <row r="1046" spans="1:27" ht="48" hidden="1">
      <c r="A1046" s="1"/>
      <c r="B1046" s="119">
        <v>2023</v>
      </c>
      <c r="C1046" s="119">
        <v>20</v>
      </c>
      <c r="D1046" s="119">
        <v>4</v>
      </c>
      <c r="E1046" s="119">
        <v>8</v>
      </c>
      <c r="F1046" s="119">
        <v>18</v>
      </c>
      <c r="G1046" s="119">
        <v>3000</v>
      </c>
      <c r="H1046" s="119">
        <v>3300</v>
      </c>
      <c r="I1046" s="119">
        <v>333</v>
      </c>
      <c r="J1046" s="119"/>
      <c r="K1046" s="119"/>
      <c r="L1046" s="95" t="s">
        <v>159</v>
      </c>
      <c r="M1046" s="96">
        <f>OAX!N1084</f>
        <v>0</v>
      </c>
      <c r="N1046" s="153"/>
      <c r="O1046" s="206"/>
      <c r="P1046" s="206"/>
      <c r="Q1046" s="96">
        <f>+OAX!R1084</f>
        <v>0</v>
      </c>
      <c r="R1046" s="96">
        <f>+OAX!S1084</f>
        <v>0</v>
      </c>
      <c r="S1046" s="96">
        <f>+OAX!T1084</f>
        <v>0</v>
      </c>
      <c r="T1046" s="96">
        <f>+OAX!U1084</f>
        <v>0</v>
      </c>
      <c r="U1046" s="96">
        <f>+OAX!V1084</f>
        <v>0</v>
      </c>
      <c r="V1046" s="96"/>
      <c r="W1046" s="96"/>
      <c r="X1046" s="96"/>
      <c r="Y1046" s="96"/>
      <c r="Z1046" s="96"/>
      <c r="AA1046" s="96"/>
    </row>
    <row r="1047" spans="1:27" ht="46.5" hidden="1">
      <c r="A1047" s="1"/>
      <c r="B1047" s="25">
        <v>2023</v>
      </c>
      <c r="C1047" s="25">
        <v>20</v>
      </c>
      <c r="D1047" s="25">
        <v>4</v>
      </c>
      <c r="E1047" s="25">
        <v>8</v>
      </c>
      <c r="F1047" s="25">
        <v>18</v>
      </c>
      <c r="G1047" s="25">
        <v>3000</v>
      </c>
      <c r="H1047" s="25">
        <v>3300</v>
      </c>
      <c r="I1047" s="25">
        <v>333</v>
      </c>
      <c r="J1047" s="100">
        <v>1</v>
      </c>
      <c r="K1047" s="100"/>
      <c r="L1047" s="101" t="s">
        <v>667</v>
      </c>
      <c r="M1047" s="102">
        <f>OAX!N1085</f>
        <v>0</v>
      </c>
      <c r="N1047" s="148" t="str">
        <f>+OAX!O1085</f>
        <v>Servicio</v>
      </c>
      <c r="O1047" s="104">
        <f>+OAX!P1085</f>
        <v>0</v>
      </c>
      <c r="P1047" s="104">
        <f>+OAX!Q1085</f>
        <v>0</v>
      </c>
      <c r="Q1047" s="102">
        <f>+OAX!R1085</f>
        <v>0</v>
      </c>
      <c r="R1047" s="102">
        <f>+OAX!S1085</f>
        <v>0</v>
      </c>
      <c r="S1047" s="102">
        <f>+OAX!T1085</f>
        <v>0</v>
      </c>
      <c r="T1047" s="102">
        <f>+OAX!U1085</f>
        <v>0</v>
      </c>
      <c r="U1047" s="102">
        <f>+OAX!V1085</f>
        <v>0</v>
      </c>
      <c r="V1047" s="102">
        <f>+OAX!W1085</f>
        <v>0</v>
      </c>
      <c r="W1047" s="102">
        <f>+OAX!X1085</f>
        <v>0</v>
      </c>
      <c r="X1047" s="102">
        <f>+OAX!Y1085</f>
        <v>0</v>
      </c>
      <c r="Y1047" s="102">
        <f>+OAX!Z1085</f>
        <v>0</v>
      </c>
      <c r="Z1047" s="102">
        <f>+OAX!AA1085</f>
        <v>0</v>
      </c>
      <c r="AA1047" s="102">
        <f>+OAX!AB1085</f>
        <v>0</v>
      </c>
    </row>
    <row r="1048" spans="1:27" ht="48" hidden="1">
      <c r="A1048" s="1"/>
      <c r="B1048" s="116">
        <v>2023</v>
      </c>
      <c r="C1048" s="116">
        <v>20</v>
      </c>
      <c r="D1048" s="116">
        <v>4</v>
      </c>
      <c r="E1048" s="116">
        <v>8</v>
      </c>
      <c r="F1048" s="116">
        <v>18</v>
      </c>
      <c r="G1048" s="116">
        <v>3000</v>
      </c>
      <c r="H1048" s="116">
        <v>3500</v>
      </c>
      <c r="I1048" s="116"/>
      <c r="J1048" s="116"/>
      <c r="K1048" s="116"/>
      <c r="L1048" s="89" t="s">
        <v>533</v>
      </c>
      <c r="M1048" s="90">
        <f>OAX!N1086</f>
        <v>0</v>
      </c>
      <c r="N1048" s="151"/>
      <c r="O1048" s="205"/>
      <c r="P1048" s="205"/>
      <c r="Q1048" s="90">
        <f>+OAX!R1086</f>
        <v>0</v>
      </c>
      <c r="R1048" s="90">
        <f>+OAX!S1086</f>
        <v>0</v>
      </c>
      <c r="S1048" s="90">
        <f>+OAX!T1086</f>
        <v>0</v>
      </c>
      <c r="T1048" s="90">
        <f>+OAX!U1086</f>
        <v>0</v>
      </c>
      <c r="U1048" s="90">
        <f>+OAX!V1086</f>
        <v>0</v>
      </c>
      <c r="V1048" s="90"/>
      <c r="W1048" s="90"/>
      <c r="X1048" s="90"/>
      <c r="Y1048" s="90"/>
      <c r="Z1048" s="90"/>
      <c r="AA1048" s="90"/>
    </row>
    <row r="1049" spans="1:27" ht="48" hidden="1">
      <c r="A1049" s="1"/>
      <c r="B1049" s="119">
        <v>2023</v>
      </c>
      <c r="C1049" s="119">
        <v>20</v>
      </c>
      <c r="D1049" s="119">
        <v>4</v>
      </c>
      <c r="E1049" s="119">
        <v>8</v>
      </c>
      <c r="F1049" s="119">
        <v>18</v>
      </c>
      <c r="G1049" s="119">
        <v>3000</v>
      </c>
      <c r="H1049" s="119">
        <v>3500</v>
      </c>
      <c r="I1049" s="119">
        <v>357</v>
      </c>
      <c r="J1049" s="119"/>
      <c r="K1049" s="119"/>
      <c r="L1049" s="95" t="s">
        <v>688</v>
      </c>
      <c r="M1049" s="96">
        <f>OAX!N1087</f>
        <v>0</v>
      </c>
      <c r="N1049" s="153"/>
      <c r="O1049" s="206"/>
      <c r="P1049" s="206"/>
      <c r="Q1049" s="96">
        <f>+OAX!R1087</f>
        <v>0</v>
      </c>
      <c r="R1049" s="96">
        <f>+OAX!S1087</f>
        <v>0</v>
      </c>
      <c r="S1049" s="96">
        <f>+OAX!T1087</f>
        <v>0</v>
      </c>
      <c r="T1049" s="96">
        <f>+OAX!U1087</f>
        <v>0</v>
      </c>
      <c r="U1049" s="96">
        <f>+OAX!V1087</f>
        <v>0</v>
      </c>
      <c r="V1049" s="96"/>
      <c r="W1049" s="96"/>
      <c r="X1049" s="96"/>
      <c r="Y1049" s="96"/>
      <c r="Z1049" s="96"/>
      <c r="AA1049" s="96"/>
    </row>
    <row r="1050" spans="1:27" ht="24.75" hidden="1">
      <c r="A1050" s="1"/>
      <c r="B1050" s="25">
        <v>2023</v>
      </c>
      <c r="C1050" s="25">
        <v>20</v>
      </c>
      <c r="D1050" s="25">
        <v>4</v>
      </c>
      <c r="E1050" s="25">
        <v>8</v>
      </c>
      <c r="F1050" s="25">
        <v>18</v>
      </c>
      <c r="G1050" s="25">
        <v>3000</v>
      </c>
      <c r="H1050" s="25">
        <v>3500</v>
      </c>
      <c r="I1050" s="25">
        <v>357</v>
      </c>
      <c r="J1050" s="100">
        <v>1</v>
      </c>
      <c r="K1050" s="100"/>
      <c r="L1050" s="101" t="s">
        <v>689</v>
      </c>
      <c r="M1050" s="102">
        <f>OAX!N1088</f>
        <v>0</v>
      </c>
      <c r="N1050" s="148" t="str">
        <f>+OAX!O1088</f>
        <v>Servicio</v>
      </c>
      <c r="O1050" s="104">
        <f>+OAX!P1088</f>
        <v>0</v>
      </c>
      <c r="P1050" s="104">
        <f>+OAX!Q1088</f>
        <v>0</v>
      </c>
      <c r="Q1050" s="102">
        <f>+OAX!R1088</f>
        <v>0</v>
      </c>
      <c r="R1050" s="102">
        <f>+OAX!S1088</f>
        <v>0</v>
      </c>
      <c r="S1050" s="102">
        <f>+OAX!T1088</f>
        <v>0</v>
      </c>
      <c r="T1050" s="102">
        <f>+OAX!U1088</f>
        <v>0</v>
      </c>
      <c r="U1050" s="102">
        <f>+OAX!V1088</f>
        <v>0</v>
      </c>
      <c r="V1050" s="102">
        <f>+OAX!W1088</f>
        <v>0</v>
      </c>
      <c r="W1050" s="102">
        <f>+OAX!X1088</f>
        <v>0</v>
      </c>
      <c r="X1050" s="102">
        <f>+OAX!Y1088</f>
        <v>0</v>
      </c>
      <c r="Y1050" s="102">
        <f>+OAX!Z1088</f>
        <v>0</v>
      </c>
      <c r="Z1050" s="102">
        <f>+OAX!AA1088</f>
        <v>0</v>
      </c>
      <c r="AA1050" s="102">
        <f>+OAX!AB1088</f>
        <v>0</v>
      </c>
    </row>
    <row r="1051" spans="1:27" ht="24.75" hidden="1">
      <c r="A1051" s="1"/>
      <c r="B1051" s="115">
        <v>2023</v>
      </c>
      <c r="C1051" s="115">
        <v>20</v>
      </c>
      <c r="D1051" s="115">
        <v>4</v>
      </c>
      <c r="E1051" s="115">
        <v>8</v>
      </c>
      <c r="F1051" s="115">
        <v>18</v>
      </c>
      <c r="G1051" s="115">
        <v>5000</v>
      </c>
      <c r="H1051" s="115"/>
      <c r="I1051" s="115"/>
      <c r="J1051" s="115"/>
      <c r="K1051" s="115"/>
      <c r="L1051" s="83" t="s">
        <v>114</v>
      </c>
      <c r="M1051" s="84">
        <f>OAX!N1089</f>
        <v>0</v>
      </c>
      <c r="N1051" s="149"/>
      <c r="O1051" s="160"/>
      <c r="P1051" s="160"/>
      <c r="Q1051" s="84">
        <f>+OAX!R1089</f>
        <v>0</v>
      </c>
      <c r="R1051" s="84">
        <f>+OAX!S1089</f>
        <v>0</v>
      </c>
      <c r="S1051" s="84">
        <f>+OAX!T1089</f>
        <v>0</v>
      </c>
      <c r="T1051" s="84">
        <f>+OAX!U1089</f>
        <v>0</v>
      </c>
      <c r="U1051" s="84">
        <f>+OAX!V1089</f>
        <v>0</v>
      </c>
      <c r="V1051" s="84"/>
      <c r="W1051" s="84"/>
      <c r="X1051" s="84"/>
      <c r="Y1051" s="84"/>
      <c r="Z1051" s="84"/>
      <c r="AA1051" s="84"/>
    </row>
    <row r="1052" spans="1:27" ht="24.75" hidden="1">
      <c r="A1052" s="1"/>
      <c r="B1052" s="116">
        <v>2023</v>
      </c>
      <c r="C1052" s="116">
        <v>20</v>
      </c>
      <c r="D1052" s="116">
        <v>4</v>
      </c>
      <c r="E1052" s="116">
        <v>8</v>
      </c>
      <c r="F1052" s="116">
        <v>18</v>
      </c>
      <c r="G1052" s="116">
        <v>5000</v>
      </c>
      <c r="H1052" s="116">
        <v>5100</v>
      </c>
      <c r="I1052" s="116"/>
      <c r="J1052" s="116"/>
      <c r="K1052" s="116"/>
      <c r="L1052" s="89" t="s">
        <v>115</v>
      </c>
      <c r="M1052" s="90">
        <f>OAX!N1090</f>
        <v>0</v>
      </c>
      <c r="N1052" s="151"/>
      <c r="O1052" s="205"/>
      <c r="P1052" s="205"/>
      <c r="Q1052" s="90">
        <f>+OAX!R1090</f>
        <v>0</v>
      </c>
      <c r="R1052" s="90">
        <f>+OAX!S1090</f>
        <v>0</v>
      </c>
      <c r="S1052" s="90">
        <f>+OAX!T1090</f>
        <v>0</v>
      </c>
      <c r="T1052" s="90">
        <f>+OAX!U1090</f>
        <v>0</v>
      </c>
      <c r="U1052" s="90">
        <f>+OAX!V1090</f>
        <v>0</v>
      </c>
      <c r="V1052" s="90"/>
      <c r="W1052" s="90"/>
      <c r="X1052" s="90"/>
      <c r="Y1052" s="90"/>
      <c r="Z1052" s="90"/>
      <c r="AA1052" s="90"/>
    </row>
    <row r="1053" spans="1:27" ht="24.75" hidden="1">
      <c r="A1053" s="1"/>
      <c r="B1053" s="119">
        <v>2023</v>
      </c>
      <c r="C1053" s="119">
        <v>20</v>
      </c>
      <c r="D1053" s="119">
        <v>4</v>
      </c>
      <c r="E1053" s="119">
        <v>8</v>
      </c>
      <c r="F1053" s="119">
        <v>18</v>
      </c>
      <c r="G1053" s="119">
        <v>5000</v>
      </c>
      <c r="H1053" s="119">
        <v>5100</v>
      </c>
      <c r="I1053" s="119">
        <v>515</v>
      </c>
      <c r="J1053" s="119"/>
      <c r="K1053" s="119"/>
      <c r="L1053" s="95" t="s">
        <v>116</v>
      </c>
      <c r="M1053" s="96">
        <f>OAX!N1091</f>
        <v>0</v>
      </c>
      <c r="N1053" s="153"/>
      <c r="O1053" s="206"/>
      <c r="P1053" s="206"/>
      <c r="Q1053" s="96">
        <f>+OAX!R1091</f>
        <v>0</v>
      </c>
      <c r="R1053" s="96">
        <f>+OAX!S1091</f>
        <v>0</v>
      </c>
      <c r="S1053" s="96">
        <f>+OAX!T1091</f>
        <v>0</v>
      </c>
      <c r="T1053" s="96">
        <f>+OAX!U1091</f>
        <v>0</v>
      </c>
      <c r="U1053" s="96">
        <f>+OAX!V1091</f>
        <v>0</v>
      </c>
      <c r="V1053" s="96"/>
      <c r="W1053" s="96"/>
      <c r="X1053" s="96"/>
      <c r="Y1053" s="96"/>
      <c r="Z1053" s="96"/>
      <c r="AA1053" s="96"/>
    </row>
    <row r="1054" spans="1:27" ht="24.75" hidden="1">
      <c r="A1054" s="1"/>
      <c r="B1054" s="25">
        <v>2023</v>
      </c>
      <c r="C1054" s="25">
        <v>20</v>
      </c>
      <c r="D1054" s="25">
        <v>4</v>
      </c>
      <c r="E1054" s="25">
        <v>8</v>
      </c>
      <c r="F1054" s="25">
        <v>18</v>
      </c>
      <c r="G1054" s="25">
        <v>5000</v>
      </c>
      <c r="H1054" s="25">
        <v>5100</v>
      </c>
      <c r="I1054" s="25">
        <v>515</v>
      </c>
      <c r="J1054" s="100">
        <v>1</v>
      </c>
      <c r="K1054" s="100"/>
      <c r="L1054" s="101" t="s">
        <v>163</v>
      </c>
      <c r="M1054" s="102">
        <f>OAX!N1092</f>
        <v>0</v>
      </c>
      <c r="N1054" s="148" t="str">
        <f>+OAX!O1092</f>
        <v>Pieza</v>
      </c>
      <c r="O1054" s="104">
        <f>+OAX!P1092</f>
        <v>0</v>
      </c>
      <c r="P1054" s="104">
        <f>+OAX!Q1092</f>
        <v>0</v>
      </c>
      <c r="Q1054" s="102">
        <f>+OAX!R1092</f>
        <v>0</v>
      </c>
      <c r="R1054" s="102">
        <f>+OAX!S1092</f>
        <v>0</v>
      </c>
      <c r="S1054" s="102">
        <f>+OAX!T1092</f>
        <v>0</v>
      </c>
      <c r="T1054" s="102">
        <f>+OAX!U1092</f>
        <v>0</v>
      </c>
      <c r="U1054" s="102">
        <f>+OAX!V1092</f>
        <v>0</v>
      </c>
      <c r="V1054" s="102">
        <f>+OAX!W1092</f>
        <v>0</v>
      </c>
      <c r="W1054" s="102">
        <f>+OAX!X1092</f>
        <v>0</v>
      </c>
      <c r="X1054" s="102">
        <f>+OAX!Y1092</f>
        <v>0</v>
      </c>
      <c r="Y1054" s="102">
        <f>+OAX!Z1092</f>
        <v>0</v>
      </c>
      <c r="Z1054" s="102">
        <f>+OAX!AA1092</f>
        <v>0</v>
      </c>
      <c r="AA1054" s="102">
        <f>+OAX!AB1092</f>
        <v>0</v>
      </c>
    </row>
    <row r="1055" spans="1:27" ht="24.75" hidden="1">
      <c r="A1055" s="1"/>
      <c r="B1055" s="25">
        <v>2023</v>
      </c>
      <c r="C1055" s="25">
        <v>20</v>
      </c>
      <c r="D1055" s="25">
        <v>4</v>
      </c>
      <c r="E1055" s="25">
        <v>8</v>
      </c>
      <c r="F1055" s="25">
        <v>18</v>
      </c>
      <c r="G1055" s="25">
        <v>5000</v>
      </c>
      <c r="H1055" s="25">
        <v>5100</v>
      </c>
      <c r="I1055" s="25">
        <v>515</v>
      </c>
      <c r="J1055" s="100">
        <v>2</v>
      </c>
      <c r="K1055" s="100"/>
      <c r="L1055" s="101" t="s">
        <v>273</v>
      </c>
      <c r="M1055" s="102">
        <f>OAX!N1093</f>
        <v>0</v>
      </c>
      <c r="N1055" s="148" t="str">
        <f>+OAX!O1093</f>
        <v>Pieza</v>
      </c>
      <c r="O1055" s="104">
        <f>+OAX!P1093</f>
        <v>0</v>
      </c>
      <c r="P1055" s="104">
        <f>+OAX!Q1093</f>
        <v>0</v>
      </c>
      <c r="Q1055" s="102">
        <f>+OAX!R1093</f>
        <v>0</v>
      </c>
      <c r="R1055" s="102">
        <f>+OAX!S1093</f>
        <v>0</v>
      </c>
      <c r="S1055" s="102">
        <f>+OAX!T1093</f>
        <v>0</v>
      </c>
      <c r="T1055" s="102">
        <f>+OAX!U1093</f>
        <v>0</v>
      </c>
      <c r="U1055" s="102">
        <f>+OAX!V1093</f>
        <v>0</v>
      </c>
      <c r="V1055" s="102">
        <f>+OAX!W1093</f>
        <v>0</v>
      </c>
      <c r="W1055" s="102">
        <f>+OAX!X1093</f>
        <v>0</v>
      </c>
      <c r="X1055" s="102">
        <f>+OAX!Y1093</f>
        <v>0</v>
      </c>
      <c r="Y1055" s="102">
        <f>+OAX!Z1093</f>
        <v>0</v>
      </c>
      <c r="Z1055" s="102">
        <f>+OAX!AA1093</f>
        <v>0</v>
      </c>
      <c r="AA1055" s="102">
        <f>+OAX!AB1093</f>
        <v>0</v>
      </c>
    </row>
    <row r="1056" spans="1:27" ht="24.75" hidden="1">
      <c r="A1056" s="1"/>
      <c r="B1056" s="25">
        <v>2023</v>
      </c>
      <c r="C1056" s="25">
        <v>20</v>
      </c>
      <c r="D1056" s="25">
        <v>4</v>
      </c>
      <c r="E1056" s="25">
        <v>8</v>
      </c>
      <c r="F1056" s="25">
        <v>18</v>
      </c>
      <c r="G1056" s="25">
        <v>5000</v>
      </c>
      <c r="H1056" s="25">
        <v>5100</v>
      </c>
      <c r="I1056" s="25">
        <v>515</v>
      </c>
      <c r="J1056" s="100">
        <v>3</v>
      </c>
      <c r="K1056" s="100"/>
      <c r="L1056" s="101" t="s">
        <v>241</v>
      </c>
      <c r="M1056" s="102">
        <f>OAX!N1094</f>
        <v>0</v>
      </c>
      <c r="N1056" s="148" t="str">
        <f>+OAX!O1094</f>
        <v>Pieza</v>
      </c>
      <c r="O1056" s="104">
        <f>+OAX!P1094</f>
        <v>0</v>
      </c>
      <c r="P1056" s="104">
        <f>+OAX!Q1094</f>
        <v>0</v>
      </c>
      <c r="Q1056" s="102">
        <f>+OAX!R1094</f>
        <v>0</v>
      </c>
      <c r="R1056" s="102">
        <f>+OAX!S1094</f>
        <v>0</v>
      </c>
      <c r="S1056" s="102">
        <f>+OAX!T1094</f>
        <v>0</v>
      </c>
      <c r="T1056" s="102">
        <f>+OAX!U1094</f>
        <v>0</v>
      </c>
      <c r="U1056" s="102">
        <f>+OAX!V1094</f>
        <v>0</v>
      </c>
      <c r="V1056" s="102">
        <f>+OAX!W1094</f>
        <v>0</v>
      </c>
      <c r="W1056" s="102">
        <f>+OAX!X1094</f>
        <v>0</v>
      </c>
      <c r="X1056" s="102">
        <f>+OAX!Y1094</f>
        <v>0</v>
      </c>
      <c r="Y1056" s="102">
        <f>+OAX!Z1094</f>
        <v>0</v>
      </c>
      <c r="Z1056" s="102">
        <f>+OAX!AA1094</f>
        <v>0</v>
      </c>
      <c r="AA1056" s="102">
        <f>+OAX!AB1094</f>
        <v>0</v>
      </c>
    </row>
    <row r="1057" spans="1:27" ht="24.75" hidden="1">
      <c r="A1057" s="1"/>
      <c r="B1057" s="116">
        <v>2023</v>
      </c>
      <c r="C1057" s="116">
        <v>20</v>
      </c>
      <c r="D1057" s="116">
        <v>4</v>
      </c>
      <c r="E1057" s="116">
        <v>8</v>
      </c>
      <c r="F1057" s="116">
        <v>18</v>
      </c>
      <c r="G1057" s="116">
        <v>5000</v>
      </c>
      <c r="H1057" s="116">
        <v>5600</v>
      </c>
      <c r="I1057" s="116"/>
      <c r="J1057" s="116"/>
      <c r="K1057" s="116"/>
      <c r="L1057" s="89" t="s">
        <v>500</v>
      </c>
      <c r="M1057" s="90">
        <f>OAX!N1095</f>
        <v>0</v>
      </c>
      <c r="N1057" s="151"/>
      <c r="O1057" s="205"/>
      <c r="P1057" s="205"/>
      <c r="Q1057" s="90">
        <f>+OAX!R1095</f>
        <v>0</v>
      </c>
      <c r="R1057" s="90">
        <f>+OAX!S1095</f>
        <v>0</v>
      </c>
      <c r="S1057" s="90">
        <f>+OAX!T1095</f>
        <v>0</v>
      </c>
      <c r="T1057" s="90">
        <f>+OAX!U1095</f>
        <v>0</v>
      </c>
      <c r="U1057" s="90">
        <f>+OAX!V1095</f>
        <v>0</v>
      </c>
      <c r="V1057" s="90"/>
      <c r="W1057" s="90"/>
      <c r="X1057" s="90"/>
      <c r="Y1057" s="90"/>
      <c r="Z1057" s="90"/>
      <c r="AA1057" s="90"/>
    </row>
    <row r="1058" spans="1:27" ht="24.75" hidden="1">
      <c r="A1058" s="1"/>
      <c r="B1058" s="119">
        <v>2023</v>
      </c>
      <c r="C1058" s="119">
        <v>20</v>
      </c>
      <c r="D1058" s="119">
        <v>4</v>
      </c>
      <c r="E1058" s="119">
        <v>8</v>
      </c>
      <c r="F1058" s="119">
        <v>18</v>
      </c>
      <c r="G1058" s="119">
        <v>5000</v>
      </c>
      <c r="H1058" s="119">
        <v>5600</v>
      </c>
      <c r="I1058" s="119">
        <v>565</v>
      </c>
      <c r="J1058" s="119"/>
      <c r="K1058" s="119"/>
      <c r="L1058" s="95" t="s">
        <v>200</v>
      </c>
      <c r="M1058" s="96">
        <f>OAX!N1096</f>
        <v>0</v>
      </c>
      <c r="N1058" s="153"/>
      <c r="O1058" s="206"/>
      <c r="P1058" s="206"/>
      <c r="Q1058" s="96">
        <f>+OAX!R1096</f>
        <v>0</v>
      </c>
      <c r="R1058" s="96">
        <f>+OAX!S1096</f>
        <v>0</v>
      </c>
      <c r="S1058" s="96">
        <f>+OAX!T1096</f>
        <v>0</v>
      </c>
      <c r="T1058" s="96">
        <f>+OAX!U1096</f>
        <v>0</v>
      </c>
      <c r="U1058" s="96">
        <f>+OAX!V1096</f>
        <v>0</v>
      </c>
      <c r="V1058" s="96"/>
      <c r="W1058" s="96"/>
      <c r="X1058" s="96"/>
      <c r="Y1058" s="96"/>
      <c r="Z1058" s="96"/>
      <c r="AA1058" s="96"/>
    </row>
    <row r="1059" spans="1:27" ht="24.75" hidden="1">
      <c r="A1059" s="1"/>
      <c r="B1059" s="25">
        <v>2023</v>
      </c>
      <c r="C1059" s="25">
        <v>20</v>
      </c>
      <c r="D1059" s="25">
        <v>4</v>
      </c>
      <c r="E1059" s="25">
        <v>8</v>
      </c>
      <c r="F1059" s="25">
        <v>18</v>
      </c>
      <c r="G1059" s="25">
        <v>5000</v>
      </c>
      <c r="H1059" s="25">
        <v>5600</v>
      </c>
      <c r="I1059" s="25">
        <v>565</v>
      </c>
      <c r="J1059" s="100">
        <v>1</v>
      </c>
      <c r="K1059" s="100"/>
      <c r="L1059" s="101" t="s">
        <v>690</v>
      </c>
      <c r="M1059" s="102">
        <f>OAX!N1097</f>
        <v>0</v>
      </c>
      <c r="N1059" s="148" t="str">
        <f>+OAX!O1097</f>
        <v>Pieza</v>
      </c>
      <c r="O1059" s="104">
        <f>+OAX!P1097</f>
        <v>0</v>
      </c>
      <c r="P1059" s="104">
        <f>+OAX!Q1097</f>
        <v>0</v>
      </c>
      <c r="Q1059" s="102">
        <f>+OAX!R1097</f>
        <v>0</v>
      </c>
      <c r="R1059" s="102">
        <f>+OAX!S1097</f>
        <v>0</v>
      </c>
      <c r="S1059" s="102">
        <f>+OAX!T1097</f>
        <v>0</v>
      </c>
      <c r="T1059" s="102">
        <f>+OAX!U1097</f>
        <v>0</v>
      </c>
      <c r="U1059" s="102">
        <f>+OAX!V1097</f>
        <v>0</v>
      </c>
      <c r="V1059" s="102">
        <f>+OAX!W1097</f>
        <v>0</v>
      </c>
      <c r="W1059" s="102">
        <f>+OAX!X1097</f>
        <v>0</v>
      </c>
      <c r="X1059" s="102">
        <f>+OAX!Y1097</f>
        <v>0</v>
      </c>
      <c r="Y1059" s="102">
        <f>+OAX!Z1097</f>
        <v>0</v>
      </c>
      <c r="Z1059" s="102">
        <f>+OAX!AA1097</f>
        <v>0</v>
      </c>
      <c r="AA1059" s="102">
        <f>+OAX!AB1097</f>
        <v>0</v>
      </c>
    </row>
    <row r="1060" spans="1:27" ht="24.75" hidden="1">
      <c r="A1060" s="105"/>
      <c r="B1060" s="25">
        <v>2023</v>
      </c>
      <c r="C1060" s="25">
        <v>20</v>
      </c>
      <c r="D1060" s="25">
        <v>4</v>
      </c>
      <c r="E1060" s="25">
        <v>8</v>
      </c>
      <c r="F1060" s="25">
        <v>18</v>
      </c>
      <c r="G1060" s="25">
        <v>5000</v>
      </c>
      <c r="H1060" s="25">
        <v>5600</v>
      </c>
      <c r="I1060" s="25">
        <v>565</v>
      </c>
      <c r="J1060" s="100">
        <v>2</v>
      </c>
      <c r="K1060" s="100"/>
      <c r="L1060" s="101" t="s">
        <v>691</v>
      </c>
      <c r="M1060" s="102">
        <f>OAX!N1098</f>
        <v>0</v>
      </c>
      <c r="N1060" s="148" t="str">
        <f>+OAX!O1098</f>
        <v>Pieza</v>
      </c>
      <c r="O1060" s="104">
        <f>+OAX!P1098</f>
        <v>0</v>
      </c>
      <c r="P1060" s="104">
        <f>+OAX!Q1098</f>
        <v>0</v>
      </c>
      <c r="Q1060" s="102">
        <f>+OAX!R1098</f>
        <v>0</v>
      </c>
      <c r="R1060" s="102">
        <f>+OAX!S1098</f>
        <v>0</v>
      </c>
      <c r="S1060" s="102">
        <f>+OAX!T1098</f>
        <v>0</v>
      </c>
      <c r="T1060" s="102">
        <f>+OAX!U1098</f>
        <v>0</v>
      </c>
      <c r="U1060" s="102">
        <f>+OAX!V1098</f>
        <v>0</v>
      </c>
      <c r="V1060" s="102">
        <f>+OAX!W1098</f>
        <v>0</v>
      </c>
      <c r="W1060" s="102">
        <f>+OAX!X1098</f>
        <v>0</v>
      </c>
      <c r="X1060" s="102">
        <f>+OAX!Y1098</f>
        <v>0</v>
      </c>
      <c r="Y1060" s="102">
        <f>+OAX!Z1098</f>
        <v>0</v>
      </c>
      <c r="Z1060" s="102">
        <f>+OAX!AA1098</f>
        <v>0</v>
      </c>
      <c r="AA1060" s="102">
        <f>+OAX!AB1098</f>
        <v>0</v>
      </c>
    </row>
    <row r="1061" spans="1:27" ht="24.75" hidden="1">
      <c r="A1061" s="105"/>
      <c r="B1061" s="25">
        <v>2023</v>
      </c>
      <c r="C1061" s="25">
        <v>20</v>
      </c>
      <c r="D1061" s="25">
        <v>4</v>
      </c>
      <c r="E1061" s="25">
        <v>8</v>
      </c>
      <c r="F1061" s="25">
        <v>18</v>
      </c>
      <c r="G1061" s="25">
        <v>5000</v>
      </c>
      <c r="H1061" s="25">
        <v>5600</v>
      </c>
      <c r="I1061" s="25">
        <v>565</v>
      </c>
      <c r="J1061" s="100">
        <v>3</v>
      </c>
      <c r="K1061" s="100"/>
      <c r="L1061" s="101" t="s">
        <v>692</v>
      </c>
      <c r="M1061" s="102">
        <f>OAX!N1099</f>
        <v>0</v>
      </c>
      <c r="N1061" s="148" t="str">
        <f>+OAX!O1099</f>
        <v>Pieza</v>
      </c>
      <c r="O1061" s="104">
        <f>+OAX!P1099</f>
        <v>0</v>
      </c>
      <c r="P1061" s="104">
        <f>+OAX!Q1099</f>
        <v>0</v>
      </c>
      <c r="Q1061" s="102">
        <f>+OAX!R1099</f>
        <v>0</v>
      </c>
      <c r="R1061" s="102">
        <f>+OAX!S1099</f>
        <v>0</v>
      </c>
      <c r="S1061" s="102">
        <f>+OAX!T1099</f>
        <v>0</v>
      </c>
      <c r="T1061" s="102">
        <f>+OAX!U1099</f>
        <v>0</v>
      </c>
      <c r="U1061" s="102">
        <f>+OAX!V1099</f>
        <v>0</v>
      </c>
      <c r="V1061" s="102">
        <f>+OAX!W1099</f>
        <v>0</v>
      </c>
      <c r="W1061" s="102">
        <f>+OAX!X1099</f>
        <v>0</v>
      </c>
      <c r="X1061" s="102">
        <f>+OAX!Y1099</f>
        <v>0</v>
      </c>
      <c r="Y1061" s="102">
        <f>+OAX!Z1099</f>
        <v>0</v>
      </c>
      <c r="Z1061" s="102">
        <f>+OAX!AA1099</f>
        <v>0</v>
      </c>
      <c r="AA1061" s="102">
        <f>+OAX!AB1099</f>
        <v>0</v>
      </c>
    </row>
    <row r="1062" spans="1:27" ht="24.75" hidden="1">
      <c r="A1062" s="105"/>
      <c r="B1062" s="25">
        <v>2023</v>
      </c>
      <c r="C1062" s="25">
        <v>20</v>
      </c>
      <c r="D1062" s="25">
        <v>4</v>
      </c>
      <c r="E1062" s="25">
        <v>8</v>
      </c>
      <c r="F1062" s="25">
        <v>18</v>
      </c>
      <c r="G1062" s="25">
        <v>5000</v>
      </c>
      <c r="H1062" s="25">
        <v>5600</v>
      </c>
      <c r="I1062" s="25">
        <v>565</v>
      </c>
      <c r="J1062" s="100">
        <v>4</v>
      </c>
      <c r="K1062" s="100"/>
      <c r="L1062" s="101" t="s">
        <v>691</v>
      </c>
      <c r="M1062" s="102">
        <f>OAX!N1100</f>
        <v>0</v>
      </c>
      <c r="N1062" s="148" t="str">
        <f>+OAX!O1100</f>
        <v>Pieza</v>
      </c>
      <c r="O1062" s="104">
        <f>+OAX!P1100</f>
        <v>0</v>
      </c>
      <c r="P1062" s="104">
        <f>+OAX!Q1100</f>
        <v>0</v>
      </c>
      <c r="Q1062" s="102">
        <f>+OAX!R1100</f>
        <v>0</v>
      </c>
      <c r="R1062" s="102">
        <f>+OAX!S1100</f>
        <v>0</v>
      </c>
      <c r="S1062" s="102">
        <f>+OAX!T1100</f>
        <v>0</v>
      </c>
      <c r="T1062" s="102">
        <f>+OAX!U1100</f>
        <v>0</v>
      </c>
      <c r="U1062" s="102">
        <f>+OAX!V1100</f>
        <v>0</v>
      </c>
      <c r="V1062" s="102">
        <f>+OAX!W1100</f>
        <v>0</v>
      </c>
      <c r="W1062" s="102">
        <f>+OAX!X1100</f>
        <v>0</v>
      </c>
      <c r="X1062" s="102">
        <f>+OAX!Y1100</f>
        <v>0</v>
      </c>
      <c r="Y1062" s="102">
        <f>+OAX!Z1100</f>
        <v>0</v>
      </c>
      <c r="Z1062" s="102">
        <f>+OAX!AA1100</f>
        <v>0</v>
      </c>
      <c r="AA1062" s="102">
        <f>+OAX!AB1100</f>
        <v>0</v>
      </c>
    </row>
    <row r="1063" spans="1:27" ht="24.75" hidden="1">
      <c r="A1063" s="105"/>
      <c r="B1063" s="25">
        <v>2023</v>
      </c>
      <c r="C1063" s="25">
        <v>20</v>
      </c>
      <c r="D1063" s="25">
        <v>4</v>
      </c>
      <c r="E1063" s="25">
        <v>8</v>
      </c>
      <c r="F1063" s="25">
        <v>18</v>
      </c>
      <c r="G1063" s="25">
        <v>5000</v>
      </c>
      <c r="H1063" s="25">
        <v>5600</v>
      </c>
      <c r="I1063" s="25">
        <v>565</v>
      </c>
      <c r="J1063" s="100">
        <v>5</v>
      </c>
      <c r="K1063" s="100"/>
      <c r="L1063" s="101" t="s">
        <v>693</v>
      </c>
      <c r="M1063" s="102">
        <f>OAX!N1101</f>
        <v>0</v>
      </c>
      <c r="N1063" s="148" t="str">
        <f>+OAX!O1101</f>
        <v>Pieza</v>
      </c>
      <c r="O1063" s="104">
        <f>+OAX!P1101</f>
        <v>0</v>
      </c>
      <c r="P1063" s="104">
        <f>+OAX!Q1101</f>
        <v>0</v>
      </c>
      <c r="Q1063" s="102">
        <f>+OAX!R1101</f>
        <v>0</v>
      </c>
      <c r="R1063" s="102">
        <f>+OAX!S1101</f>
        <v>0</v>
      </c>
      <c r="S1063" s="102">
        <f>+OAX!T1101</f>
        <v>0</v>
      </c>
      <c r="T1063" s="102">
        <f>+OAX!U1101</f>
        <v>0</v>
      </c>
      <c r="U1063" s="102">
        <f>+OAX!V1101</f>
        <v>0</v>
      </c>
      <c r="V1063" s="102">
        <f>+OAX!W1101</f>
        <v>0</v>
      </c>
      <c r="W1063" s="102">
        <f>+OAX!X1101</f>
        <v>0</v>
      </c>
      <c r="X1063" s="102">
        <f>+OAX!Y1101</f>
        <v>0</v>
      </c>
      <c r="Y1063" s="102">
        <f>+OAX!Z1101</f>
        <v>0</v>
      </c>
      <c r="Z1063" s="102">
        <f>+OAX!AA1101</f>
        <v>0</v>
      </c>
      <c r="AA1063" s="102">
        <f>+OAX!AB1101</f>
        <v>0</v>
      </c>
    </row>
    <row r="1064" spans="1:27" ht="48" hidden="1">
      <c r="A1064" s="1"/>
      <c r="B1064" s="119">
        <v>2023</v>
      </c>
      <c r="C1064" s="119">
        <v>20</v>
      </c>
      <c r="D1064" s="119">
        <v>4</v>
      </c>
      <c r="E1064" s="119">
        <v>8</v>
      </c>
      <c r="F1064" s="119">
        <v>18</v>
      </c>
      <c r="G1064" s="119">
        <v>5000</v>
      </c>
      <c r="H1064" s="119">
        <v>5600</v>
      </c>
      <c r="I1064" s="119">
        <v>566</v>
      </c>
      <c r="J1064" s="119"/>
      <c r="K1064" s="119"/>
      <c r="L1064" s="95" t="s">
        <v>642</v>
      </c>
      <c r="M1064" s="96">
        <f>OAX!N1102</f>
        <v>0</v>
      </c>
      <c r="N1064" s="153"/>
      <c r="O1064" s="206"/>
      <c r="P1064" s="206"/>
      <c r="Q1064" s="96">
        <f>+OAX!R1102</f>
        <v>0</v>
      </c>
      <c r="R1064" s="96">
        <f>+OAX!S1102</f>
        <v>0</v>
      </c>
      <c r="S1064" s="96">
        <f>+OAX!T1102</f>
        <v>0</v>
      </c>
      <c r="T1064" s="96">
        <f>+OAX!U1102</f>
        <v>0</v>
      </c>
      <c r="U1064" s="96">
        <f>+OAX!V1102</f>
        <v>0</v>
      </c>
      <c r="V1064" s="96"/>
      <c r="W1064" s="96"/>
      <c r="X1064" s="96"/>
      <c r="Y1064" s="96"/>
      <c r="Z1064" s="96"/>
      <c r="AA1064" s="96"/>
    </row>
    <row r="1065" spans="1:27" ht="46.5" hidden="1">
      <c r="A1065" s="1"/>
      <c r="B1065" s="25">
        <v>2023</v>
      </c>
      <c r="C1065" s="25">
        <v>20</v>
      </c>
      <c r="D1065" s="25">
        <v>4</v>
      </c>
      <c r="E1065" s="25">
        <v>8</v>
      </c>
      <c r="F1065" s="25">
        <v>18</v>
      </c>
      <c r="G1065" s="25">
        <v>5000</v>
      </c>
      <c r="H1065" s="25">
        <v>5600</v>
      </c>
      <c r="I1065" s="25">
        <v>566</v>
      </c>
      <c r="J1065" s="100">
        <v>1</v>
      </c>
      <c r="K1065" s="100"/>
      <c r="L1065" s="101" t="s">
        <v>694</v>
      </c>
      <c r="M1065" s="102">
        <f>OAX!N1103</f>
        <v>0</v>
      </c>
      <c r="N1065" s="148" t="str">
        <f>+OAX!O1103</f>
        <v>Sistema</v>
      </c>
      <c r="O1065" s="104">
        <f>+OAX!P1103</f>
        <v>0</v>
      </c>
      <c r="P1065" s="104">
        <f>+OAX!Q1103</f>
        <v>0</v>
      </c>
      <c r="Q1065" s="102">
        <f>+OAX!R1103</f>
        <v>0</v>
      </c>
      <c r="R1065" s="102">
        <f>+OAX!S1103</f>
        <v>0</v>
      </c>
      <c r="S1065" s="102">
        <f>+OAX!T1103</f>
        <v>0</v>
      </c>
      <c r="T1065" s="102">
        <f>+OAX!U1103</f>
        <v>0</v>
      </c>
      <c r="U1065" s="102">
        <f>+OAX!V1103</f>
        <v>0</v>
      </c>
      <c r="V1065" s="102">
        <f>+OAX!W1103</f>
        <v>0</v>
      </c>
      <c r="W1065" s="102">
        <f>+OAX!X1103</f>
        <v>0</v>
      </c>
      <c r="X1065" s="102">
        <f>+OAX!Y1103</f>
        <v>0</v>
      </c>
      <c r="Y1065" s="102">
        <f>+OAX!Z1103</f>
        <v>0</v>
      </c>
      <c r="Z1065" s="102">
        <f>+OAX!AA1103</f>
        <v>0</v>
      </c>
      <c r="AA1065" s="102">
        <f>+OAX!AB1103</f>
        <v>0</v>
      </c>
    </row>
    <row r="1066" spans="1:27" ht="46.5" hidden="1">
      <c r="A1066" s="1"/>
      <c r="B1066" s="25">
        <v>2023</v>
      </c>
      <c r="C1066" s="25">
        <v>20</v>
      </c>
      <c r="D1066" s="25">
        <v>4</v>
      </c>
      <c r="E1066" s="25">
        <v>8</v>
      </c>
      <c r="F1066" s="25">
        <v>18</v>
      </c>
      <c r="G1066" s="25">
        <v>5000</v>
      </c>
      <c r="H1066" s="25">
        <v>5600</v>
      </c>
      <c r="I1066" s="25">
        <v>566</v>
      </c>
      <c r="J1066" s="100">
        <v>2</v>
      </c>
      <c r="K1066" s="100"/>
      <c r="L1066" s="101" t="s">
        <v>695</v>
      </c>
      <c r="M1066" s="102">
        <f>OAX!N1104</f>
        <v>0</v>
      </c>
      <c r="N1066" s="148" t="str">
        <f>+OAX!O1104</f>
        <v>Sistema</v>
      </c>
      <c r="O1066" s="104">
        <f>+OAX!P1104</f>
        <v>0</v>
      </c>
      <c r="P1066" s="104">
        <f>+OAX!Q1104</f>
        <v>0</v>
      </c>
      <c r="Q1066" s="102">
        <f>+OAX!R1104</f>
        <v>0</v>
      </c>
      <c r="R1066" s="102">
        <f>+OAX!S1104</f>
        <v>0</v>
      </c>
      <c r="S1066" s="102">
        <f>+OAX!T1104</f>
        <v>0</v>
      </c>
      <c r="T1066" s="102">
        <f>+OAX!U1104</f>
        <v>0</v>
      </c>
      <c r="U1066" s="102">
        <f>+OAX!V1104</f>
        <v>0</v>
      </c>
      <c r="V1066" s="102">
        <f>+OAX!W1104</f>
        <v>0</v>
      </c>
      <c r="W1066" s="102">
        <f>+OAX!X1104</f>
        <v>0</v>
      </c>
      <c r="X1066" s="102">
        <f>+OAX!Y1104</f>
        <v>0</v>
      </c>
      <c r="Y1066" s="102">
        <f>+OAX!Z1104</f>
        <v>0</v>
      </c>
      <c r="Z1066" s="102">
        <f>+OAX!AA1104</f>
        <v>0</v>
      </c>
      <c r="AA1066" s="102">
        <f>+OAX!AB1104</f>
        <v>0</v>
      </c>
    </row>
    <row r="1067" spans="1:27" ht="24.75" hidden="1">
      <c r="A1067" s="1"/>
      <c r="B1067" s="25">
        <v>2023</v>
      </c>
      <c r="C1067" s="25">
        <v>20</v>
      </c>
      <c r="D1067" s="25">
        <v>4</v>
      </c>
      <c r="E1067" s="25">
        <v>8</v>
      </c>
      <c r="F1067" s="25">
        <v>18</v>
      </c>
      <c r="G1067" s="25">
        <v>5000</v>
      </c>
      <c r="H1067" s="25">
        <v>5600</v>
      </c>
      <c r="I1067" s="25">
        <v>566</v>
      </c>
      <c r="J1067" s="100">
        <v>3</v>
      </c>
      <c r="K1067" s="100"/>
      <c r="L1067" s="101" t="s">
        <v>656</v>
      </c>
      <c r="M1067" s="102">
        <f>OAX!N1105</f>
        <v>0</v>
      </c>
      <c r="N1067" s="148" t="str">
        <f>+OAX!O1105</f>
        <v>Pieza</v>
      </c>
      <c r="O1067" s="104">
        <f>+OAX!P1105</f>
        <v>0</v>
      </c>
      <c r="P1067" s="104">
        <f>+OAX!Q1105</f>
        <v>0</v>
      </c>
      <c r="Q1067" s="102">
        <f>+OAX!R1105</f>
        <v>0</v>
      </c>
      <c r="R1067" s="102">
        <f>+OAX!S1105</f>
        <v>0</v>
      </c>
      <c r="S1067" s="102">
        <f>+OAX!T1105</f>
        <v>0</v>
      </c>
      <c r="T1067" s="102">
        <f>+OAX!U1105</f>
        <v>0</v>
      </c>
      <c r="U1067" s="102">
        <f>+OAX!V1105</f>
        <v>0</v>
      </c>
      <c r="V1067" s="102">
        <f>+OAX!W1105</f>
        <v>0</v>
      </c>
      <c r="W1067" s="102">
        <f>+OAX!X1105</f>
        <v>0</v>
      </c>
      <c r="X1067" s="102">
        <f>+OAX!Y1105</f>
        <v>0</v>
      </c>
      <c r="Y1067" s="102">
        <f>+OAX!Z1105</f>
        <v>0</v>
      </c>
      <c r="Z1067" s="102">
        <f>+OAX!AA1105</f>
        <v>0</v>
      </c>
      <c r="AA1067" s="102">
        <f>+OAX!AB1105</f>
        <v>0</v>
      </c>
    </row>
    <row r="1068" spans="1:27" ht="24.75" hidden="1">
      <c r="A1068" s="1"/>
      <c r="B1068" s="25">
        <v>2023</v>
      </c>
      <c r="C1068" s="25">
        <v>20</v>
      </c>
      <c r="D1068" s="25">
        <v>4</v>
      </c>
      <c r="E1068" s="25">
        <v>8</v>
      </c>
      <c r="F1068" s="25">
        <v>18</v>
      </c>
      <c r="G1068" s="25">
        <v>5000</v>
      </c>
      <c r="H1068" s="25">
        <v>5600</v>
      </c>
      <c r="I1068" s="25">
        <v>566</v>
      </c>
      <c r="J1068" s="100">
        <v>4</v>
      </c>
      <c r="K1068" s="100"/>
      <c r="L1068" s="101" t="s">
        <v>696</v>
      </c>
      <c r="M1068" s="102">
        <f>OAX!N1106</f>
        <v>0</v>
      </c>
      <c r="N1068" s="148" t="str">
        <f>+OAX!O1106</f>
        <v>Pieza</v>
      </c>
      <c r="O1068" s="104">
        <f>+OAX!P1106</f>
        <v>0</v>
      </c>
      <c r="P1068" s="104">
        <f>+OAX!Q1106</f>
        <v>0</v>
      </c>
      <c r="Q1068" s="102">
        <f>+OAX!R1106</f>
        <v>0</v>
      </c>
      <c r="R1068" s="102">
        <f>+OAX!S1106</f>
        <v>0</v>
      </c>
      <c r="S1068" s="102">
        <f>+OAX!T1106</f>
        <v>0</v>
      </c>
      <c r="T1068" s="102">
        <f>+OAX!U1106</f>
        <v>0</v>
      </c>
      <c r="U1068" s="102">
        <f>+OAX!V1106</f>
        <v>0</v>
      </c>
      <c r="V1068" s="102">
        <f>+OAX!W1106</f>
        <v>0</v>
      </c>
      <c r="W1068" s="102">
        <f>+OAX!X1106</f>
        <v>0</v>
      </c>
      <c r="X1068" s="102">
        <f>+OAX!Y1106</f>
        <v>0</v>
      </c>
      <c r="Y1068" s="102">
        <f>+OAX!Z1106</f>
        <v>0</v>
      </c>
      <c r="Z1068" s="102">
        <f>+OAX!AA1106</f>
        <v>0</v>
      </c>
      <c r="AA1068" s="102">
        <f>+OAX!AB1106</f>
        <v>0</v>
      </c>
    </row>
    <row r="1069" spans="1:27" ht="25.5" hidden="1" thickBot="1">
      <c r="A1069" s="105"/>
      <c r="B1069" s="36">
        <v>2023</v>
      </c>
      <c r="C1069" s="36">
        <v>20</v>
      </c>
      <c r="D1069" s="36">
        <v>4</v>
      </c>
      <c r="E1069" s="36">
        <v>8</v>
      </c>
      <c r="F1069" s="36">
        <v>18</v>
      </c>
      <c r="G1069" s="36">
        <v>5000</v>
      </c>
      <c r="H1069" s="36">
        <v>5600</v>
      </c>
      <c r="I1069" s="36">
        <v>566</v>
      </c>
      <c r="J1069" s="207">
        <v>5</v>
      </c>
      <c r="K1069" s="207"/>
      <c r="L1069" s="208" t="s">
        <v>697</v>
      </c>
      <c r="M1069" s="102">
        <f>OAX!N1107</f>
        <v>0</v>
      </c>
      <c r="N1069" s="210" t="str">
        <f>+OAX!O1107</f>
        <v>Pieza</v>
      </c>
      <c r="O1069" s="104">
        <f>+OAX!P1107</f>
        <v>0</v>
      </c>
      <c r="P1069" s="104">
        <f>+OAX!Q1107</f>
        <v>0</v>
      </c>
      <c r="Q1069" s="102">
        <f>+OAX!R1107</f>
        <v>0</v>
      </c>
      <c r="R1069" s="102">
        <f>+OAX!S1107</f>
        <v>0</v>
      </c>
      <c r="S1069" s="102">
        <f>+OAX!T1107</f>
        <v>0</v>
      </c>
      <c r="T1069" s="209">
        <f>+OAX!U1107</f>
        <v>0</v>
      </c>
      <c r="U1069" s="102">
        <f>+OAX!V1107</f>
        <v>0</v>
      </c>
      <c r="V1069" s="102">
        <f>+OAX!W1107</f>
        <v>0</v>
      </c>
      <c r="W1069" s="102">
        <f>+OAX!X1107</f>
        <v>0</v>
      </c>
      <c r="X1069" s="102">
        <f>+OAX!Y1107</f>
        <v>0</v>
      </c>
      <c r="Y1069" s="102">
        <f>+OAX!Z1107</f>
        <v>0</v>
      </c>
      <c r="Z1069" s="102">
        <f>+OAX!AA1107</f>
        <v>0</v>
      </c>
      <c r="AA1069" s="102">
        <f>+OAX!AB1107</f>
        <v>0</v>
      </c>
    </row>
    <row r="1070" spans="1:27" ht="24.75">
      <c r="A1070" s="1"/>
      <c r="B1070" s="42"/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5"/>
      <c r="O1070" s="43"/>
      <c r="P1070" s="43"/>
    </row>
    <row r="1071" spans="1:27" ht="36.75" customHeight="1">
      <c r="B1071" s="213"/>
      <c r="C1071" s="213"/>
      <c r="D1071" s="213"/>
      <c r="E1071" s="213"/>
      <c r="F1071" s="213"/>
      <c r="G1071" s="213"/>
      <c r="H1071" s="213"/>
      <c r="I1071" s="213"/>
      <c r="J1071" s="213"/>
      <c r="K1071" s="213"/>
      <c r="L1071" s="213"/>
      <c r="M1071" s="213"/>
      <c r="N1071" s="214"/>
      <c r="O1071" s="215"/>
      <c r="P1071" s="215"/>
    </row>
    <row r="1072" spans="1:27" ht="36.75" customHeight="1">
      <c r="B1072" s="213"/>
      <c r="C1072" s="213"/>
      <c r="D1072" s="213"/>
      <c r="E1072" s="213"/>
      <c r="F1072" s="213"/>
      <c r="G1072" s="213"/>
      <c r="H1072" s="213"/>
      <c r="I1072" s="213"/>
      <c r="J1072" s="213"/>
      <c r="K1072" s="213"/>
      <c r="L1072" s="213"/>
      <c r="M1072" s="213"/>
      <c r="N1072" s="214"/>
      <c r="O1072" s="215"/>
      <c r="P1072" s="215"/>
    </row>
    <row r="1073" spans="2:22" ht="36.75" customHeight="1">
      <c r="B1073" s="213"/>
      <c r="C1073" s="213"/>
      <c r="D1073" s="213"/>
      <c r="E1073" s="213"/>
      <c r="F1073" s="213"/>
      <c r="G1073" s="213"/>
      <c r="H1073" s="213"/>
      <c r="I1073" s="213"/>
      <c r="J1073" s="213"/>
      <c r="K1073" s="213"/>
      <c r="L1073" s="213"/>
      <c r="M1073" s="213"/>
      <c r="N1073" s="214"/>
      <c r="O1073" s="215"/>
      <c r="P1073" s="215"/>
    </row>
    <row r="1074" spans="2:22" ht="36.75" customHeight="1">
      <c r="B1074" s="213"/>
      <c r="C1074" s="213"/>
      <c r="D1074" s="213"/>
      <c r="E1074" s="213"/>
      <c r="F1074" s="213"/>
      <c r="G1074" s="213"/>
      <c r="H1074" s="213"/>
      <c r="I1074" s="213"/>
      <c r="J1074" s="213"/>
      <c r="K1074" s="213"/>
      <c r="M1074" s="213"/>
      <c r="N1074" s="214"/>
      <c r="O1074" s="215"/>
      <c r="P1074" s="215"/>
    </row>
    <row r="1075" spans="2:22" ht="36.75" customHeight="1">
      <c r="B1075" s="213"/>
      <c r="C1075" s="213"/>
      <c r="D1075" s="213"/>
      <c r="E1075" s="213"/>
      <c r="F1075" s="213"/>
      <c r="G1075" s="213"/>
      <c r="H1075" s="213"/>
      <c r="I1075" s="213"/>
      <c r="J1075" s="213"/>
      <c r="K1075" s="213"/>
      <c r="L1075" s="285" t="s">
        <v>790</v>
      </c>
      <c r="M1075" s="213"/>
      <c r="N1075" s="214"/>
      <c r="O1075" s="215"/>
      <c r="P1075" s="215"/>
      <c r="T1075" s="333" t="s">
        <v>791</v>
      </c>
      <c r="U1075" s="333"/>
      <c r="V1075" s="333"/>
    </row>
    <row r="1076" spans="2:22" ht="36.75" customHeight="1">
      <c r="B1076" s="213"/>
      <c r="C1076" s="213"/>
      <c r="D1076" s="213"/>
      <c r="E1076" s="213"/>
      <c r="F1076" s="213"/>
      <c r="G1076" s="213"/>
      <c r="H1076" s="213"/>
      <c r="I1076" s="213"/>
      <c r="J1076" s="213"/>
      <c r="K1076" s="213"/>
      <c r="L1076" s="282" t="s">
        <v>779</v>
      </c>
      <c r="M1076" s="213"/>
      <c r="N1076" s="214"/>
      <c r="O1076" s="215"/>
      <c r="P1076" s="215"/>
      <c r="U1076" s="282" t="s">
        <v>779</v>
      </c>
    </row>
    <row r="1077" spans="2:22" ht="36.75" customHeight="1">
      <c r="B1077" s="213"/>
      <c r="C1077" s="213"/>
      <c r="D1077" s="213"/>
      <c r="E1077" s="213"/>
      <c r="F1077" s="213"/>
      <c r="G1077" s="213"/>
      <c r="H1077" s="213"/>
      <c r="I1077" s="213"/>
      <c r="J1077" s="213"/>
      <c r="K1077" s="213"/>
      <c r="L1077" s="283" t="s">
        <v>780</v>
      </c>
      <c r="M1077" s="213"/>
      <c r="N1077" s="214"/>
      <c r="O1077" s="215"/>
      <c r="P1077" s="215"/>
      <c r="U1077" s="283" t="s">
        <v>781</v>
      </c>
    </row>
    <row r="1078" spans="2:22" ht="36.75" customHeight="1">
      <c r="B1078" s="213"/>
      <c r="C1078" s="213"/>
      <c r="D1078" s="213"/>
      <c r="E1078" s="213"/>
      <c r="F1078" s="213"/>
      <c r="G1078" s="213"/>
      <c r="H1078" s="213"/>
      <c r="I1078" s="213"/>
      <c r="J1078" s="213"/>
      <c r="K1078" s="213"/>
      <c r="L1078" s="213"/>
      <c r="M1078" s="213"/>
      <c r="N1078" s="214"/>
      <c r="O1078" s="215"/>
      <c r="P1078" s="215"/>
    </row>
    <row r="1079" spans="2:22" ht="36.75" customHeight="1">
      <c r="B1079" s="213"/>
      <c r="C1079" s="213"/>
      <c r="D1079" s="213"/>
      <c r="E1079" s="213"/>
      <c r="F1079" s="213"/>
      <c r="G1079" s="213"/>
      <c r="H1079" s="213"/>
      <c r="I1079" s="213"/>
      <c r="J1079" s="213"/>
      <c r="K1079" s="213"/>
      <c r="L1079" s="213"/>
      <c r="M1079" s="213"/>
      <c r="N1079" s="214"/>
      <c r="O1079" s="215"/>
      <c r="P1079" s="215"/>
    </row>
    <row r="1080" spans="2:22" ht="36.75" customHeight="1">
      <c r="B1080" s="213"/>
      <c r="C1080" s="213"/>
      <c r="D1080" s="213"/>
      <c r="E1080" s="213"/>
      <c r="F1080" s="213"/>
      <c r="G1080" s="213"/>
      <c r="H1080" s="213"/>
      <c r="I1080" s="213"/>
      <c r="J1080" s="213"/>
      <c r="K1080" s="213"/>
      <c r="L1080" s="213"/>
      <c r="M1080" s="213"/>
      <c r="N1080" s="214"/>
      <c r="O1080" s="215"/>
      <c r="P1080" s="215"/>
    </row>
    <row r="1081" spans="2:22" ht="36.75" customHeight="1">
      <c r="B1081" s="213"/>
      <c r="C1081" s="213"/>
      <c r="D1081" s="213"/>
      <c r="E1081" s="213"/>
      <c r="F1081" s="213"/>
      <c r="G1081" s="213"/>
      <c r="H1081" s="213"/>
      <c r="I1081" s="213"/>
      <c r="J1081" s="213"/>
      <c r="K1081" s="213"/>
      <c r="L1081" s="213"/>
      <c r="M1081" s="213"/>
      <c r="N1081" s="214"/>
      <c r="O1081" s="215"/>
      <c r="P1081" s="215"/>
    </row>
    <row r="1082" spans="2:22" ht="36.75" customHeight="1">
      <c r="B1082" s="213"/>
      <c r="C1082" s="213"/>
      <c r="D1082" s="213"/>
      <c r="E1082" s="213"/>
      <c r="F1082" s="213"/>
      <c r="G1082" s="213"/>
      <c r="H1082" s="213"/>
      <c r="I1082" s="213"/>
      <c r="J1082" s="213"/>
      <c r="K1082" s="213"/>
      <c r="L1082" s="213"/>
      <c r="M1082" s="213"/>
      <c r="N1082" s="214"/>
      <c r="O1082" s="215"/>
      <c r="P1082" s="215"/>
    </row>
    <row r="1083" spans="2:22" ht="36.75" customHeight="1">
      <c r="B1083" s="213"/>
      <c r="C1083" s="213"/>
      <c r="D1083" s="213"/>
      <c r="E1083" s="213"/>
      <c r="F1083" s="213"/>
      <c r="G1083" s="213"/>
      <c r="H1083" s="213"/>
      <c r="I1083" s="213"/>
      <c r="J1083" s="213"/>
      <c r="K1083" s="213"/>
      <c r="L1083" s="213"/>
      <c r="M1083" s="213"/>
      <c r="N1083" s="214"/>
      <c r="O1083" s="215"/>
      <c r="P1083" s="215"/>
    </row>
    <row r="1084" spans="2:22" ht="36.75" customHeight="1">
      <c r="B1084" s="213"/>
      <c r="C1084" s="213"/>
      <c r="D1084" s="213"/>
      <c r="E1084" s="213"/>
      <c r="F1084" s="213"/>
      <c r="G1084" s="213"/>
      <c r="H1084" s="213"/>
      <c r="I1084" s="213"/>
      <c r="J1084" s="213"/>
      <c r="K1084" s="213"/>
      <c r="L1084" s="213"/>
      <c r="M1084" s="213"/>
      <c r="N1084" s="214"/>
      <c r="O1084" s="215"/>
      <c r="P1084" s="215"/>
    </row>
    <row r="1085" spans="2:22" ht="36.75" customHeight="1">
      <c r="B1085" s="213"/>
      <c r="C1085" s="213"/>
      <c r="D1085" s="213"/>
      <c r="E1085" s="213"/>
      <c r="F1085" s="213"/>
      <c r="G1085" s="213"/>
      <c r="H1085" s="213"/>
      <c r="I1085" s="213"/>
      <c r="J1085" s="213"/>
      <c r="K1085" s="213"/>
      <c r="L1085" s="213"/>
      <c r="M1085" s="213"/>
      <c r="N1085" s="214"/>
      <c r="O1085" s="215"/>
      <c r="P1085" s="215"/>
    </row>
    <row r="1086" spans="2:22" ht="36.75" customHeight="1">
      <c r="B1086" s="213"/>
      <c r="C1086" s="213"/>
      <c r="D1086" s="213"/>
      <c r="E1086" s="213"/>
      <c r="F1086" s="213"/>
      <c r="G1086" s="213"/>
      <c r="H1086" s="213"/>
      <c r="I1086" s="213"/>
      <c r="J1086" s="213"/>
      <c r="K1086" s="213"/>
      <c r="L1086" s="213"/>
      <c r="M1086" s="213"/>
      <c r="N1086" s="214"/>
      <c r="O1086" s="215"/>
      <c r="P1086" s="215"/>
    </row>
    <row r="1087" spans="2:22" ht="36.75" customHeight="1">
      <c r="B1087" s="213"/>
      <c r="C1087" s="213"/>
      <c r="D1087" s="213"/>
      <c r="E1087" s="213"/>
      <c r="F1087" s="213"/>
      <c r="G1087" s="213"/>
      <c r="H1087" s="213"/>
      <c r="I1087" s="213"/>
      <c r="J1087" s="213"/>
      <c r="K1087" s="213"/>
      <c r="L1087" s="213"/>
      <c r="M1087" s="213"/>
      <c r="N1087" s="214"/>
      <c r="O1087" s="215"/>
      <c r="P1087" s="215"/>
    </row>
    <row r="1088" spans="2:22" ht="36.75" customHeight="1">
      <c r="B1088" s="213"/>
      <c r="C1088" s="213"/>
      <c r="D1088" s="213"/>
      <c r="E1088" s="213"/>
      <c r="F1088" s="213"/>
      <c r="G1088" s="213"/>
      <c r="H1088" s="213"/>
      <c r="I1088" s="213"/>
      <c r="J1088" s="213"/>
      <c r="K1088" s="213"/>
      <c r="L1088" s="213"/>
      <c r="M1088" s="213"/>
      <c r="N1088" s="214"/>
      <c r="O1088" s="215"/>
      <c r="P1088" s="215"/>
    </row>
    <row r="1089" spans="2:16" ht="36.75" customHeight="1">
      <c r="B1089" s="213"/>
      <c r="C1089" s="213"/>
      <c r="D1089" s="213"/>
      <c r="E1089" s="213"/>
      <c r="F1089" s="213"/>
      <c r="G1089" s="213"/>
      <c r="H1089" s="213"/>
      <c r="I1089" s="213"/>
      <c r="J1089" s="213"/>
      <c r="K1089" s="213"/>
      <c r="L1089" s="213"/>
      <c r="M1089" s="213"/>
      <c r="N1089" s="214"/>
      <c r="O1089" s="215"/>
      <c r="P1089" s="215"/>
    </row>
    <row r="1090" spans="2:16" ht="36.75" customHeight="1">
      <c r="B1090" s="213"/>
      <c r="C1090" s="213"/>
      <c r="D1090" s="213"/>
      <c r="E1090" s="213"/>
      <c r="F1090" s="213"/>
      <c r="G1090" s="213"/>
      <c r="H1090" s="213"/>
      <c r="I1090" s="213"/>
      <c r="J1090" s="213"/>
      <c r="K1090" s="213"/>
      <c r="L1090" s="213"/>
      <c r="M1090" s="213"/>
      <c r="N1090" s="214"/>
      <c r="O1090" s="215"/>
      <c r="P1090" s="215"/>
    </row>
    <row r="1091" spans="2:16" ht="36.75" customHeight="1">
      <c r="B1091" s="213"/>
      <c r="C1091" s="213"/>
      <c r="D1091" s="213"/>
      <c r="E1091" s="213"/>
      <c r="F1091" s="213"/>
      <c r="G1091" s="213"/>
      <c r="H1091" s="213"/>
      <c r="I1091" s="213"/>
      <c r="J1091" s="213"/>
      <c r="K1091" s="213"/>
      <c r="L1091" s="213"/>
      <c r="M1091" s="213"/>
      <c r="N1091" s="214"/>
      <c r="O1091" s="215"/>
      <c r="P1091" s="215"/>
    </row>
    <row r="1092" spans="2:16" ht="36.75" customHeight="1">
      <c r="B1092" s="213"/>
      <c r="C1092" s="213"/>
      <c r="D1092" s="213"/>
      <c r="E1092" s="213"/>
      <c r="F1092" s="213"/>
      <c r="G1092" s="213"/>
      <c r="H1092" s="213"/>
      <c r="I1092" s="213"/>
      <c r="J1092" s="213"/>
      <c r="K1092" s="213"/>
      <c r="L1092" s="213"/>
      <c r="M1092" s="213"/>
      <c r="N1092" s="214"/>
      <c r="O1092" s="215"/>
      <c r="P1092" s="215"/>
    </row>
    <row r="1093" spans="2:16" ht="36.75" customHeight="1">
      <c r="B1093" s="213"/>
      <c r="C1093" s="213"/>
      <c r="D1093" s="213"/>
      <c r="E1093" s="213"/>
      <c r="F1093" s="213"/>
      <c r="G1093" s="213"/>
      <c r="H1093" s="213"/>
      <c r="I1093" s="213"/>
      <c r="J1093" s="213"/>
      <c r="K1093" s="213"/>
      <c r="L1093" s="213"/>
      <c r="M1093" s="213"/>
      <c r="N1093" s="214"/>
      <c r="O1093" s="215"/>
      <c r="P1093" s="215"/>
    </row>
    <row r="1094" spans="2:16" ht="36.75" customHeight="1">
      <c r="B1094" s="213"/>
      <c r="C1094" s="213"/>
      <c r="D1094" s="213"/>
      <c r="E1094" s="213"/>
      <c r="F1094" s="213"/>
      <c r="G1094" s="213"/>
      <c r="H1094" s="213"/>
      <c r="I1094" s="213"/>
      <c r="J1094" s="213"/>
      <c r="K1094" s="213"/>
      <c r="L1094" s="213"/>
      <c r="M1094" s="213"/>
      <c r="N1094" s="214"/>
      <c r="O1094" s="215"/>
      <c r="P1094" s="215"/>
    </row>
    <row r="1095" spans="2:16" ht="36.75" customHeight="1">
      <c r="B1095" s="213"/>
      <c r="C1095" s="213"/>
      <c r="D1095" s="213"/>
      <c r="E1095" s="213"/>
      <c r="F1095" s="213"/>
      <c r="G1095" s="213"/>
      <c r="H1095" s="213"/>
      <c r="I1095" s="213"/>
      <c r="J1095" s="213"/>
      <c r="K1095" s="213"/>
      <c r="L1095" s="213"/>
      <c r="M1095" s="213"/>
      <c r="N1095" s="214"/>
      <c r="O1095" s="215"/>
      <c r="P1095" s="215"/>
    </row>
    <row r="1096" spans="2:16" ht="36.75" customHeight="1">
      <c r="B1096" s="213"/>
      <c r="C1096" s="213"/>
      <c r="D1096" s="213"/>
      <c r="E1096" s="213"/>
      <c r="F1096" s="213"/>
      <c r="G1096" s="213"/>
      <c r="H1096" s="213"/>
      <c r="I1096" s="213"/>
      <c r="J1096" s="213"/>
      <c r="K1096" s="213"/>
      <c r="L1096" s="213"/>
      <c r="M1096" s="213"/>
      <c r="N1096" s="214"/>
      <c r="O1096" s="215"/>
      <c r="P1096" s="215"/>
    </row>
    <row r="1097" spans="2:16" ht="36.75" customHeight="1">
      <c r="B1097" s="213"/>
      <c r="C1097" s="213"/>
      <c r="D1097" s="213"/>
      <c r="E1097" s="213"/>
      <c r="F1097" s="213"/>
      <c r="G1097" s="213"/>
      <c r="H1097" s="213"/>
      <c r="I1097" s="213"/>
      <c r="J1097" s="213"/>
      <c r="K1097" s="213"/>
      <c r="L1097" s="213"/>
      <c r="M1097" s="213"/>
      <c r="N1097" s="214"/>
      <c r="O1097" s="215"/>
      <c r="P1097" s="215"/>
    </row>
    <row r="1098" spans="2:16" ht="36.75" customHeight="1">
      <c r="B1098" s="213"/>
      <c r="C1098" s="213"/>
      <c r="D1098" s="213"/>
      <c r="E1098" s="213"/>
      <c r="F1098" s="213"/>
      <c r="G1098" s="213"/>
      <c r="H1098" s="213"/>
      <c r="I1098" s="213"/>
      <c r="J1098" s="213"/>
      <c r="K1098" s="213"/>
      <c r="L1098" s="213"/>
      <c r="M1098" s="213"/>
      <c r="N1098" s="214"/>
      <c r="O1098" s="215"/>
      <c r="P1098" s="215"/>
    </row>
    <row r="1099" spans="2:16" ht="36.75" customHeight="1">
      <c r="B1099" s="213"/>
      <c r="C1099" s="213"/>
      <c r="D1099" s="213"/>
      <c r="E1099" s="213"/>
      <c r="F1099" s="213"/>
      <c r="G1099" s="213"/>
      <c r="H1099" s="213"/>
      <c r="I1099" s="213"/>
      <c r="J1099" s="213"/>
      <c r="K1099" s="213"/>
      <c r="L1099" s="213"/>
      <c r="M1099" s="213"/>
      <c r="N1099" s="214"/>
      <c r="O1099" s="215"/>
      <c r="P1099" s="215"/>
    </row>
    <row r="1100" spans="2:16" ht="36.75" customHeight="1">
      <c r="B1100" s="213"/>
      <c r="C1100" s="213"/>
      <c r="D1100" s="213"/>
      <c r="E1100" s="213"/>
      <c r="F1100" s="213"/>
      <c r="G1100" s="213"/>
      <c r="H1100" s="213"/>
      <c r="I1100" s="213"/>
      <c r="J1100" s="213"/>
      <c r="K1100" s="213"/>
      <c r="L1100" s="213"/>
      <c r="M1100" s="213"/>
      <c r="N1100" s="214"/>
      <c r="O1100" s="215"/>
      <c r="P1100" s="215"/>
    </row>
    <row r="1101" spans="2:16" ht="36.75" customHeight="1">
      <c r="B1101" s="213"/>
      <c r="C1101" s="213"/>
      <c r="D1101" s="213"/>
      <c r="E1101" s="213"/>
      <c r="F1101" s="213"/>
      <c r="G1101" s="213"/>
      <c r="H1101" s="213"/>
      <c r="I1101" s="213"/>
      <c r="J1101" s="213"/>
      <c r="K1101" s="213"/>
      <c r="L1101" s="213"/>
      <c r="M1101" s="213"/>
      <c r="N1101" s="214"/>
      <c r="O1101" s="215"/>
      <c r="P1101" s="215"/>
    </row>
    <row r="1102" spans="2:16" ht="36.75" customHeight="1">
      <c r="B1102" s="213"/>
      <c r="C1102" s="213"/>
      <c r="D1102" s="213"/>
      <c r="E1102" s="213"/>
      <c r="F1102" s="213"/>
      <c r="G1102" s="213"/>
      <c r="H1102" s="213"/>
      <c r="I1102" s="213"/>
      <c r="J1102" s="213"/>
      <c r="K1102" s="213"/>
      <c r="L1102" s="213"/>
      <c r="M1102" s="213"/>
      <c r="N1102" s="214"/>
      <c r="O1102" s="215"/>
      <c r="P1102" s="215"/>
    </row>
    <row r="1103" spans="2:16" ht="36.75" customHeight="1">
      <c r="B1103" s="213"/>
      <c r="C1103" s="213"/>
      <c r="D1103" s="213"/>
      <c r="E1103" s="213"/>
      <c r="F1103" s="213"/>
      <c r="G1103" s="213"/>
      <c r="H1103" s="213"/>
      <c r="I1103" s="213"/>
      <c r="J1103" s="213"/>
      <c r="K1103" s="213"/>
      <c r="L1103" s="213"/>
      <c r="M1103" s="213"/>
      <c r="N1103" s="214"/>
      <c r="O1103" s="215"/>
      <c r="P1103" s="215"/>
    </row>
    <row r="1104" spans="2:16" ht="36.75" customHeight="1">
      <c r="B1104" s="213"/>
      <c r="C1104" s="213"/>
      <c r="D1104" s="213"/>
      <c r="E1104" s="213"/>
      <c r="F1104" s="213"/>
      <c r="G1104" s="213"/>
      <c r="H1104" s="213"/>
      <c r="I1104" s="213"/>
      <c r="J1104" s="213"/>
      <c r="K1104" s="213"/>
      <c r="L1104" s="213"/>
      <c r="M1104" s="213"/>
      <c r="N1104" s="214"/>
      <c r="O1104" s="215"/>
      <c r="P1104" s="215"/>
    </row>
    <row r="1105" spans="2:16" ht="36.75" customHeight="1">
      <c r="B1105" s="213"/>
      <c r="C1105" s="213"/>
      <c r="D1105" s="213"/>
      <c r="E1105" s="213"/>
      <c r="F1105" s="213"/>
      <c r="G1105" s="213"/>
      <c r="H1105" s="213"/>
      <c r="I1105" s="213"/>
      <c r="J1105" s="213"/>
      <c r="K1105" s="213"/>
      <c r="L1105" s="213"/>
      <c r="M1105" s="213"/>
      <c r="N1105" s="214"/>
      <c r="O1105" s="215"/>
      <c r="P1105" s="215"/>
    </row>
    <row r="1106" spans="2:16" ht="36.75" customHeight="1">
      <c r="B1106" s="213"/>
      <c r="C1106" s="213"/>
      <c r="D1106" s="213"/>
      <c r="E1106" s="213"/>
      <c r="F1106" s="213"/>
      <c r="G1106" s="213"/>
      <c r="H1106" s="213"/>
      <c r="I1106" s="213"/>
      <c r="J1106" s="213"/>
      <c r="K1106" s="213"/>
      <c r="L1106" s="213"/>
      <c r="M1106" s="213"/>
      <c r="N1106" s="214"/>
      <c r="O1106" s="215"/>
      <c r="P1106" s="215"/>
    </row>
    <row r="1107" spans="2:16" ht="36.75" customHeight="1">
      <c r="B1107" s="213"/>
      <c r="C1107" s="213"/>
      <c r="D1107" s="213"/>
      <c r="E1107" s="213"/>
      <c r="F1107" s="213"/>
      <c r="G1107" s="213"/>
      <c r="H1107" s="213"/>
      <c r="I1107" s="213"/>
      <c r="J1107" s="213"/>
      <c r="K1107" s="213"/>
      <c r="L1107" s="213"/>
      <c r="M1107" s="213"/>
      <c r="N1107" s="214"/>
      <c r="O1107" s="215"/>
      <c r="P1107" s="215"/>
    </row>
    <row r="1108" spans="2:16" ht="36.75" customHeight="1">
      <c r="B1108" s="213"/>
      <c r="C1108" s="213"/>
      <c r="D1108" s="213"/>
      <c r="E1108" s="213"/>
      <c r="F1108" s="213"/>
      <c r="G1108" s="213"/>
      <c r="H1108" s="213"/>
      <c r="I1108" s="213"/>
      <c r="J1108" s="213"/>
      <c r="K1108" s="213"/>
      <c r="L1108" s="213"/>
      <c r="M1108" s="213"/>
      <c r="N1108" s="214"/>
      <c r="O1108" s="215"/>
      <c r="P1108" s="215"/>
    </row>
    <row r="1109" spans="2:16" ht="36.75" customHeight="1">
      <c r="B1109" s="213"/>
      <c r="C1109" s="213"/>
      <c r="D1109" s="213"/>
      <c r="E1109" s="213"/>
      <c r="F1109" s="213"/>
      <c r="G1109" s="213"/>
      <c r="H1109" s="213"/>
      <c r="I1109" s="213"/>
      <c r="J1109" s="213"/>
      <c r="K1109" s="213"/>
      <c r="L1109" s="213"/>
      <c r="M1109" s="213"/>
      <c r="N1109" s="214"/>
      <c r="O1109" s="215"/>
      <c r="P1109" s="215"/>
    </row>
    <row r="1110" spans="2:16" ht="36.75" customHeight="1">
      <c r="B1110" s="213"/>
      <c r="C1110" s="213"/>
      <c r="D1110" s="213"/>
      <c r="E1110" s="213"/>
      <c r="F1110" s="213"/>
      <c r="G1110" s="213"/>
      <c r="H1110" s="213"/>
      <c r="I1110" s="213"/>
      <c r="J1110" s="213"/>
      <c r="K1110" s="213"/>
      <c r="L1110" s="213"/>
      <c r="M1110" s="213"/>
      <c r="N1110" s="214"/>
      <c r="O1110" s="215"/>
      <c r="P1110" s="215"/>
    </row>
    <row r="1111" spans="2:16" ht="36.75" customHeight="1">
      <c r="B1111" s="213"/>
      <c r="C1111" s="213"/>
      <c r="D1111" s="213"/>
      <c r="E1111" s="213"/>
      <c r="F1111" s="213"/>
      <c r="G1111" s="213"/>
      <c r="H1111" s="213"/>
      <c r="I1111" s="213"/>
      <c r="J1111" s="213"/>
      <c r="K1111" s="213"/>
      <c r="L1111" s="213"/>
      <c r="M1111" s="213"/>
      <c r="N1111" s="214"/>
      <c r="O1111" s="215"/>
      <c r="P1111" s="215"/>
    </row>
    <row r="1112" spans="2:16" ht="36.75" customHeight="1">
      <c r="B1112" s="213"/>
      <c r="C1112" s="213"/>
      <c r="D1112" s="213"/>
      <c r="E1112" s="213"/>
      <c r="F1112" s="213"/>
      <c r="G1112" s="213"/>
      <c r="H1112" s="213"/>
      <c r="I1112" s="213"/>
      <c r="J1112" s="213"/>
      <c r="K1112" s="213"/>
      <c r="L1112" s="213"/>
      <c r="M1112" s="213"/>
      <c r="N1112" s="214"/>
      <c r="O1112" s="215"/>
      <c r="P1112" s="215"/>
    </row>
    <row r="1113" spans="2:16" ht="36.75" customHeight="1">
      <c r="B1113" s="213"/>
      <c r="C1113" s="213"/>
      <c r="D1113" s="213"/>
      <c r="E1113" s="213"/>
      <c r="F1113" s="213"/>
      <c r="G1113" s="213"/>
      <c r="H1113" s="213"/>
      <c r="I1113" s="213"/>
      <c r="J1113" s="213"/>
      <c r="K1113" s="213"/>
      <c r="L1113" s="213"/>
      <c r="M1113" s="213"/>
      <c r="N1113" s="214"/>
      <c r="O1113" s="215"/>
      <c r="P1113" s="215"/>
    </row>
    <row r="1114" spans="2:16" ht="36.75" customHeight="1">
      <c r="B1114" s="213"/>
      <c r="C1114" s="213"/>
      <c r="D1114" s="213"/>
      <c r="E1114" s="213"/>
      <c r="F1114" s="213"/>
      <c r="G1114" s="213"/>
      <c r="H1114" s="213"/>
      <c r="I1114" s="213"/>
      <c r="J1114" s="213"/>
      <c r="K1114" s="213"/>
      <c r="L1114" s="213"/>
      <c r="M1114" s="213"/>
      <c r="N1114" s="214"/>
      <c r="O1114" s="215"/>
      <c r="P1114" s="215"/>
    </row>
    <row r="1115" spans="2:16" ht="36.75" customHeight="1">
      <c r="B1115" s="213"/>
      <c r="C1115" s="213"/>
      <c r="D1115" s="213"/>
      <c r="E1115" s="213"/>
      <c r="F1115" s="213"/>
      <c r="G1115" s="213"/>
      <c r="H1115" s="213"/>
      <c r="I1115" s="213"/>
      <c r="J1115" s="213"/>
      <c r="K1115" s="213"/>
      <c r="L1115" s="213"/>
      <c r="M1115" s="213"/>
      <c r="N1115" s="214"/>
      <c r="O1115" s="215"/>
      <c r="P1115" s="215"/>
    </row>
    <row r="1116" spans="2:16" ht="36.75" customHeight="1">
      <c r="B1116" s="213"/>
      <c r="C1116" s="213"/>
      <c r="D1116" s="213"/>
      <c r="E1116" s="213"/>
      <c r="F1116" s="213"/>
      <c r="G1116" s="213"/>
      <c r="H1116" s="213"/>
      <c r="I1116" s="213"/>
      <c r="J1116" s="213"/>
      <c r="K1116" s="213"/>
      <c r="L1116" s="213"/>
      <c r="M1116" s="213"/>
      <c r="N1116" s="214"/>
      <c r="O1116" s="215"/>
      <c r="P1116" s="215"/>
    </row>
    <row r="1117" spans="2:16" ht="36.75" customHeight="1">
      <c r="B1117" s="213"/>
      <c r="C1117" s="213"/>
      <c r="D1117" s="213"/>
      <c r="E1117" s="213"/>
      <c r="F1117" s="213"/>
      <c r="G1117" s="213"/>
      <c r="H1117" s="213"/>
      <c r="I1117" s="213"/>
      <c r="J1117" s="213"/>
      <c r="K1117" s="213"/>
      <c r="L1117" s="213"/>
      <c r="M1117" s="213"/>
      <c r="N1117" s="214"/>
      <c r="O1117" s="215"/>
      <c r="P1117" s="215"/>
    </row>
    <row r="1118" spans="2:16" ht="36.75" customHeight="1">
      <c r="B1118" s="213"/>
      <c r="C1118" s="213"/>
      <c r="D1118" s="213"/>
      <c r="E1118" s="213"/>
      <c r="F1118" s="213"/>
      <c r="G1118" s="213"/>
      <c r="H1118" s="213"/>
      <c r="I1118" s="213"/>
      <c r="J1118" s="213"/>
      <c r="K1118" s="213"/>
      <c r="L1118" s="213"/>
      <c r="M1118" s="213"/>
      <c r="N1118" s="214"/>
      <c r="O1118" s="215"/>
      <c r="P1118" s="215"/>
    </row>
    <row r="1119" spans="2:16" ht="36.75" customHeight="1">
      <c r="B1119" s="213"/>
      <c r="C1119" s="213"/>
      <c r="D1119" s="213"/>
      <c r="E1119" s="213"/>
      <c r="F1119" s="213"/>
      <c r="G1119" s="213"/>
      <c r="H1119" s="213"/>
      <c r="I1119" s="213"/>
      <c r="J1119" s="213"/>
      <c r="K1119" s="213"/>
      <c r="L1119" s="213"/>
      <c r="M1119" s="213"/>
      <c r="N1119" s="214"/>
      <c r="O1119" s="215"/>
      <c r="P1119" s="215"/>
    </row>
    <row r="1120" spans="2:16" ht="36.75" customHeight="1">
      <c r="B1120" s="213"/>
      <c r="C1120" s="213"/>
      <c r="D1120" s="213"/>
      <c r="E1120" s="213"/>
      <c r="F1120" s="213"/>
      <c r="G1120" s="213"/>
      <c r="H1120" s="213"/>
      <c r="I1120" s="213"/>
      <c r="J1120" s="213"/>
      <c r="K1120" s="213"/>
      <c r="L1120" s="213"/>
      <c r="M1120" s="213"/>
      <c r="N1120" s="214"/>
      <c r="O1120" s="215"/>
      <c r="P1120" s="215"/>
    </row>
    <row r="1121" spans="2:16" ht="36.75" customHeight="1">
      <c r="B1121" s="213"/>
      <c r="C1121" s="213"/>
      <c r="D1121" s="213"/>
      <c r="E1121" s="213"/>
      <c r="F1121" s="213"/>
      <c r="G1121" s="213"/>
      <c r="H1121" s="213"/>
      <c r="I1121" s="213"/>
      <c r="J1121" s="213"/>
      <c r="K1121" s="213"/>
      <c r="L1121" s="213"/>
      <c r="M1121" s="213"/>
      <c r="N1121" s="214"/>
      <c r="O1121" s="215"/>
      <c r="P1121" s="215"/>
    </row>
    <row r="1122" spans="2:16" ht="36.75" customHeight="1">
      <c r="B1122" s="213"/>
      <c r="C1122" s="213"/>
      <c r="D1122" s="213"/>
      <c r="E1122" s="213"/>
      <c r="F1122" s="213"/>
      <c r="G1122" s="213"/>
      <c r="H1122" s="213"/>
      <c r="I1122" s="213"/>
      <c r="J1122" s="213"/>
      <c r="K1122" s="213"/>
      <c r="L1122" s="213"/>
      <c r="M1122" s="213"/>
      <c r="N1122" s="214"/>
      <c r="O1122" s="215"/>
      <c r="P1122" s="215"/>
    </row>
    <row r="1123" spans="2:16" ht="36.75" customHeight="1">
      <c r="B1123" s="213"/>
      <c r="C1123" s="213"/>
      <c r="D1123" s="213"/>
      <c r="E1123" s="213"/>
      <c r="F1123" s="213"/>
      <c r="G1123" s="213"/>
      <c r="H1123" s="213"/>
      <c r="I1123" s="213"/>
      <c r="J1123" s="213"/>
      <c r="K1123" s="213"/>
      <c r="L1123" s="213"/>
      <c r="M1123" s="213"/>
      <c r="N1123" s="214"/>
      <c r="O1123" s="215"/>
      <c r="P1123" s="215"/>
    </row>
    <row r="1124" spans="2:16" ht="36.75" customHeight="1">
      <c r="B1124" s="213"/>
      <c r="C1124" s="213"/>
      <c r="D1124" s="213"/>
      <c r="E1124" s="213"/>
      <c r="F1124" s="213"/>
      <c r="G1124" s="213"/>
      <c r="H1124" s="213"/>
      <c r="I1124" s="213"/>
      <c r="J1124" s="213"/>
      <c r="K1124" s="213"/>
      <c r="L1124" s="213"/>
      <c r="M1124" s="213"/>
      <c r="N1124" s="214"/>
      <c r="O1124" s="215"/>
      <c r="P1124" s="215"/>
    </row>
    <row r="1125" spans="2:16" ht="36.75" customHeight="1">
      <c r="B1125" s="213"/>
      <c r="C1125" s="213"/>
      <c r="D1125" s="213"/>
      <c r="E1125" s="213"/>
      <c r="F1125" s="213"/>
      <c r="G1125" s="213"/>
      <c r="H1125" s="213"/>
      <c r="I1125" s="213"/>
      <c r="J1125" s="213"/>
      <c r="K1125" s="213"/>
      <c r="L1125" s="213"/>
      <c r="M1125" s="213"/>
      <c r="N1125" s="214"/>
      <c r="O1125" s="215"/>
      <c r="P1125" s="215"/>
    </row>
    <row r="1126" spans="2:16" ht="36.75" customHeight="1">
      <c r="B1126" s="213"/>
      <c r="C1126" s="213"/>
      <c r="D1126" s="213"/>
      <c r="E1126" s="213"/>
      <c r="F1126" s="213"/>
      <c r="G1126" s="213"/>
      <c r="H1126" s="213"/>
      <c r="I1126" s="213"/>
      <c r="J1126" s="213"/>
      <c r="K1126" s="213"/>
      <c r="L1126" s="213"/>
      <c r="M1126" s="213"/>
      <c r="N1126" s="214"/>
      <c r="O1126" s="215"/>
      <c r="P1126" s="215"/>
    </row>
    <row r="1127" spans="2:16" ht="36.75" customHeight="1">
      <c r="B1127" s="213"/>
      <c r="C1127" s="213"/>
      <c r="D1127" s="213"/>
      <c r="E1127" s="213"/>
      <c r="F1127" s="213"/>
      <c r="G1127" s="213"/>
      <c r="H1127" s="213"/>
      <c r="I1127" s="213"/>
      <c r="J1127" s="213"/>
      <c r="K1127" s="213"/>
      <c r="L1127" s="213"/>
      <c r="M1127" s="213"/>
      <c r="N1127" s="214"/>
      <c r="O1127" s="215"/>
      <c r="P1127" s="215"/>
    </row>
    <row r="1128" spans="2:16" ht="36.75" customHeight="1">
      <c r="B1128" s="213"/>
      <c r="C1128" s="213"/>
      <c r="D1128" s="213"/>
      <c r="E1128" s="213"/>
      <c r="F1128" s="213"/>
      <c r="G1128" s="213"/>
      <c r="H1128" s="213"/>
      <c r="I1128" s="213"/>
      <c r="J1128" s="213"/>
      <c r="K1128" s="213"/>
      <c r="L1128" s="213"/>
      <c r="M1128" s="213"/>
      <c r="N1128" s="214"/>
      <c r="O1128" s="215"/>
      <c r="P1128" s="215"/>
    </row>
    <row r="1129" spans="2:16" ht="36.75" customHeight="1">
      <c r="B1129" s="213"/>
      <c r="C1129" s="213"/>
      <c r="D1129" s="213"/>
      <c r="E1129" s="213"/>
      <c r="F1129" s="213"/>
      <c r="G1129" s="213"/>
      <c r="H1129" s="213"/>
      <c r="I1129" s="213"/>
      <c r="J1129" s="213"/>
      <c r="K1129" s="213"/>
      <c r="L1129" s="213"/>
      <c r="M1129" s="213"/>
      <c r="N1129" s="214"/>
      <c r="O1129" s="215"/>
      <c r="P1129" s="215"/>
    </row>
    <row r="1130" spans="2:16" ht="36.75" customHeight="1">
      <c r="B1130" s="213"/>
      <c r="C1130" s="213"/>
      <c r="D1130" s="213"/>
      <c r="E1130" s="213"/>
      <c r="F1130" s="213"/>
      <c r="G1130" s="213"/>
      <c r="H1130" s="213"/>
      <c r="I1130" s="213"/>
      <c r="J1130" s="213"/>
      <c r="K1130" s="213"/>
      <c r="L1130" s="213"/>
      <c r="M1130" s="213"/>
      <c r="N1130" s="214"/>
      <c r="O1130" s="215"/>
      <c r="P1130" s="215"/>
    </row>
    <row r="1131" spans="2:16" ht="36.75" customHeight="1">
      <c r="B1131" s="213"/>
      <c r="C1131" s="213"/>
      <c r="D1131" s="213"/>
      <c r="E1131" s="213"/>
      <c r="F1131" s="213"/>
      <c r="G1131" s="213"/>
      <c r="H1131" s="213"/>
      <c r="I1131" s="213"/>
      <c r="J1131" s="213"/>
      <c r="K1131" s="213"/>
      <c r="L1131" s="213"/>
      <c r="M1131" s="213"/>
      <c r="N1131" s="214"/>
      <c r="O1131" s="215"/>
      <c r="P1131" s="215"/>
    </row>
    <row r="1132" spans="2:16" ht="36.75" customHeight="1">
      <c r="B1132" s="213"/>
      <c r="C1132" s="213"/>
      <c r="D1132" s="213"/>
      <c r="E1132" s="213"/>
      <c r="F1132" s="213"/>
      <c r="G1132" s="213"/>
      <c r="H1132" s="213"/>
      <c r="I1132" s="213"/>
      <c r="J1132" s="213"/>
      <c r="K1132" s="213"/>
      <c r="L1132" s="213"/>
      <c r="M1132" s="213"/>
      <c r="N1132" s="214"/>
      <c r="O1132" s="215"/>
      <c r="P1132" s="215"/>
    </row>
    <row r="1133" spans="2:16" ht="36.75" customHeight="1">
      <c r="B1133" s="213"/>
      <c r="C1133" s="213"/>
      <c r="D1133" s="213"/>
      <c r="E1133" s="213"/>
      <c r="F1133" s="213"/>
      <c r="G1133" s="213"/>
      <c r="H1133" s="213"/>
      <c r="I1133" s="213"/>
      <c r="J1133" s="213"/>
      <c r="K1133" s="213"/>
      <c r="L1133" s="213"/>
      <c r="M1133" s="213"/>
      <c r="N1133" s="214"/>
      <c r="O1133" s="215"/>
      <c r="P1133" s="215"/>
    </row>
    <row r="1134" spans="2:16" ht="36.75" customHeight="1">
      <c r="B1134" s="213"/>
      <c r="C1134" s="213"/>
      <c r="D1134" s="213"/>
      <c r="E1134" s="213"/>
      <c r="F1134" s="213"/>
      <c r="G1134" s="213"/>
      <c r="H1134" s="213"/>
      <c r="I1134" s="213"/>
      <c r="J1134" s="213"/>
      <c r="K1134" s="213"/>
      <c r="L1134" s="213"/>
      <c r="M1134" s="213"/>
      <c r="N1134" s="214"/>
      <c r="O1134" s="215"/>
      <c r="P1134" s="215"/>
    </row>
    <row r="1135" spans="2:16" ht="36.75" customHeight="1">
      <c r="B1135" s="213"/>
      <c r="C1135" s="213"/>
      <c r="D1135" s="213"/>
      <c r="E1135" s="213"/>
      <c r="F1135" s="213"/>
      <c r="G1135" s="213"/>
      <c r="H1135" s="213"/>
      <c r="I1135" s="213"/>
      <c r="J1135" s="213"/>
      <c r="K1135" s="213"/>
      <c r="L1135" s="213"/>
      <c r="M1135" s="213"/>
      <c r="N1135" s="214"/>
      <c r="O1135" s="215"/>
      <c r="P1135" s="215"/>
    </row>
    <row r="1136" spans="2:16" ht="36.75" customHeight="1">
      <c r="B1136" s="213"/>
      <c r="C1136" s="213"/>
      <c r="D1136" s="213"/>
      <c r="E1136" s="213"/>
      <c r="F1136" s="213"/>
      <c r="G1136" s="213"/>
      <c r="H1136" s="213"/>
      <c r="I1136" s="213"/>
      <c r="J1136" s="213"/>
      <c r="K1136" s="213"/>
      <c r="L1136" s="213"/>
      <c r="M1136" s="213"/>
      <c r="N1136" s="214"/>
      <c r="O1136" s="215"/>
      <c r="P1136" s="215"/>
    </row>
    <row r="1137" spans="2:16" ht="36.75" customHeight="1">
      <c r="B1137" s="213"/>
      <c r="C1137" s="213"/>
      <c r="D1137" s="213"/>
      <c r="E1137" s="213"/>
      <c r="F1137" s="213"/>
      <c r="G1137" s="213"/>
      <c r="H1137" s="213"/>
      <c r="I1137" s="213"/>
      <c r="J1137" s="213"/>
      <c r="K1137" s="213"/>
      <c r="L1137" s="213"/>
      <c r="M1137" s="213"/>
      <c r="N1137" s="214"/>
      <c r="O1137" s="215"/>
      <c r="P1137" s="215"/>
    </row>
    <row r="1138" spans="2:16" ht="36.75" customHeight="1">
      <c r="B1138" s="213"/>
      <c r="C1138" s="213"/>
      <c r="D1138" s="213"/>
      <c r="E1138" s="213"/>
      <c r="F1138" s="213"/>
      <c r="G1138" s="213"/>
      <c r="H1138" s="213"/>
      <c r="I1138" s="213"/>
      <c r="J1138" s="213"/>
      <c r="K1138" s="213"/>
      <c r="L1138" s="213"/>
      <c r="M1138" s="213"/>
      <c r="N1138" s="214"/>
      <c r="O1138" s="215"/>
      <c r="P1138" s="215"/>
    </row>
    <row r="1139" spans="2:16" ht="36.75" customHeight="1">
      <c r="B1139" s="213"/>
      <c r="C1139" s="213"/>
      <c r="D1139" s="213"/>
      <c r="E1139" s="213"/>
      <c r="F1139" s="213"/>
      <c r="G1139" s="213"/>
      <c r="H1139" s="213"/>
      <c r="I1139" s="213"/>
      <c r="J1139" s="213"/>
      <c r="K1139" s="213"/>
      <c r="L1139" s="213"/>
      <c r="M1139" s="213"/>
      <c r="N1139" s="214"/>
      <c r="O1139" s="215"/>
      <c r="P1139" s="215"/>
    </row>
    <row r="1140" spans="2:16" ht="36.75" customHeight="1">
      <c r="B1140" s="213"/>
      <c r="C1140" s="213"/>
      <c r="D1140" s="213"/>
      <c r="E1140" s="213"/>
      <c r="F1140" s="213"/>
      <c r="G1140" s="213"/>
      <c r="H1140" s="213"/>
      <c r="I1140" s="213"/>
      <c r="J1140" s="213"/>
      <c r="K1140" s="213"/>
      <c r="L1140" s="213"/>
      <c r="M1140" s="213"/>
      <c r="N1140" s="214"/>
      <c r="O1140" s="215"/>
      <c r="P1140" s="215"/>
    </row>
    <row r="1141" spans="2:16" ht="36.75" customHeight="1">
      <c r="B1141" s="213"/>
      <c r="C1141" s="213"/>
      <c r="D1141" s="213"/>
      <c r="E1141" s="213"/>
      <c r="F1141" s="213"/>
      <c r="G1141" s="213"/>
      <c r="H1141" s="213"/>
      <c r="I1141" s="213"/>
      <c r="J1141" s="213"/>
      <c r="K1141" s="213"/>
      <c r="L1141" s="213"/>
      <c r="M1141" s="213"/>
      <c r="N1141" s="214"/>
      <c r="O1141" s="215"/>
      <c r="P1141" s="215"/>
    </row>
    <row r="1142" spans="2:16" ht="36.75" customHeight="1">
      <c r="B1142" s="213"/>
      <c r="C1142" s="213"/>
      <c r="D1142" s="213"/>
      <c r="E1142" s="213"/>
      <c r="F1142" s="213"/>
      <c r="G1142" s="213"/>
      <c r="H1142" s="213"/>
      <c r="I1142" s="213"/>
      <c r="J1142" s="213"/>
      <c r="K1142" s="213"/>
      <c r="L1142" s="213"/>
      <c r="M1142" s="213"/>
      <c r="N1142" s="214"/>
      <c r="O1142" s="215"/>
      <c r="P1142" s="215"/>
    </row>
    <row r="1143" spans="2:16" ht="36.75" customHeight="1">
      <c r="B1143" s="213"/>
      <c r="C1143" s="213"/>
      <c r="D1143" s="213"/>
      <c r="E1143" s="213"/>
      <c r="F1143" s="213"/>
      <c r="G1143" s="213"/>
      <c r="H1143" s="213"/>
      <c r="I1143" s="213"/>
      <c r="J1143" s="213"/>
      <c r="K1143" s="213"/>
      <c r="L1143" s="213"/>
      <c r="M1143" s="213"/>
      <c r="N1143" s="214"/>
      <c r="O1143" s="215"/>
      <c r="P1143" s="215"/>
    </row>
    <row r="1144" spans="2:16" ht="36.75" customHeight="1">
      <c r="B1144" s="213"/>
      <c r="C1144" s="213"/>
      <c r="D1144" s="213"/>
      <c r="E1144" s="213"/>
      <c r="F1144" s="213"/>
      <c r="G1144" s="213"/>
      <c r="H1144" s="213"/>
      <c r="I1144" s="213"/>
      <c r="J1144" s="213"/>
      <c r="K1144" s="213"/>
      <c r="L1144" s="213"/>
      <c r="M1144" s="213"/>
      <c r="N1144" s="214"/>
      <c r="O1144" s="215"/>
      <c r="P1144" s="215"/>
    </row>
    <row r="1145" spans="2:16" ht="36.75" customHeight="1">
      <c r="B1145" s="213"/>
      <c r="C1145" s="213"/>
      <c r="D1145" s="213"/>
      <c r="E1145" s="213"/>
      <c r="F1145" s="213"/>
      <c r="G1145" s="213"/>
      <c r="H1145" s="213"/>
      <c r="I1145" s="213"/>
      <c r="J1145" s="213"/>
      <c r="K1145" s="213"/>
      <c r="L1145" s="213"/>
      <c r="M1145" s="213"/>
      <c r="N1145" s="214"/>
      <c r="O1145" s="215"/>
      <c r="P1145" s="215"/>
    </row>
    <row r="1146" spans="2:16" ht="36.75" customHeight="1">
      <c r="B1146" s="213"/>
      <c r="C1146" s="213"/>
      <c r="D1146" s="213"/>
      <c r="E1146" s="213"/>
      <c r="F1146" s="213"/>
      <c r="G1146" s="213"/>
      <c r="H1146" s="213"/>
      <c r="I1146" s="213"/>
      <c r="J1146" s="213"/>
      <c r="K1146" s="213"/>
      <c r="L1146" s="213"/>
      <c r="M1146" s="213"/>
      <c r="N1146" s="214"/>
      <c r="O1146" s="215"/>
      <c r="P1146" s="215"/>
    </row>
    <row r="1147" spans="2:16" ht="36.75" customHeight="1">
      <c r="B1147" s="213"/>
      <c r="C1147" s="213"/>
      <c r="D1147" s="213"/>
      <c r="E1147" s="213"/>
      <c r="F1147" s="213"/>
      <c r="G1147" s="213"/>
      <c r="H1147" s="213"/>
      <c r="I1147" s="213"/>
      <c r="J1147" s="213"/>
      <c r="K1147" s="213"/>
      <c r="L1147" s="213"/>
      <c r="M1147" s="213"/>
      <c r="N1147" s="214"/>
      <c r="O1147" s="215"/>
      <c r="P1147" s="215"/>
    </row>
    <row r="1148" spans="2:16" ht="36.75" customHeight="1">
      <c r="B1148" s="213"/>
      <c r="C1148" s="213"/>
      <c r="D1148" s="213"/>
      <c r="E1148" s="213"/>
      <c r="F1148" s="213"/>
      <c r="G1148" s="213"/>
      <c r="H1148" s="213"/>
      <c r="I1148" s="213"/>
      <c r="J1148" s="213"/>
      <c r="K1148" s="213"/>
      <c r="L1148" s="213"/>
      <c r="M1148" s="213"/>
      <c r="N1148" s="214"/>
      <c r="O1148" s="215"/>
      <c r="P1148" s="215"/>
    </row>
    <row r="1149" spans="2:16" ht="36.75" customHeight="1">
      <c r="B1149" s="213"/>
      <c r="C1149" s="213"/>
      <c r="D1149" s="213"/>
      <c r="E1149" s="213"/>
      <c r="F1149" s="213"/>
      <c r="G1149" s="213"/>
      <c r="H1149" s="213"/>
      <c r="I1149" s="213"/>
      <c r="J1149" s="213"/>
      <c r="K1149" s="213"/>
      <c r="L1149" s="213"/>
      <c r="M1149" s="213"/>
      <c r="N1149" s="214"/>
      <c r="O1149" s="215"/>
      <c r="P1149" s="215"/>
    </row>
    <row r="1150" spans="2:16" ht="36.75" customHeight="1">
      <c r="B1150" s="213"/>
      <c r="C1150" s="213"/>
      <c r="D1150" s="213"/>
      <c r="E1150" s="213"/>
      <c r="F1150" s="213"/>
      <c r="G1150" s="213"/>
      <c r="H1150" s="213"/>
      <c r="I1150" s="213"/>
      <c r="J1150" s="213"/>
      <c r="K1150" s="213"/>
      <c r="L1150" s="213"/>
      <c r="M1150" s="213"/>
      <c r="N1150" s="214"/>
      <c r="O1150" s="215"/>
      <c r="P1150" s="215"/>
    </row>
    <row r="1151" spans="2:16" ht="36.75" customHeight="1">
      <c r="B1151" s="213"/>
      <c r="C1151" s="213"/>
      <c r="D1151" s="213"/>
      <c r="E1151" s="213"/>
      <c r="F1151" s="213"/>
      <c r="G1151" s="213"/>
      <c r="H1151" s="213"/>
      <c r="I1151" s="213"/>
      <c r="J1151" s="213"/>
      <c r="K1151" s="213"/>
      <c r="L1151" s="213"/>
      <c r="M1151" s="213"/>
      <c r="N1151" s="214"/>
      <c r="O1151" s="215"/>
      <c r="P1151" s="215"/>
    </row>
    <row r="1152" spans="2:16" ht="36.75" customHeight="1">
      <c r="B1152" s="213"/>
      <c r="C1152" s="213"/>
      <c r="D1152" s="213"/>
      <c r="E1152" s="213"/>
      <c r="F1152" s="213"/>
      <c r="G1152" s="213"/>
      <c r="H1152" s="213"/>
      <c r="I1152" s="213"/>
      <c r="J1152" s="213"/>
      <c r="K1152" s="213"/>
      <c r="L1152" s="213"/>
      <c r="M1152" s="213"/>
      <c r="N1152" s="214"/>
      <c r="O1152" s="215"/>
      <c r="P1152" s="215"/>
    </row>
    <row r="1153" spans="2:16" ht="36.75" customHeight="1">
      <c r="B1153" s="213"/>
      <c r="C1153" s="213"/>
      <c r="D1153" s="213"/>
      <c r="E1153" s="213"/>
      <c r="F1153" s="213"/>
      <c r="G1153" s="213"/>
      <c r="H1153" s="213"/>
      <c r="I1153" s="213"/>
      <c r="J1153" s="213"/>
      <c r="K1153" s="213"/>
      <c r="L1153" s="213"/>
      <c r="M1153" s="213"/>
      <c r="N1153" s="214"/>
      <c r="O1153" s="215"/>
      <c r="P1153" s="215"/>
    </row>
    <row r="1154" spans="2:16" ht="36.75" customHeight="1">
      <c r="B1154" s="213"/>
      <c r="C1154" s="213"/>
      <c r="D1154" s="213"/>
      <c r="E1154" s="213"/>
      <c r="F1154" s="213"/>
      <c r="G1154" s="213"/>
      <c r="H1154" s="213"/>
      <c r="I1154" s="213"/>
      <c r="J1154" s="213"/>
      <c r="K1154" s="213"/>
      <c r="L1154" s="213"/>
      <c r="M1154" s="213"/>
      <c r="N1154" s="214"/>
      <c r="O1154" s="215"/>
      <c r="P1154" s="215"/>
    </row>
    <row r="1155" spans="2:16" ht="36.75" customHeight="1">
      <c r="B1155" s="213"/>
      <c r="C1155" s="213"/>
      <c r="D1155" s="213"/>
      <c r="E1155" s="213"/>
      <c r="F1155" s="213"/>
      <c r="G1155" s="213"/>
      <c r="H1155" s="213"/>
      <c r="I1155" s="213"/>
      <c r="J1155" s="213"/>
      <c r="K1155" s="213"/>
      <c r="L1155" s="213"/>
      <c r="M1155" s="213"/>
      <c r="N1155" s="214"/>
      <c r="O1155" s="215"/>
      <c r="P1155" s="215"/>
    </row>
    <row r="1156" spans="2:16" ht="36.75" customHeight="1">
      <c r="B1156" s="213"/>
      <c r="C1156" s="213"/>
      <c r="D1156" s="213"/>
      <c r="E1156" s="213"/>
      <c r="F1156" s="213"/>
      <c r="G1156" s="213"/>
      <c r="H1156" s="213"/>
      <c r="I1156" s="213"/>
      <c r="J1156" s="213"/>
      <c r="K1156" s="213"/>
      <c r="L1156" s="213"/>
      <c r="M1156" s="213"/>
      <c r="N1156" s="214"/>
      <c r="O1156" s="215"/>
      <c r="P1156" s="215"/>
    </row>
    <row r="1157" spans="2:16" ht="36.75" customHeight="1">
      <c r="B1157" s="213"/>
      <c r="C1157" s="213"/>
      <c r="D1157" s="213"/>
      <c r="E1157" s="213"/>
      <c r="F1157" s="213"/>
      <c r="G1157" s="213"/>
      <c r="H1157" s="213"/>
      <c r="I1157" s="213"/>
      <c r="J1157" s="213"/>
      <c r="K1157" s="213"/>
      <c r="L1157" s="213"/>
      <c r="M1157" s="213"/>
      <c r="N1157" s="214"/>
      <c r="O1157" s="215"/>
      <c r="P1157" s="215"/>
    </row>
    <row r="1158" spans="2:16" ht="36.75" customHeight="1">
      <c r="B1158" s="213"/>
      <c r="C1158" s="213"/>
      <c r="D1158" s="213"/>
      <c r="E1158" s="213"/>
      <c r="F1158" s="213"/>
      <c r="G1158" s="213"/>
      <c r="H1158" s="213"/>
      <c r="I1158" s="213"/>
      <c r="J1158" s="213"/>
      <c r="K1158" s="213"/>
      <c r="L1158" s="213"/>
      <c r="M1158" s="213"/>
      <c r="N1158" s="214"/>
      <c r="O1158" s="215"/>
      <c r="P1158" s="215"/>
    </row>
    <row r="1159" spans="2:16" ht="36.75" customHeight="1">
      <c r="B1159" s="213"/>
      <c r="C1159" s="213"/>
      <c r="D1159" s="213"/>
      <c r="E1159" s="213"/>
      <c r="F1159" s="213"/>
      <c r="G1159" s="213"/>
      <c r="H1159" s="213"/>
      <c r="I1159" s="213"/>
      <c r="J1159" s="213"/>
      <c r="K1159" s="213"/>
      <c r="L1159" s="213"/>
      <c r="M1159" s="213"/>
      <c r="N1159" s="214"/>
      <c r="O1159" s="215"/>
      <c r="P1159" s="215"/>
    </row>
    <row r="1160" spans="2:16" ht="36.75" customHeight="1">
      <c r="B1160" s="213"/>
      <c r="C1160" s="213"/>
      <c r="D1160" s="213"/>
      <c r="E1160" s="213"/>
      <c r="F1160" s="213"/>
      <c r="G1160" s="213"/>
      <c r="H1160" s="213"/>
      <c r="I1160" s="213"/>
      <c r="J1160" s="213"/>
      <c r="K1160" s="213"/>
      <c r="L1160" s="213"/>
      <c r="M1160" s="213"/>
      <c r="N1160" s="214"/>
      <c r="O1160" s="215"/>
      <c r="P1160" s="215"/>
    </row>
    <row r="1161" spans="2:16" ht="36.75" customHeight="1">
      <c r="B1161" s="213"/>
      <c r="C1161" s="213"/>
      <c r="D1161" s="213"/>
      <c r="E1161" s="213"/>
      <c r="F1161" s="213"/>
      <c r="G1161" s="213"/>
      <c r="H1161" s="213"/>
      <c r="I1161" s="213"/>
      <c r="J1161" s="213"/>
      <c r="K1161" s="213"/>
      <c r="L1161" s="213"/>
      <c r="M1161" s="213"/>
      <c r="N1161" s="214"/>
      <c r="O1161" s="215"/>
      <c r="P1161" s="215"/>
    </row>
    <row r="1162" spans="2:16" ht="36.75" customHeight="1">
      <c r="B1162" s="213"/>
      <c r="C1162" s="213"/>
      <c r="D1162" s="213"/>
      <c r="E1162" s="213"/>
      <c r="F1162" s="213"/>
      <c r="G1162" s="213"/>
      <c r="H1162" s="213"/>
      <c r="I1162" s="213"/>
      <c r="J1162" s="213"/>
      <c r="K1162" s="213"/>
      <c r="L1162" s="213"/>
      <c r="M1162" s="213"/>
      <c r="N1162" s="214"/>
      <c r="O1162" s="215"/>
      <c r="P1162" s="215"/>
    </row>
    <row r="1163" spans="2:16" ht="36.75" customHeight="1">
      <c r="B1163" s="213"/>
      <c r="C1163" s="213"/>
      <c r="D1163" s="213"/>
      <c r="E1163" s="213"/>
      <c r="F1163" s="213"/>
      <c r="G1163" s="213"/>
      <c r="H1163" s="213"/>
      <c r="I1163" s="213"/>
      <c r="J1163" s="213"/>
      <c r="K1163" s="213"/>
      <c r="L1163" s="213"/>
      <c r="M1163" s="213"/>
      <c r="N1163" s="214"/>
      <c r="O1163" s="215"/>
      <c r="P1163" s="215"/>
    </row>
    <row r="1164" spans="2:16" ht="36.75" customHeight="1">
      <c r="B1164" s="213"/>
      <c r="C1164" s="213"/>
      <c r="D1164" s="213"/>
      <c r="E1164" s="213"/>
      <c r="F1164" s="213"/>
      <c r="G1164" s="213"/>
      <c r="H1164" s="213"/>
      <c r="I1164" s="213"/>
      <c r="J1164" s="213"/>
      <c r="K1164" s="213"/>
      <c r="L1164" s="213"/>
      <c r="M1164" s="213"/>
      <c r="N1164" s="214"/>
      <c r="O1164" s="215"/>
      <c r="P1164" s="215"/>
    </row>
    <row r="1165" spans="2:16" ht="36.75" customHeight="1">
      <c r="B1165" s="213"/>
      <c r="C1165" s="213"/>
      <c r="D1165" s="213"/>
      <c r="E1165" s="213"/>
      <c r="F1165" s="213"/>
      <c r="G1165" s="213"/>
      <c r="H1165" s="213"/>
      <c r="I1165" s="213"/>
      <c r="J1165" s="213"/>
      <c r="K1165" s="213"/>
      <c r="L1165" s="213"/>
      <c r="M1165" s="213"/>
      <c r="N1165" s="214"/>
      <c r="O1165" s="215"/>
      <c r="P1165" s="215"/>
    </row>
    <row r="1166" spans="2:16" ht="36.75" customHeight="1">
      <c r="B1166" s="213"/>
      <c r="C1166" s="213"/>
      <c r="D1166" s="213"/>
      <c r="E1166" s="213"/>
      <c r="F1166" s="213"/>
      <c r="G1166" s="213"/>
      <c r="H1166" s="213"/>
      <c r="I1166" s="213"/>
      <c r="J1166" s="213"/>
      <c r="K1166" s="213"/>
      <c r="L1166" s="213"/>
      <c r="M1166" s="213"/>
      <c r="N1166" s="214"/>
      <c r="O1166" s="215"/>
      <c r="P1166" s="215"/>
    </row>
    <row r="1167" spans="2:16" ht="36.75" customHeight="1">
      <c r="B1167" s="213"/>
      <c r="C1167" s="213"/>
      <c r="D1167" s="213"/>
      <c r="E1167" s="213"/>
      <c r="F1167" s="213"/>
      <c r="G1167" s="213"/>
      <c r="H1167" s="213"/>
      <c r="I1167" s="213"/>
      <c r="J1167" s="213"/>
      <c r="K1167" s="213"/>
      <c r="L1167" s="213"/>
      <c r="M1167" s="213"/>
      <c r="N1167" s="214"/>
      <c r="O1167" s="215"/>
      <c r="P1167" s="215"/>
    </row>
    <row r="1168" spans="2:16" ht="36.75" customHeight="1">
      <c r="B1168" s="213"/>
      <c r="C1168" s="213"/>
      <c r="D1168" s="213"/>
      <c r="E1168" s="213"/>
      <c r="F1168" s="213"/>
      <c r="G1168" s="213"/>
      <c r="H1168" s="213"/>
      <c r="I1168" s="213"/>
      <c r="J1168" s="213"/>
      <c r="K1168" s="213"/>
      <c r="L1168" s="213"/>
      <c r="M1168" s="213"/>
      <c r="N1168" s="214"/>
      <c r="O1168" s="215"/>
      <c r="P1168" s="215"/>
    </row>
    <row r="1169" spans="2:16" ht="36.75" customHeight="1">
      <c r="B1169" s="213"/>
      <c r="C1169" s="213"/>
      <c r="D1169" s="213"/>
      <c r="E1169" s="213"/>
      <c r="F1169" s="213"/>
      <c r="G1169" s="213"/>
      <c r="H1169" s="213"/>
      <c r="I1169" s="213"/>
      <c r="J1169" s="213"/>
      <c r="K1169" s="213"/>
      <c r="L1169" s="213"/>
      <c r="M1169" s="213"/>
      <c r="N1169" s="214"/>
      <c r="O1169" s="215"/>
      <c r="P1169" s="215"/>
    </row>
    <row r="1170" spans="2:16" ht="36.75" customHeight="1">
      <c r="B1170" s="213"/>
      <c r="C1170" s="213"/>
      <c r="D1170" s="213"/>
      <c r="E1170" s="213"/>
      <c r="F1170" s="213"/>
      <c r="G1170" s="213"/>
      <c r="H1170" s="213"/>
      <c r="I1170" s="213"/>
      <c r="J1170" s="213"/>
      <c r="K1170" s="213"/>
      <c r="L1170" s="213"/>
      <c r="M1170" s="213"/>
      <c r="N1170" s="214"/>
      <c r="O1170" s="215"/>
      <c r="P1170" s="215"/>
    </row>
    <row r="1171" spans="2:16" ht="36.75" customHeight="1">
      <c r="B1171" s="213"/>
      <c r="C1171" s="213"/>
      <c r="D1171" s="213"/>
      <c r="E1171" s="213"/>
      <c r="F1171" s="213"/>
      <c r="G1171" s="213"/>
      <c r="H1171" s="213"/>
      <c r="I1171" s="213"/>
      <c r="J1171" s="213"/>
      <c r="K1171" s="213"/>
      <c r="L1171" s="213"/>
      <c r="M1171" s="213"/>
      <c r="N1171" s="214"/>
      <c r="O1171" s="215"/>
      <c r="P1171" s="215"/>
    </row>
    <row r="1172" spans="2:16" ht="36.75" customHeight="1">
      <c r="B1172" s="213"/>
      <c r="C1172" s="213"/>
      <c r="D1172" s="213"/>
      <c r="E1172" s="213"/>
      <c r="F1172" s="213"/>
      <c r="G1172" s="213"/>
      <c r="H1172" s="213"/>
      <c r="I1172" s="213"/>
      <c r="J1172" s="213"/>
      <c r="K1172" s="213"/>
      <c r="L1172" s="213"/>
      <c r="M1172" s="213"/>
      <c r="N1172" s="214"/>
      <c r="O1172" s="215"/>
      <c r="P1172" s="215"/>
    </row>
    <row r="1173" spans="2:16" ht="36.75" customHeight="1">
      <c r="B1173" s="213"/>
      <c r="C1173" s="213"/>
      <c r="D1173" s="213"/>
      <c r="E1173" s="213"/>
      <c r="F1173" s="213"/>
      <c r="G1173" s="213"/>
      <c r="H1173" s="213"/>
      <c r="I1173" s="213"/>
      <c r="J1173" s="213"/>
      <c r="K1173" s="213"/>
      <c r="L1173" s="213"/>
      <c r="M1173" s="213"/>
      <c r="N1173" s="214"/>
      <c r="O1173" s="215"/>
      <c r="P1173" s="215"/>
    </row>
    <row r="1174" spans="2:16" ht="36.75" customHeight="1">
      <c r="B1174" s="213"/>
      <c r="C1174" s="213"/>
      <c r="D1174" s="213"/>
      <c r="E1174" s="213"/>
      <c r="F1174" s="213"/>
      <c r="G1174" s="213"/>
      <c r="H1174" s="213"/>
      <c r="I1174" s="213"/>
      <c r="J1174" s="213"/>
      <c r="K1174" s="213"/>
      <c r="L1174" s="213"/>
      <c r="M1174" s="213"/>
      <c r="N1174" s="214"/>
      <c r="O1174" s="215"/>
      <c r="P1174" s="215"/>
    </row>
    <row r="1175" spans="2:16" ht="36.75" customHeight="1">
      <c r="B1175" s="213"/>
      <c r="C1175" s="213"/>
      <c r="D1175" s="213"/>
      <c r="E1175" s="213"/>
      <c r="F1175" s="213"/>
      <c r="G1175" s="213"/>
      <c r="H1175" s="213"/>
      <c r="I1175" s="213"/>
      <c r="J1175" s="213"/>
      <c r="K1175" s="213"/>
      <c r="L1175" s="213"/>
      <c r="M1175" s="213"/>
      <c r="N1175" s="214"/>
      <c r="O1175" s="215"/>
      <c r="P1175" s="215"/>
    </row>
    <row r="1176" spans="2:16" ht="36.75" customHeight="1">
      <c r="B1176" s="213"/>
      <c r="C1176" s="213"/>
      <c r="D1176" s="213"/>
      <c r="E1176" s="213"/>
      <c r="F1176" s="213"/>
      <c r="G1176" s="213"/>
      <c r="H1176" s="213"/>
      <c r="I1176" s="213"/>
      <c r="J1176" s="213"/>
      <c r="K1176" s="213"/>
      <c r="L1176" s="213"/>
      <c r="M1176" s="213"/>
      <c r="N1176" s="214"/>
      <c r="O1176" s="215"/>
      <c r="P1176" s="215"/>
    </row>
    <row r="1177" spans="2:16" ht="36.75" customHeight="1">
      <c r="B1177" s="213"/>
      <c r="C1177" s="213"/>
      <c r="D1177" s="213"/>
      <c r="E1177" s="213"/>
      <c r="F1177" s="213"/>
      <c r="G1177" s="213"/>
      <c r="H1177" s="213"/>
      <c r="I1177" s="213"/>
      <c r="J1177" s="213"/>
      <c r="K1177" s="213"/>
      <c r="L1177" s="213"/>
      <c r="M1177" s="213"/>
      <c r="N1177" s="214"/>
      <c r="O1177" s="215"/>
      <c r="P1177" s="215"/>
    </row>
    <row r="1178" spans="2:16" ht="36.75" customHeight="1">
      <c r="B1178" s="213"/>
      <c r="C1178" s="213"/>
      <c r="D1178" s="213"/>
      <c r="E1178" s="213"/>
      <c r="F1178" s="213"/>
      <c r="G1178" s="213"/>
      <c r="H1178" s="213"/>
      <c r="I1178" s="213"/>
      <c r="J1178" s="213"/>
      <c r="K1178" s="213"/>
      <c r="L1178" s="213"/>
      <c r="M1178" s="213"/>
      <c r="N1178" s="214"/>
      <c r="O1178" s="215"/>
      <c r="P1178" s="215"/>
    </row>
    <row r="1179" spans="2:16" ht="36.75" customHeight="1">
      <c r="B1179" s="213"/>
      <c r="C1179" s="213"/>
      <c r="D1179" s="213"/>
      <c r="E1179" s="213"/>
      <c r="F1179" s="213"/>
      <c r="G1179" s="213"/>
      <c r="H1179" s="213"/>
      <c r="I1179" s="213"/>
      <c r="J1179" s="213"/>
      <c r="K1179" s="213"/>
      <c r="L1179" s="213"/>
      <c r="M1179" s="213"/>
      <c r="N1179" s="214"/>
      <c r="O1179" s="215"/>
      <c r="P1179" s="215"/>
    </row>
    <row r="1180" spans="2:16" ht="36.75" customHeight="1">
      <c r="B1180" s="213"/>
      <c r="C1180" s="213"/>
      <c r="D1180" s="213"/>
      <c r="E1180" s="213"/>
      <c r="F1180" s="213"/>
      <c r="G1180" s="213"/>
      <c r="H1180" s="213"/>
      <c r="I1180" s="213"/>
      <c r="J1180" s="213"/>
      <c r="K1180" s="213"/>
      <c r="L1180" s="213"/>
      <c r="M1180" s="213"/>
      <c r="N1180" s="214"/>
      <c r="O1180" s="215"/>
      <c r="P1180" s="215"/>
    </row>
    <row r="1181" spans="2:16" ht="36.75" customHeight="1">
      <c r="B1181" s="213"/>
      <c r="C1181" s="213"/>
      <c r="D1181" s="213"/>
      <c r="E1181" s="213"/>
      <c r="F1181" s="213"/>
      <c r="G1181" s="213"/>
      <c r="H1181" s="213"/>
      <c r="I1181" s="213"/>
      <c r="J1181" s="213"/>
      <c r="K1181" s="213"/>
      <c r="L1181" s="213"/>
      <c r="M1181" s="213"/>
      <c r="N1181" s="214"/>
      <c r="O1181" s="215"/>
      <c r="P1181" s="215"/>
    </row>
    <row r="1182" spans="2:16" ht="36.75" customHeight="1">
      <c r="B1182" s="213"/>
      <c r="C1182" s="213"/>
      <c r="D1182" s="213"/>
      <c r="E1182" s="213"/>
      <c r="F1182" s="213"/>
      <c r="G1182" s="213"/>
      <c r="H1182" s="213"/>
      <c r="I1182" s="213"/>
      <c r="J1182" s="213"/>
      <c r="K1182" s="213"/>
      <c r="L1182" s="213"/>
      <c r="M1182" s="213"/>
      <c r="N1182" s="214"/>
      <c r="O1182" s="215"/>
      <c r="P1182" s="215"/>
    </row>
    <row r="1183" spans="2:16" ht="36.75" customHeight="1">
      <c r="B1183" s="213"/>
      <c r="C1183" s="213"/>
      <c r="D1183" s="213"/>
      <c r="E1183" s="213"/>
      <c r="F1183" s="213"/>
      <c r="G1183" s="213"/>
      <c r="H1183" s="213"/>
      <c r="I1183" s="213"/>
      <c r="J1183" s="213"/>
      <c r="K1183" s="213"/>
      <c r="L1183" s="213"/>
      <c r="M1183" s="213"/>
      <c r="N1183" s="214"/>
      <c r="O1183" s="215"/>
      <c r="P1183" s="215"/>
    </row>
    <row r="1184" spans="2:16" ht="36.75" customHeight="1">
      <c r="B1184" s="213"/>
      <c r="C1184" s="213"/>
      <c r="D1184" s="213"/>
      <c r="E1184" s="213"/>
      <c r="F1184" s="213"/>
      <c r="G1184" s="213"/>
      <c r="H1184" s="213"/>
      <c r="I1184" s="213"/>
      <c r="J1184" s="213"/>
      <c r="K1184" s="213"/>
      <c r="L1184" s="213"/>
      <c r="M1184" s="213"/>
      <c r="N1184" s="214"/>
      <c r="O1184" s="215"/>
      <c r="P1184" s="215"/>
    </row>
    <row r="1185" spans="2:16" ht="36.75" customHeight="1">
      <c r="B1185" s="213"/>
      <c r="C1185" s="213"/>
      <c r="D1185" s="213"/>
      <c r="E1185" s="213"/>
      <c r="F1185" s="213"/>
      <c r="G1185" s="213"/>
      <c r="H1185" s="213"/>
      <c r="I1185" s="213"/>
      <c r="J1185" s="213"/>
      <c r="K1185" s="213"/>
      <c r="L1185" s="213"/>
      <c r="M1185" s="213"/>
      <c r="N1185" s="214"/>
      <c r="O1185" s="215"/>
      <c r="P1185" s="215"/>
    </row>
    <row r="1186" spans="2:16" ht="36.75" customHeight="1">
      <c r="B1186" s="213"/>
      <c r="C1186" s="213"/>
      <c r="D1186" s="213"/>
      <c r="E1186" s="213"/>
      <c r="F1186" s="213"/>
      <c r="G1186" s="213"/>
      <c r="H1186" s="213"/>
      <c r="I1186" s="213"/>
      <c r="J1186" s="213"/>
      <c r="K1186" s="213"/>
      <c r="L1186" s="213"/>
      <c r="M1186" s="213"/>
      <c r="N1186" s="214"/>
      <c r="O1186" s="215"/>
      <c r="P1186" s="215"/>
    </row>
    <row r="1187" spans="2:16" ht="36.75" customHeight="1">
      <c r="B1187" s="213"/>
      <c r="C1187" s="213"/>
      <c r="D1187" s="213"/>
      <c r="E1187" s="213"/>
      <c r="F1187" s="213"/>
      <c r="G1187" s="213"/>
      <c r="H1187" s="213"/>
      <c r="I1187" s="213"/>
      <c r="J1187" s="213"/>
      <c r="K1187" s="213"/>
      <c r="L1187" s="213"/>
      <c r="M1187" s="213"/>
      <c r="N1187" s="214"/>
      <c r="O1187" s="215"/>
      <c r="P1187" s="215"/>
    </row>
    <row r="1188" spans="2:16" ht="36.75" customHeight="1">
      <c r="B1188" s="213"/>
      <c r="C1188" s="213"/>
      <c r="D1188" s="213"/>
      <c r="E1188" s="213"/>
      <c r="F1188" s="213"/>
      <c r="G1188" s="213"/>
      <c r="H1188" s="213"/>
      <c r="I1188" s="213"/>
      <c r="J1188" s="213"/>
      <c r="K1188" s="213"/>
      <c r="L1188" s="213"/>
      <c r="M1188" s="213"/>
      <c r="N1188" s="214"/>
      <c r="O1188" s="215"/>
      <c r="P1188" s="215"/>
    </row>
    <row r="1189" spans="2:16" ht="36.75" customHeight="1">
      <c r="B1189" s="213"/>
      <c r="C1189" s="213"/>
      <c r="D1189" s="213"/>
      <c r="E1189" s="213"/>
      <c r="F1189" s="213"/>
      <c r="G1189" s="213"/>
      <c r="H1189" s="213"/>
      <c r="I1189" s="213"/>
      <c r="J1189" s="213"/>
      <c r="K1189" s="213"/>
      <c r="L1189" s="213"/>
      <c r="M1189" s="213"/>
      <c r="N1189" s="214"/>
      <c r="O1189" s="215"/>
      <c r="P1189" s="215"/>
    </row>
    <row r="1190" spans="2:16" ht="36.75" customHeight="1">
      <c r="B1190" s="213"/>
      <c r="C1190" s="213"/>
      <c r="D1190" s="213"/>
      <c r="E1190" s="213"/>
      <c r="F1190" s="213"/>
      <c r="G1190" s="213"/>
      <c r="H1190" s="213"/>
      <c r="I1190" s="213"/>
      <c r="J1190" s="213"/>
      <c r="K1190" s="213"/>
      <c r="L1190" s="213"/>
      <c r="M1190" s="213"/>
      <c r="N1190" s="214"/>
      <c r="O1190" s="215"/>
      <c r="P1190" s="215"/>
    </row>
    <row r="1191" spans="2:16" ht="36.75" customHeight="1">
      <c r="B1191" s="213"/>
      <c r="C1191" s="213"/>
      <c r="D1191" s="213"/>
      <c r="E1191" s="213"/>
      <c r="F1191" s="213"/>
      <c r="G1191" s="213"/>
      <c r="H1191" s="213"/>
      <c r="I1191" s="213"/>
      <c r="J1191" s="213"/>
      <c r="K1191" s="213"/>
      <c r="L1191" s="213"/>
      <c r="M1191" s="213"/>
      <c r="N1191" s="214"/>
      <c r="O1191" s="215"/>
      <c r="P1191" s="215"/>
    </row>
    <row r="1192" spans="2:16" ht="36.75" customHeight="1">
      <c r="B1192" s="213"/>
      <c r="C1192" s="213"/>
      <c r="D1192" s="213"/>
      <c r="E1192" s="213"/>
      <c r="F1192" s="213"/>
      <c r="G1192" s="213"/>
      <c r="H1192" s="213"/>
      <c r="I1192" s="213"/>
      <c r="J1192" s="213"/>
      <c r="K1192" s="213"/>
      <c r="L1192" s="213"/>
      <c r="M1192" s="213"/>
      <c r="N1192" s="214"/>
      <c r="O1192" s="215"/>
      <c r="P1192" s="215"/>
    </row>
    <row r="1193" spans="2:16" ht="36.75" customHeight="1">
      <c r="B1193" s="213"/>
      <c r="C1193" s="213"/>
      <c r="D1193" s="213"/>
      <c r="E1193" s="213"/>
      <c r="F1193" s="213"/>
      <c r="G1193" s="213"/>
      <c r="H1193" s="213"/>
      <c r="I1193" s="213"/>
      <c r="J1193" s="213"/>
      <c r="K1193" s="213"/>
      <c r="L1193" s="213"/>
      <c r="M1193" s="213"/>
      <c r="N1193" s="214"/>
      <c r="O1193" s="215"/>
      <c r="P1193" s="215"/>
    </row>
    <row r="1194" spans="2:16" ht="36.75" customHeight="1">
      <c r="B1194" s="213"/>
      <c r="C1194" s="213"/>
      <c r="D1194" s="213"/>
      <c r="E1194" s="213"/>
      <c r="F1194" s="213"/>
      <c r="G1194" s="213"/>
      <c r="H1194" s="213"/>
      <c r="I1194" s="213"/>
      <c r="J1194" s="213"/>
      <c r="K1194" s="213"/>
      <c r="L1194" s="213"/>
      <c r="M1194" s="213"/>
      <c r="N1194" s="214"/>
      <c r="O1194" s="215"/>
      <c r="P1194" s="215"/>
    </row>
    <row r="1195" spans="2:16" ht="36.75" customHeight="1">
      <c r="B1195" s="213"/>
      <c r="C1195" s="213"/>
      <c r="D1195" s="213"/>
      <c r="E1195" s="213"/>
      <c r="F1195" s="213"/>
      <c r="G1195" s="213"/>
      <c r="H1195" s="213"/>
      <c r="I1195" s="213"/>
      <c r="J1195" s="213"/>
      <c r="K1195" s="213"/>
      <c r="L1195" s="213"/>
      <c r="M1195" s="213"/>
      <c r="N1195" s="214"/>
      <c r="O1195" s="215"/>
      <c r="P1195" s="215"/>
    </row>
    <row r="1196" spans="2:16" ht="36.75" customHeight="1">
      <c r="B1196" s="213"/>
      <c r="C1196" s="213"/>
      <c r="D1196" s="213"/>
      <c r="E1196" s="213"/>
      <c r="F1196" s="213"/>
      <c r="G1196" s="213"/>
      <c r="H1196" s="213"/>
      <c r="I1196" s="213"/>
      <c r="J1196" s="213"/>
      <c r="K1196" s="213"/>
      <c r="L1196" s="213"/>
      <c r="M1196" s="213"/>
      <c r="N1196" s="214"/>
      <c r="O1196" s="215"/>
      <c r="P1196" s="215"/>
    </row>
    <row r="1197" spans="2:16" ht="36.75" customHeight="1">
      <c r="B1197" s="213"/>
      <c r="C1197" s="213"/>
      <c r="D1197" s="213"/>
      <c r="E1197" s="213"/>
      <c r="F1197" s="213"/>
      <c r="G1197" s="213"/>
      <c r="H1197" s="213"/>
      <c r="I1197" s="213"/>
      <c r="J1197" s="213"/>
      <c r="K1197" s="213"/>
      <c r="L1197" s="213"/>
      <c r="M1197" s="213"/>
      <c r="N1197" s="214"/>
      <c r="O1197" s="215"/>
      <c r="P1197" s="215"/>
    </row>
    <row r="1198" spans="2:16" ht="36.75" customHeight="1">
      <c r="B1198" s="213"/>
      <c r="C1198" s="213"/>
      <c r="D1198" s="213"/>
      <c r="E1198" s="213"/>
      <c r="F1198" s="213"/>
      <c r="G1198" s="213"/>
      <c r="H1198" s="213"/>
      <c r="I1198" s="213"/>
      <c r="J1198" s="213"/>
      <c r="K1198" s="213"/>
      <c r="L1198" s="213"/>
      <c r="M1198" s="213"/>
      <c r="N1198" s="214"/>
      <c r="O1198" s="215"/>
      <c r="P1198" s="215"/>
    </row>
    <row r="1199" spans="2:16" ht="36.75" customHeight="1">
      <c r="B1199" s="213"/>
      <c r="C1199" s="213"/>
      <c r="D1199" s="213"/>
      <c r="E1199" s="213"/>
      <c r="F1199" s="213"/>
      <c r="G1199" s="213"/>
      <c r="H1199" s="213"/>
      <c r="I1199" s="213"/>
      <c r="J1199" s="213"/>
      <c r="K1199" s="213"/>
      <c r="L1199" s="213"/>
      <c r="M1199" s="213"/>
      <c r="N1199" s="214"/>
      <c r="O1199" s="215"/>
      <c r="P1199" s="215"/>
    </row>
    <row r="1200" spans="2:16" ht="36.75" customHeight="1">
      <c r="B1200" s="213"/>
      <c r="C1200" s="213"/>
      <c r="D1200" s="213"/>
      <c r="E1200" s="213"/>
      <c r="F1200" s="213"/>
      <c r="G1200" s="213"/>
      <c r="H1200" s="213"/>
      <c r="I1200" s="213"/>
      <c r="J1200" s="213"/>
      <c r="K1200" s="213"/>
      <c r="L1200" s="213"/>
      <c r="M1200" s="213"/>
      <c r="N1200" s="214"/>
      <c r="O1200" s="215"/>
      <c r="P1200" s="215"/>
    </row>
    <row r="1201" spans="2:16" ht="36.75" customHeight="1">
      <c r="B1201" s="213"/>
      <c r="C1201" s="213"/>
      <c r="D1201" s="213"/>
      <c r="E1201" s="213"/>
      <c r="F1201" s="213"/>
      <c r="G1201" s="213"/>
      <c r="H1201" s="213"/>
      <c r="I1201" s="213"/>
      <c r="J1201" s="213"/>
      <c r="K1201" s="213"/>
      <c r="L1201" s="213"/>
      <c r="M1201" s="213"/>
      <c r="N1201" s="214"/>
      <c r="O1201" s="215"/>
      <c r="P1201" s="215"/>
    </row>
    <row r="1202" spans="2:16" ht="36.75" customHeight="1">
      <c r="B1202" s="213"/>
      <c r="C1202" s="213"/>
      <c r="D1202" s="213"/>
      <c r="E1202" s="213"/>
      <c r="F1202" s="213"/>
      <c r="G1202" s="213"/>
      <c r="H1202" s="213"/>
      <c r="I1202" s="213"/>
      <c r="J1202" s="213"/>
      <c r="K1202" s="213"/>
      <c r="L1202" s="213"/>
      <c r="M1202" s="213"/>
      <c r="N1202" s="214"/>
      <c r="O1202" s="215"/>
      <c r="P1202" s="215"/>
    </row>
    <row r="1203" spans="2:16" ht="36.75" customHeight="1">
      <c r="B1203" s="213"/>
      <c r="C1203" s="213"/>
      <c r="D1203" s="213"/>
      <c r="E1203" s="213"/>
      <c r="F1203" s="213"/>
      <c r="G1203" s="213"/>
      <c r="H1203" s="213"/>
      <c r="I1203" s="213"/>
      <c r="J1203" s="213"/>
      <c r="K1203" s="213"/>
      <c r="L1203" s="213"/>
      <c r="M1203" s="213"/>
      <c r="N1203" s="214"/>
      <c r="O1203" s="215"/>
      <c r="P1203" s="215"/>
    </row>
    <row r="1204" spans="2:16" ht="36.75" customHeight="1">
      <c r="B1204" s="213"/>
      <c r="C1204" s="213"/>
      <c r="D1204" s="213"/>
      <c r="E1204" s="213"/>
      <c r="F1204" s="213"/>
      <c r="G1204" s="213"/>
      <c r="H1204" s="213"/>
      <c r="I1204" s="213"/>
      <c r="J1204" s="213"/>
      <c r="K1204" s="213"/>
      <c r="L1204" s="213"/>
      <c r="M1204" s="213"/>
      <c r="N1204" s="214"/>
      <c r="O1204" s="215"/>
      <c r="P1204" s="215"/>
    </row>
    <row r="1205" spans="2:16" ht="36.75" customHeight="1">
      <c r="B1205" s="213"/>
      <c r="C1205" s="213"/>
      <c r="D1205" s="213"/>
      <c r="E1205" s="213"/>
      <c r="F1205" s="213"/>
      <c r="G1205" s="213"/>
      <c r="H1205" s="213"/>
      <c r="I1205" s="213"/>
      <c r="J1205" s="213"/>
      <c r="K1205" s="213"/>
      <c r="L1205" s="213"/>
      <c r="M1205" s="213"/>
      <c r="N1205" s="214"/>
      <c r="O1205" s="215"/>
      <c r="P1205" s="215"/>
    </row>
    <row r="1206" spans="2:16" ht="36.75" customHeight="1">
      <c r="B1206" s="213"/>
      <c r="C1206" s="213"/>
      <c r="D1206" s="213"/>
      <c r="E1206" s="213"/>
      <c r="F1206" s="213"/>
      <c r="G1206" s="213"/>
      <c r="H1206" s="213"/>
      <c r="I1206" s="213"/>
      <c r="J1206" s="213"/>
      <c r="K1206" s="213"/>
      <c r="L1206" s="213"/>
      <c r="M1206" s="213"/>
      <c r="N1206" s="214"/>
      <c r="O1206" s="215"/>
      <c r="P1206" s="215"/>
    </row>
    <row r="1207" spans="2:16" ht="36.75" customHeight="1">
      <c r="B1207" s="213"/>
      <c r="C1207" s="213"/>
      <c r="D1207" s="213"/>
      <c r="E1207" s="213"/>
      <c r="F1207" s="213"/>
      <c r="G1207" s="213"/>
      <c r="H1207" s="213"/>
      <c r="I1207" s="213"/>
      <c r="J1207" s="213"/>
      <c r="K1207" s="213"/>
      <c r="L1207" s="213"/>
      <c r="M1207" s="213"/>
      <c r="N1207" s="214"/>
      <c r="O1207" s="215"/>
      <c r="P1207" s="215"/>
    </row>
    <row r="1208" spans="2:16" ht="36.75" customHeight="1">
      <c r="B1208" s="213"/>
      <c r="C1208" s="213"/>
      <c r="D1208" s="213"/>
      <c r="E1208" s="213"/>
      <c r="F1208" s="213"/>
      <c r="G1208" s="213"/>
      <c r="H1208" s="213"/>
      <c r="I1208" s="213"/>
      <c r="J1208" s="213"/>
      <c r="K1208" s="213"/>
      <c r="L1208" s="213"/>
      <c r="M1208" s="213"/>
      <c r="N1208" s="214"/>
      <c r="O1208" s="215"/>
      <c r="P1208" s="215"/>
    </row>
    <row r="1209" spans="2:16" ht="36.75" customHeight="1">
      <c r="B1209" s="213"/>
      <c r="C1209" s="213"/>
      <c r="D1209" s="213"/>
      <c r="E1209" s="213"/>
      <c r="F1209" s="213"/>
      <c r="G1209" s="213"/>
      <c r="H1209" s="213"/>
      <c r="I1209" s="213"/>
      <c r="J1209" s="213"/>
      <c r="K1209" s="213"/>
      <c r="L1209" s="213"/>
      <c r="M1209" s="213"/>
      <c r="N1209" s="214"/>
      <c r="O1209" s="215"/>
      <c r="P1209" s="215"/>
    </row>
    <row r="1210" spans="2:16" ht="36.75" customHeight="1">
      <c r="B1210" s="213"/>
      <c r="C1210" s="213"/>
      <c r="D1210" s="213"/>
      <c r="E1210" s="213"/>
      <c r="F1210" s="213"/>
      <c r="G1210" s="213"/>
      <c r="H1210" s="213"/>
      <c r="I1210" s="213"/>
      <c r="J1210" s="213"/>
      <c r="K1210" s="213"/>
      <c r="L1210" s="213"/>
      <c r="M1210" s="213"/>
      <c r="N1210" s="214"/>
      <c r="O1210" s="215"/>
      <c r="P1210" s="215"/>
    </row>
    <row r="1211" spans="2:16" ht="36.75" customHeight="1">
      <c r="B1211" s="213"/>
      <c r="C1211" s="213"/>
      <c r="D1211" s="213"/>
      <c r="E1211" s="213"/>
      <c r="F1211" s="213"/>
      <c r="G1211" s="213"/>
      <c r="H1211" s="213"/>
      <c r="I1211" s="213"/>
      <c r="J1211" s="213"/>
      <c r="K1211" s="213"/>
      <c r="L1211" s="213"/>
      <c r="M1211" s="213"/>
      <c r="N1211" s="214"/>
      <c r="O1211" s="215"/>
      <c r="P1211" s="215"/>
    </row>
    <row r="1212" spans="2:16" ht="36.75" customHeight="1">
      <c r="B1212" s="213"/>
      <c r="C1212" s="213"/>
      <c r="D1212" s="213"/>
      <c r="E1212" s="213"/>
      <c r="F1212" s="213"/>
      <c r="G1212" s="213"/>
      <c r="H1212" s="213"/>
      <c r="I1212" s="213"/>
      <c r="J1212" s="213"/>
      <c r="K1212" s="213"/>
      <c r="L1212" s="213"/>
      <c r="M1212" s="213"/>
      <c r="N1212" s="214"/>
      <c r="O1212" s="215"/>
      <c r="P1212" s="215"/>
    </row>
    <row r="1213" spans="2:16" ht="36.75" customHeight="1">
      <c r="B1213" s="213"/>
      <c r="C1213" s="213"/>
      <c r="D1213" s="213"/>
      <c r="E1213" s="213"/>
      <c r="F1213" s="213"/>
      <c r="G1213" s="213"/>
      <c r="H1213" s="213"/>
      <c r="I1213" s="213"/>
      <c r="J1213" s="213"/>
      <c r="K1213" s="213"/>
      <c r="L1213" s="213"/>
      <c r="M1213" s="213"/>
      <c r="N1213" s="214"/>
      <c r="O1213" s="215"/>
      <c r="P1213" s="215"/>
    </row>
    <row r="1214" spans="2:16" ht="36.75" customHeight="1">
      <c r="B1214" s="213"/>
      <c r="C1214" s="213"/>
      <c r="D1214" s="213"/>
      <c r="E1214" s="213"/>
      <c r="F1214" s="213"/>
      <c r="G1214" s="213"/>
      <c r="H1214" s="213"/>
      <c r="I1214" s="213"/>
      <c r="J1214" s="213"/>
      <c r="K1214" s="213"/>
      <c r="L1214" s="213"/>
      <c r="M1214" s="213"/>
      <c r="N1214" s="214"/>
      <c r="O1214" s="215"/>
      <c r="P1214" s="215"/>
    </row>
    <row r="1215" spans="2:16" ht="36.75" customHeight="1">
      <c r="B1215" s="213"/>
      <c r="C1215" s="213"/>
      <c r="D1215" s="213"/>
      <c r="E1215" s="213"/>
      <c r="F1215" s="213"/>
      <c r="G1215" s="213"/>
      <c r="H1215" s="213"/>
      <c r="I1215" s="213"/>
      <c r="J1215" s="213"/>
      <c r="K1215" s="213"/>
      <c r="L1215" s="213"/>
      <c r="M1215" s="213"/>
      <c r="N1215" s="214"/>
      <c r="O1215" s="215"/>
      <c r="P1215" s="215"/>
    </row>
    <row r="1216" spans="2:16" ht="36.75" customHeight="1">
      <c r="B1216" s="213"/>
      <c r="C1216" s="213"/>
      <c r="D1216" s="213"/>
      <c r="E1216" s="213"/>
      <c r="F1216" s="213"/>
      <c r="G1216" s="213"/>
      <c r="H1216" s="213"/>
      <c r="I1216" s="213"/>
      <c r="J1216" s="213"/>
      <c r="K1216" s="213"/>
      <c r="L1216" s="213"/>
      <c r="M1216" s="213"/>
      <c r="N1216" s="214"/>
      <c r="O1216" s="215"/>
      <c r="P1216" s="215"/>
    </row>
    <row r="1217" spans="2:16" ht="36.75" customHeight="1">
      <c r="B1217" s="213"/>
      <c r="C1217" s="213"/>
      <c r="D1217" s="213"/>
      <c r="E1217" s="213"/>
      <c r="F1217" s="213"/>
      <c r="G1217" s="213"/>
      <c r="H1217" s="213"/>
      <c r="I1217" s="213"/>
      <c r="J1217" s="213"/>
      <c r="K1217" s="213"/>
      <c r="L1217" s="213"/>
      <c r="M1217" s="213"/>
      <c r="N1217" s="214"/>
      <c r="O1217" s="215"/>
      <c r="P1217" s="215"/>
    </row>
    <row r="1218" spans="2:16" ht="36.75" customHeight="1">
      <c r="B1218" s="213"/>
      <c r="C1218" s="213"/>
      <c r="D1218" s="213"/>
      <c r="E1218" s="213"/>
      <c r="F1218" s="213"/>
      <c r="G1218" s="213"/>
      <c r="H1218" s="213"/>
      <c r="I1218" s="213"/>
      <c r="J1218" s="213"/>
      <c r="K1218" s="213"/>
      <c r="L1218" s="213"/>
      <c r="M1218" s="213"/>
      <c r="N1218" s="214"/>
      <c r="O1218" s="215"/>
      <c r="P1218" s="215"/>
    </row>
    <row r="1219" spans="2:16" ht="36.75" customHeight="1">
      <c r="B1219" s="213"/>
      <c r="C1219" s="213"/>
      <c r="D1219" s="213"/>
      <c r="E1219" s="213"/>
      <c r="F1219" s="213"/>
      <c r="G1219" s="213"/>
      <c r="H1219" s="213"/>
      <c r="I1219" s="213"/>
      <c r="J1219" s="213"/>
      <c r="K1219" s="213"/>
      <c r="L1219" s="213"/>
      <c r="M1219" s="213"/>
      <c r="N1219" s="214"/>
      <c r="O1219" s="215"/>
      <c r="P1219" s="215"/>
    </row>
    <row r="1220" spans="2:16" ht="36.75" customHeight="1">
      <c r="B1220" s="213"/>
      <c r="C1220" s="213"/>
      <c r="D1220" s="213"/>
      <c r="E1220" s="213"/>
      <c r="F1220" s="213"/>
      <c r="G1220" s="213"/>
      <c r="H1220" s="213"/>
      <c r="I1220" s="213"/>
      <c r="J1220" s="213"/>
      <c r="K1220" s="213"/>
      <c r="L1220" s="213"/>
      <c r="M1220" s="213"/>
      <c r="N1220" s="214"/>
      <c r="O1220" s="215"/>
      <c r="P1220" s="215"/>
    </row>
    <row r="1221" spans="2:16" ht="36.75" customHeight="1">
      <c r="B1221" s="213"/>
      <c r="C1221" s="213"/>
      <c r="D1221" s="213"/>
      <c r="E1221" s="213"/>
      <c r="F1221" s="213"/>
      <c r="G1221" s="213"/>
      <c r="H1221" s="213"/>
      <c r="I1221" s="213"/>
      <c r="J1221" s="213"/>
      <c r="K1221" s="213"/>
      <c r="L1221" s="213"/>
      <c r="M1221" s="213"/>
      <c r="N1221" s="214"/>
      <c r="O1221" s="215"/>
      <c r="P1221" s="215"/>
    </row>
    <row r="1222" spans="2:16" ht="36.75" customHeight="1">
      <c r="B1222" s="213"/>
      <c r="C1222" s="213"/>
      <c r="D1222" s="213"/>
      <c r="E1222" s="213"/>
      <c r="F1222" s="213"/>
      <c r="G1222" s="213"/>
      <c r="H1222" s="213"/>
      <c r="I1222" s="213"/>
      <c r="J1222" s="213"/>
      <c r="K1222" s="213"/>
      <c r="L1222" s="213"/>
      <c r="M1222" s="213"/>
      <c r="N1222" s="214"/>
      <c r="O1222" s="215"/>
      <c r="P1222" s="215"/>
    </row>
    <row r="1223" spans="2:16" ht="36.75" customHeight="1">
      <c r="B1223" s="213"/>
      <c r="C1223" s="213"/>
      <c r="D1223" s="213"/>
      <c r="E1223" s="213"/>
      <c r="F1223" s="213"/>
      <c r="G1223" s="213"/>
      <c r="H1223" s="213"/>
      <c r="I1223" s="213"/>
      <c r="J1223" s="213"/>
      <c r="K1223" s="213"/>
      <c r="L1223" s="213"/>
      <c r="M1223" s="213"/>
      <c r="N1223" s="214"/>
      <c r="O1223" s="215"/>
      <c r="P1223" s="215"/>
    </row>
    <row r="1224" spans="2:16" ht="36.75" customHeight="1">
      <c r="B1224" s="213"/>
      <c r="C1224" s="213"/>
      <c r="D1224" s="213"/>
      <c r="E1224" s="213"/>
      <c r="F1224" s="213"/>
      <c r="G1224" s="213"/>
      <c r="H1224" s="213"/>
      <c r="I1224" s="213"/>
      <c r="J1224" s="213"/>
      <c r="K1224" s="213"/>
      <c r="L1224" s="213"/>
      <c r="M1224" s="213"/>
      <c r="N1224" s="214"/>
      <c r="O1224" s="215"/>
      <c r="P1224" s="215"/>
    </row>
    <row r="1225" spans="2:16" ht="36.75" customHeight="1">
      <c r="B1225" s="213"/>
      <c r="C1225" s="213"/>
      <c r="D1225" s="213"/>
      <c r="E1225" s="213"/>
      <c r="F1225" s="213"/>
      <c r="G1225" s="213"/>
      <c r="H1225" s="213"/>
      <c r="I1225" s="213"/>
      <c r="J1225" s="213"/>
      <c r="K1225" s="213"/>
      <c r="L1225" s="213"/>
      <c r="M1225" s="213"/>
      <c r="N1225" s="214"/>
      <c r="O1225" s="215"/>
      <c r="P1225" s="215"/>
    </row>
    <row r="1226" spans="2:16" ht="36.75" customHeight="1">
      <c r="B1226" s="213"/>
      <c r="C1226" s="213"/>
      <c r="D1226" s="213"/>
      <c r="E1226" s="213"/>
      <c r="F1226" s="213"/>
      <c r="G1226" s="213"/>
      <c r="H1226" s="213"/>
      <c r="I1226" s="213"/>
      <c r="J1226" s="213"/>
      <c r="K1226" s="213"/>
      <c r="L1226" s="213"/>
      <c r="M1226" s="213"/>
      <c r="N1226" s="214"/>
      <c r="O1226" s="215"/>
      <c r="P1226" s="215"/>
    </row>
    <row r="1227" spans="2:16" ht="36.75" customHeight="1">
      <c r="B1227" s="213"/>
      <c r="C1227" s="213"/>
      <c r="D1227" s="213"/>
      <c r="E1227" s="213"/>
      <c r="F1227" s="213"/>
      <c r="G1227" s="213"/>
      <c r="H1227" s="213"/>
      <c r="I1227" s="213"/>
      <c r="J1227" s="213"/>
      <c r="K1227" s="213"/>
      <c r="L1227" s="213"/>
      <c r="M1227" s="213"/>
      <c r="N1227" s="214"/>
      <c r="O1227" s="215"/>
      <c r="P1227" s="215"/>
    </row>
    <row r="1228" spans="2:16" ht="36.75" customHeight="1">
      <c r="B1228" s="213"/>
      <c r="C1228" s="213"/>
      <c r="D1228" s="213"/>
      <c r="E1228" s="213"/>
      <c r="F1228" s="213"/>
      <c r="G1228" s="213"/>
      <c r="H1228" s="213"/>
      <c r="I1228" s="213"/>
      <c r="J1228" s="213"/>
      <c r="K1228" s="213"/>
      <c r="L1228" s="213"/>
      <c r="M1228" s="213"/>
      <c r="N1228" s="214"/>
      <c r="O1228" s="215"/>
      <c r="P1228" s="215"/>
    </row>
    <row r="1229" spans="2:16" ht="36.75" customHeight="1">
      <c r="B1229" s="213"/>
      <c r="C1229" s="213"/>
      <c r="D1229" s="213"/>
      <c r="E1229" s="213"/>
      <c r="F1229" s="213"/>
      <c r="G1229" s="213"/>
      <c r="H1229" s="213"/>
      <c r="I1229" s="213"/>
      <c r="J1229" s="213"/>
      <c r="K1229" s="213"/>
      <c r="L1229" s="213"/>
      <c r="M1229" s="213"/>
      <c r="N1229" s="214"/>
      <c r="O1229" s="215"/>
      <c r="P1229" s="215"/>
    </row>
    <row r="1230" spans="2:16" ht="36.75" customHeight="1">
      <c r="B1230" s="213"/>
      <c r="C1230" s="213"/>
      <c r="D1230" s="213"/>
      <c r="E1230" s="213"/>
      <c r="F1230" s="213"/>
      <c r="G1230" s="213"/>
      <c r="H1230" s="213"/>
      <c r="I1230" s="213"/>
      <c r="J1230" s="213"/>
      <c r="K1230" s="213"/>
      <c r="L1230" s="213"/>
      <c r="M1230" s="213"/>
      <c r="N1230" s="214"/>
      <c r="O1230" s="215"/>
      <c r="P1230" s="215"/>
    </row>
    <row r="1231" spans="2:16" ht="36.75" customHeight="1">
      <c r="B1231" s="213"/>
      <c r="C1231" s="213"/>
      <c r="D1231" s="213"/>
      <c r="E1231" s="213"/>
      <c r="F1231" s="213"/>
      <c r="G1231" s="213"/>
      <c r="H1231" s="213"/>
      <c r="I1231" s="213"/>
      <c r="J1231" s="213"/>
      <c r="K1231" s="213"/>
      <c r="L1231" s="213"/>
      <c r="M1231" s="213"/>
      <c r="N1231" s="214"/>
      <c r="O1231" s="215"/>
      <c r="P1231" s="215"/>
    </row>
    <row r="1232" spans="2:16" ht="36.75" customHeight="1">
      <c r="B1232" s="213"/>
      <c r="C1232" s="213"/>
      <c r="D1232" s="213"/>
      <c r="E1232" s="213"/>
      <c r="F1232" s="213"/>
      <c r="G1232" s="213"/>
      <c r="H1232" s="213"/>
      <c r="I1232" s="213"/>
      <c r="J1232" s="213"/>
      <c r="K1232" s="213"/>
      <c r="L1232" s="213"/>
      <c r="M1232" s="213"/>
      <c r="N1232" s="214"/>
      <c r="O1232" s="215"/>
      <c r="P1232" s="215"/>
    </row>
    <row r="1233" spans="2:16" ht="36.75" customHeight="1">
      <c r="B1233" s="213"/>
      <c r="C1233" s="213"/>
      <c r="D1233" s="213"/>
      <c r="E1233" s="213"/>
      <c r="F1233" s="213"/>
      <c r="G1233" s="213"/>
      <c r="H1233" s="213"/>
      <c r="I1233" s="213"/>
      <c r="J1233" s="213"/>
      <c r="K1233" s="213"/>
      <c r="L1233" s="213"/>
      <c r="M1233" s="213"/>
      <c r="N1233" s="214"/>
      <c r="O1233" s="215"/>
      <c r="P1233" s="215"/>
    </row>
    <row r="1234" spans="2:16" ht="36.75" customHeight="1">
      <c r="B1234" s="213"/>
      <c r="C1234" s="213"/>
      <c r="D1234" s="213"/>
      <c r="E1234" s="213"/>
      <c r="F1234" s="213"/>
      <c r="G1234" s="213"/>
      <c r="H1234" s="213"/>
      <c r="I1234" s="213"/>
      <c r="J1234" s="213"/>
      <c r="K1234" s="213"/>
      <c r="L1234" s="213"/>
      <c r="M1234" s="213"/>
      <c r="N1234" s="214"/>
      <c r="O1234" s="215"/>
      <c r="P1234" s="215"/>
    </row>
    <row r="1235" spans="2:16" ht="36.75" customHeight="1">
      <c r="B1235" s="213"/>
      <c r="C1235" s="213"/>
      <c r="D1235" s="213"/>
      <c r="E1235" s="213"/>
      <c r="F1235" s="213"/>
      <c r="G1235" s="213"/>
      <c r="H1235" s="213"/>
      <c r="I1235" s="213"/>
      <c r="J1235" s="213"/>
      <c r="K1235" s="213"/>
      <c r="L1235" s="213"/>
      <c r="M1235" s="213"/>
      <c r="N1235" s="214"/>
      <c r="O1235" s="215"/>
      <c r="P1235" s="215"/>
    </row>
    <row r="1236" spans="2:16" ht="36.75" customHeight="1">
      <c r="B1236" s="213"/>
      <c r="C1236" s="213"/>
      <c r="D1236" s="213"/>
      <c r="E1236" s="213"/>
      <c r="F1236" s="213"/>
      <c r="G1236" s="213"/>
      <c r="H1236" s="213"/>
      <c r="I1236" s="213"/>
      <c r="J1236" s="213"/>
      <c r="K1236" s="213"/>
      <c r="L1236" s="213"/>
      <c r="M1236" s="213"/>
      <c r="N1236" s="214"/>
      <c r="O1236" s="215"/>
      <c r="P1236" s="215"/>
    </row>
    <row r="1237" spans="2:16" ht="36.75" customHeight="1">
      <c r="B1237" s="213"/>
      <c r="C1237" s="213"/>
      <c r="D1237" s="213"/>
      <c r="E1237" s="213"/>
      <c r="F1237" s="213"/>
      <c r="G1237" s="213"/>
      <c r="H1237" s="213"/>
      <c r="I1237" s="213"/>
      <c r="J1237" s="213"/>
      <c r="K1237" s="213"/>
      <c r="L1237" s="213"/>
      <c r="M1237" s="213"/>
      <c r="N1237" s="214"/>
      <c r="O1237" s="215"/>
      <c r="P1237" s="215"/>
    </row>
    <row r="1238" spans="2:16" ht="36.75" customHeight="1">
      <c r="B1238" s="213"/>
      <c r="C1238" s="213"/>
      <c r="D1238" s="213"/>
      <c r="E1238" s="213"/>
      <c r="F1238" s="213"/>
      <c r="G1238" s="213"/>
      <c r="H1238" s="213"/>
      <c r="I1238" s="213"/>
      <c r="J1238" s="213"/>
      <c r="K1238" s="213"/>
      <c r="L1238" s="213"/>
      <c r="M1238" s="213"/>
      <c r="N1238" s="214"/>
      <c r="O1238" s="215"/>
      <c r="P1238" s="215"/>
    </row>
    <row r="1239" spans="2:16" ht="36.75" customHeight="1">
      <c r="B1239" s="213"/>
      <c r="C1239" s="213"/>
      <c r="D1239" s="213"/>
      <c r="E1239" s="213"/>
      <c r="F1239" s="213"/>
      <c r="G1239" s="213"/>
      <c r="H1239" s="213"/>
      <c r="I1239" s="213"/>
      <c r="J1239" s="213"/>
      <c r="K1239" s="213"/>
      <c r="L1239" s="213"/>
      <c r="M1239" s="213"/>
      <c r="N1239" s="214"/>
      <c r="O1239" s="215"/>
      <c r="P1239" s="215"/>
    </row>
    <row r="1240" spans="2:16" ht="36.75" customHeight="1">
      <c r="B1240" s="213"/>
      <c r="C1240" s="213"/>
      <c r="D1240" s="213"/>
      <c r="E1240" s="213"/>
      <c r="F1240" s="213"/>
      <c r="G1240" s="213"/>
      <c r="H1240" s="213"/>
      <c r="I1240" s="213"/>
      <c r="J1240" s="213"/>
      <c r="K1240" s="213"/>
      <c r="L1240" s="213"/>
      <c r="M1240" s="213"/>
      <c r="N1240" s="214"/>
      <c r="O1240" s="215"/>
      <c r="P1240" s="215"/>
    </row>
    <row r="1241" spans="2:16" ht="36.75" customHeight="1">
      <c r="B1241" s="213"/>
      <c r="C1241" s="213"/>
      <c r="D1241" s="213"/>
      <c r="E1241" s="213"/>
      <c r="F1241" s="213"/>
      <c r="G1241" s="213"/>
      <c r="H1241" s="213"/>
      <c r="I1241" s="213"/>
      <c r="J1241" s="213"/>
      <c r="K1241" s="213"/>
      <c r="L1241" s="213"/>
      <c r="M1241" s="213"/>
      <c r="N1241" s="214"/>
      <c r="O1241" s="215"/>
      <c r="P1241" s="215"/>
    </row>
    <row r="1242" spans="2:16" ht="36.75" customHeight="1">
      <c r="B1242" s="213"/>
      <c r="C1242" s="213"/>
      <c r="D1242" s="213"/>
      <c r="E1242" s="213"/>
      <c r="F1242" s="213"/>
      <c r="G1242" s="213"/>
      <c r="H1242" s="213"/>
      <c r="I1242" s="213"/>
      <c r="J1242" s="213"/>
      <c r="K1242" s="213"/>
      <c r="L1242" s="213"/>
      <c r="M1242" s="213"/>
      <c r="N1242" s="214"/>
      <c r="O1242" s="215"/>
      <c r="P1242" s="215"/>
    </row>
    <row r="1243" spans="2:16" ht="36.75" customHeight="1">
      <c r="B1243" s="213"/>
      <c r="C1243" s="213"/>
      <c r="D1243" s="213"/>
      <c r="E1243" s="213"/>
      <c r="F1243" s="213"/>
      <c r="G1243" s="213"/>
      <c r="H1243" s="213"/>
      <c r="I1243" s="213"/>
      <c r="J1243" s="213"/>
      <c r="K1243" s="213"/>
      <c r="L1243" s="213"/>
      <c r="M1243" s="213"/>
      <c r="N1243" s="214"/>
      <c r="O1243" s="215"/>
      <c r="P1243" s="215"/>
    </row>
    <row r="1244" spans="2:16" ht="36.75" customHeight="1">
      <c r="B1244" s="213"/>
      <c r="C1244" s="213"/>
      <c r="D1244" s="213"/>
      <c r="E1244" s="213"/>
      <c r="F1244" s="213"/>
      <c r="G1244" s="213"/>
      <c r="H1244" s="213"/>
      <c r="I1244" s="213"/>
      <c r="J1244" s="213"/>
      <c r="K1244" s="213"/>
      <c r="L1244" s="213"/>
      <c r="M1244" s="213"/>
      <c r="N1244" s="214"/>
      <c r="O1244" s="215"/>
      <c r="P1244" s="215"/>
    </row>
    <row r="1245" spans="2:16" ht="36.75" customHeight="1">
      <c r="B1245" s="213"/>
      <c r="C1245" s="213"/>
      <c r="D1245" s="213"/>
      <c r="E1245" s="213"/>
      <c r="F1245" s="213"/>
      <c r="G1245" s="213"/>
      <c r="H1245" s="213"/>
      <c r="I1245" s="213"/>
      <c r="J1245" s="213"/>
      <c r="K1245" s="213"/>
      <c r="L1245" s="213"/>
      <c r="M1245" s="213"/>
      <c r="N1245" s="214"/>
      <c r="O1245" s="215"/>
      <c r="P1245" s="215"/>
    </row>
    <row r="1246" spans="2:16" ht="36.75" customHeight="1">
      <c r="B1246" s="213"/>
      <c r="C1246" s="213"/>
      <c r="D1246" s="213"/>
      <c r="E1246" s="213"/>
      <c r="F1246" s="213"/>
      <c r="G1246" s="213"/>
      <c r="H1246" s="213"/>
      <c r="I1246" s="213"/>
      <c r="J1246" s="213"/>
      <c r="K1246" s="213"/>
      <c r="L1246" s="213"/>
      <c r="M1246" s="213"/>
      <c r="N1246" s="214"/>
      <c r="O1246" s="215"/>
      <c r="P1246" s="215"/>
    </row>
    <row r="1247" spans="2:16" ht="36.75" customHeight="1">
      <c r="B1247" s="213"/>
      <c r="C1247" s="213"/>
      <c r="D1247" s="213"/>
      <c r="E1247" s="213"/>
      <c r="F1247" s="213"/>
      <c r="G1247" s="213"/>
      <c r="H1247" s="213"/>
      <c r="I1247" s="213"/>
      <c r="J1247" s="213"/>
      <c r="K1247" s="213"/>
      <c r="L1247" s="213"/>
      <c r="M1247" s="213"/>
      <c r="N1247" s="214"/>
      <c r="O1247" s="215"/>
      <c r="P1247" s="215"/>
    </row>
    <row r="1248" spans="2:16" ht="36.75" customHeight="1">
      <c r="B1248" s="213"/>
      <c r="C1248" s="213"/>
      <c r="D1248" s="213"/>
      <c r="E1248" s="213"/>
      <c r="F1248" s="213"/>
      <c r="G1248" s="213"/>
      <c r="H1248" s="213"/>
      <c r="I1248" s="213"/>
      <c r="J1248" s="213"/>
      <c r="K1248" s="213"/>
      <c r="L1248" s="213"/>
      <c r="M1248" s="213"/>
      <c r="N1248" s="214"/>
      <c r="O1248" s="215"/>
      <c r="P1248" s="215"/>
    </row>
    <row r="1249" spans="2:16" ht="36.75" customHeight="1">
      <c r="B1249" s="213"/>
      <c r="C1249" s="213"/>
      <c r="D1249" s="213"/>
      <c r="E1249" s="213"/>
      <c r="F1249" s="213"/>
      <c r="G1249" s="213"/>
      <c r="H1249" s="213"/>
      <c r="I1249" s="213"/>
      <c r="J1249" s="213"/>
      <c r="K1249" s="213"/>
      <c r="L1249" s="213"/>
      <c r="M1249" s="213"/>
      <c r="N1249" s="214"/>
      <c r="O1249" s="215"/>
      <c r="P1249" s="215"/>
    </row>
    <row r="1250" spans="2:16" ht="36.75" customHeight="1">
      <c r="B1250" s="213"/>
      <c r="C1250" s="213"/>
      <c r="D1250" s="213"/>
      <c r="E1250" s="213"/>
      <c r="F1250" s="213"/>
      <c r="G1250" s="213"/>
      <c r="H1250" s="213"/>
      <c r="I1250" s="213"/>
      <c r="J1250" s="213"/>
      <c r="K1250" s="213"/>
      <c r="L1250" s="213"/>
      <c r="M1250" s="213"/>
      <c r="N1250" s="214"/>
      <c r="O1250" s="215"/>
      <c r="P1250" s="215"/>
    </row>
    <row r="1251" spans="2:16" ht="36.75" customHeight="1">
      <c r="B1251" s="213"/>
      <c r="C1251" s="213"/>
      <c r="D1251" s="213"/>
      <c r="E1251" s="213"/>
      <c r="F1251" s="213"/>
      <c r="G1251" s="213"/>
      <c r="H1251" s="213"/>
      <c r="I1251" s="213"/>
      <c r="J1251" s="213"/>
      <c r="K1251" s="213"/>
      <c r="L1251" s="213"/>
      <c r="M1251" s="213"/>
      <c r="N1251" s="214"/>
      <c r="O1251" s="215"/>
      <c r="P1251" s="215"/>
    </row>
    <row r="1252" spans="2:16" ht="36.75" customHeight="1">
      <c r="B1252" s="213"/>
      <c r="C1252" s="213"/>
      <c r="D1252" s="213"/>
      <c r="E1252" s="213"/>
      <c r="F1252" s="213"/>
      <c r="G1252" s="213"/>
      <c r="H1252" s="213"/>
      <c r="I1252" s="213"/>
      <c r="J1252" s="213"/>
      <c r="K1252" s="213"/>
      <c r="L1252" s="213"/>
      <c r="M1252" s="213"/>
      <c r="N1252" s="214"/>
      <c r="O1252" s="215"/>
      <c r="P1252" s="215"/>
    </row>
    <row r="1253" spans="2:16" ht="36.75" customHeight="1">
      <c r="B1253" s="213"/>
      <c r="C1253" s="213"/>
      <c r="D1253" s="213"/>
      <c r="E1253" s="213"/>
      <c r="F1253" s="213"/>
      <c r="G1253" s="213"/>
      <c r="H1253" s="213"/>
      <c r="I1253" s="213"/>
      <c r="J1253" s="213"/>
      <c r="K1253" s="213"/>
      <c r="L1253" s="213"/>
      <c r="M1253" s="213"/>
      <c r="N1253" s="214"/>
      <c r="O1253" s="215"/>
      <c r="P1253" s="215"/>
    </row>
    <row r="1254" spans="2:16" ht="36.75" customHeight="1">
      <c r="B1254" s="213"/>
      <c r="C1254" s="213"/>
      <c r="D1254" s="213"/>
      <c r="E1254" s="213"/>
      <c r="F1254" s="213"/>
      <c r="G1254" s="213"/>
      <c r="H1254" s="213"/>
      <c r="I1254" s="213"/>
      <c r="J1254" s="213"/>
      <c r="K1254" s="213"/>
      <c r="L1254" s="213"/>
      <c r="M1254" s="213"/>
      <c r="N1254" s="214"/>
      <c r="O1254" s="215"/>
      <c r="P1254" s="215"/>
    </row>
    <row r="1255" spans="2:16" ht="36.75" customHeight="1">
      <c r="B1255" s="213"/>
      <c r="C1255" s="213"/>
      <c r="D1255" s="213"/>
      <c r="E1255" s="213"/>
      <c r="F1255" s="213"/>
      <c r="G1255" s="213"/>
      <c r="H1255" s="213"/>
      <c r="I1255" s="213"/>
      <c r="J1255" s="213"/>
      <c r="K1255" s="213"/>
      <c r="L1255" s="213"/>
      <c r="M1255" s="213"/>
      <c r="N1255" s="214"/>
      <c r="O1255" s="215"/>
      <c r="P1255" s="215"/>
    </row>
    <row r="1256" spans="2:16" ht="36.75" customHeight="1">
      <c r="B1256" s="213"/>
      <c r="C1256" s="213"/>
      <c r="D1256" s="213"/>
      <c r="E1256" s="213"/>
      <c r="F1256" s="213"/>
      <c r="G1256" s="213"/>
      <c r="H1256" s="213"/>
      <c r="I1256" s="213"/>
      <c r="J1256" s="213"/>
      <c r="K1256" s="213"/>
      <c r="L1256" s="213"/>
      <c r="M1256" s="213"/>
      <c r="N1256" s="214"/>
      <c r="O1256" s="215"/>
      <c r="P1256" s="215"/>
    </row>
    <row r="1257" spans="2:16" ht="36.75" customHeight="1">
      <c r="B1257" s="213"/>
      <c r="C1257" s="213"/>
      <c r="D1257" s="213"/>
      <c r="E1257" s="213"/>
      <c r="F1257" s="213"/>
      <c r="G1257" s="213"/>
      <c r="H1257" s="213"/>
      <c r="I1257" s="213"/>
      <c r="J1257" s="213"/>
      <c r="K1257" s="213"/>
      <c r="L1257" s="213"/>
      <c r="M1257" s="213"/>
      <c r="N1257" s="214"/>
      <c r="O1257" s="215"/>
      <c r="P1257" s="215"/>
    </row>
    <row r="1258" spans="2:16" ht="36.75" customHeight="1">
      <c r="B1258" s="213"/>
      <c r="C1258" s="213"/>
      <c r="D1258" s="213"/>
      <c r="E1258" s="213"/>
      <c r="F1258" s="213"/>
      <c r="G1258" s="213"/>
      <c r="H1258" s="213"/>
      <c r="I1258" s="213"/>
      <c r="J1258" s="213"/>
      <c r="K1258" s="213"/>
      <c r="L1258" s="213"/>
      <c r="M1258" s="213"/>
      <c r="N1258" s="214"/>
      <c r="O1258" s="215"/>
      <c r="P1258" s="215"/>
    </row>
    <row r="1259" spans="2:16" ht="36.75" customHeight="1">
      <c r="B1259" s="213"/>
      <c r="C1259" s="213"/>
      <c r="D1259" s="213"/>
      <c r="E1259" s="213"/>
      <c r="F1259" s="213"/>
      <c r="G1259" s="213"/>
      <c r="H1259" s="213"/>
      <c r="I1259" s="213"/>
      <c r="J1259" s="213"/>
      <c r="K1259" s="213"/>
      <c r="L1259" s="213"/>
      <c r="M1259" s="213"/>
      <c r="N1259" s="214"/>
      <c r="O1259" s="215"/>
      <c r="P1259" s="215"/>
    </row>
    <row r="1260" spans="2:16" ht="36.75" customHeight="1">
      <c r="B1260" s="213"/>
      <c r="C1260" s="213"/>
      <c r="D1260" s="213"/>
      <c r="E1260" s="213"/>
      <c r="F1260" s="213"/>
      <c r="G1260" s="213"/>
      <c r="H1260" s="213"/>
      <c r="I1260" s="213"/>
      <c r="J1260" s="213"/>
      <c r="K1260" s="213"/>
      <c r="L1260" s="213"/>
      <c r="M1260" s="213"/>
      <c r="N1260" s="214"/>
      <c r="O1260" s="215"/>
      <c r="P1260" s="215"/>
    </row>
    <row r="1261" spans="2:16" ht="36.75" customHeight="1">
      <c r="B1261" s="213"/>
      <c r="C1261" s="213"/>
      <c r="D1261" s="213"/>
      <c r="E1261" s="213"/>
      <c r="F1261" s="213"/>
      <c r="G1261" s="213"/>
      <c r="H1261" s="213"/>
      <c r="I1261" s="213"/>
      <c r="J1261" s="213"/>
      <c r="K1261" s="213"/>
      <c r="L1261" s="213"/>
      <c r="M1261" s="213"/>
      <c r="N1261" s="214"/>
      <c r="O1261" s="215"/>
      <c r="P1261" s="215"/>
    </row>
    <row r="1262" spans="2:16" ht="36.75" customHeight="1">
      <c r="B1262" s="213"/>
      <c r="C1262" s="213"/>
      <c r="D1262" s="213"/>
      <c r="E1262" s="213"/>
      <c r="F1262" s="213"/>
      <c r="G1262" s="213"/>
      <c r="H1262" s="213"/>
      <c r="I1262" s="213"/>
      <c r="J1262" s="213"/>
      <c r="K1262" s="213"/>
      <c r="L1262" s="213"/>
      <c r="M1262" s="213"/>
      <c r="N1262" s="214"/>
      <c r="O1262" s="215"/>
      <c r="P1262" s="215"/>
    </row>
    <row r="1263" spans="2:16" ht="36.75" customHeight="1">
      <c r="B1263" s="213"/>
      <c r="C1263" s="213"/>
      <c r="D1263" s="213"/>
      <c r="E1263" s="213"/>
      <c r="F1263" s="213"/>
      <c r="G1263" s="213"/>
      <c r="H1263" s="213"/>
      <c r="I1263" s="213"/>
      <c r="J1263" s="213"/>
      <c r="K1263" s="213"/>
      <c r="L1263" s="213"/>
      <c r="M1263" s="213"/>
      <c r="N1263" s="214"/>
      <c r="O1263" s="215"/>
      <c r="P1263" s="215"/>
    </row>
    <row r="1264" spans="2:16" ht="36.75" customHeight="1">
      <c r="B1264" s="213"/>
      <c r="C1264" s="213"/>
      <c r="D1264" s="213"/>
      <c r="E1264" s="213"/>
      <c r="F1264" s="213"/>
      <c r="G1264" s="213"/>
      <c r="H1264" s="213"/>
      <c r="I1264" s="213"/>
      <c r="J1264" s="213"/>
      <c r="K1264" s="213"/>
      <c r="L1264" s="213"/>
      <c r="M1264" s="213"/>
      <c r="N1264" s="214"/>
      <c r="O1264" s="215"/>
      <c r="P1264" s="215"/>
    </row>
    <row r="1265" spans="2:16" ht="36.75" customHeight="1">
      <c r="B1265" s="213"/>
      <c r="C1265" s="213"/>
      <c r="D1265" s="213"/>
      <c r="E1265" s="213"/>
      <c r="F1265" s="213"/>
      <c r="G1265" s="213"/>
      <c r="H1265" s="213"/>
      <c r="I1265" s="213"/>
      <c r="J1265" s="213"/>
      <c r="K1265" s="213"/>
      <c r="L1265" s="213"/>
      <c r="M1265" s="213"/>
      <c r="N1265" s="214"/>
      <c r="O1265" s="215"/>
      <c r="P1265" s="215"/>
    </row>
    <row r="1266" spans="2:16" ht="36.75" customHeight="1">
      <c r="B1266" s="213"/>
      <c r="C1266" s="213"/>
      <c r="D1266" s="213"/>
      <c r="E1266" s="213"/>
      <c r="F1266" s="213"/>
      <c r="G1266" s="213"/>
      <c r="H1266" s="213"/>
      <c r="I1266" s="213"/>
      <c r="J1266" s="213"/>
      <c r="K1266" s="213"/>
      <c r="L1266" s="213"/>
      <c r="M1266" s="213"/>
      <c r="N1266" s="214"/>
      <c r="O1266" s="215"/>
      <c r="P1266" s="215"/>
    </row>
    <row r="1267" spans="2:16" ht="36.75" customHeight="1">
      <c r="B1267" s="213"/>
      <c r="C1267" s="213"/>
      <c r="D1267" s="213"/>
      <c r="E1267" s="213"/>
      <c r="F1267" s="213"/>
      <c r="G1267" s="213"/>
      <c r="H1267" s="213"/>
      <c r="I1267" s="213"/>
      <c r="J1267" s="213"/>
      <c r="K1267" s="213"/>
      <c r="L1267" s="213"/>
      <c r="M1267" s="213"/>
      <c r="N1267" s="214"/>
      <c r="O1267" s="215"/>
      <c r="P1267" s="215"/>
    </row>
    <row r="1268" spans="2:16" ht="36.75" customHeight="1">
      <c r="B1268" s="213"/>
      <c r="C1268" s="213"/>
      <c r="D1268" s="213"/>
      <c r="E1268" s="213"/>
      <c r="F1268" s="213"/>
      <c r="G1268" s="213"/>
      <c r="H1268" s="213"/>
      <c r="I1268" s="213"/>
      <c r="J1268" s="213"/>
      <c r="K1268" s="213"/>
      <c r="L1268" s="213"/>
      <c r="M1268" s="213"/>
      <c r="N1268" s="214"/>
      <c r="O1268" s="215"/>
      <c r="P1268" s="215"/>
    </row>
    <row r="1269" spans="2:16" ht="36.75" customHeight="1">
      <c r="B1269" s="213"/>
      <c r="C1269" s="213"/>
      <c r="D1269" s="213"/>
      <c r="E1269" s="213"/>
      <c r="F1269" s="213"/>
      <c r="G1269" s="213"/>
      <c r="H1269" s="213"/>
      <c r="I1269" s="213"/>
      <c r="J1269" s="213"/>
      <c r="K1269" s="213"/>
      <c r="L1269" s="213"/>
      <c r="M1269" s="213"/>
      <c r="N1269" s="214"/>
      <c r="O1269" s="215"/>
      <c r="P1269" s="215"/>
    </row>
  </sheetData>
  <autoFilter ref="B10:AA1069" xr:uid="{00000000-0009-0000-0000-000001000000}">
    <filterColumn colId="11">
      <filters blank="1">
        <filter val="1.00"/>
        <filter val="APORTACIONES FEDERALES_x000a_ (FOFISP)"/>
      </filters>
    </filterColumn>
    <filterColumn colId="20" showButton="0"/>
    <filterColumn colId="21" showButton="0"/>
    <filterColumn colId="22" showButton="0"/>
    <filterColumn colId="23" showButton="0"/>
    <filterColumn colId="24" showButton="0"/>
  </autoFilter>
  <mergeCells count="30">
    <mergeCell ref="Z11:AA11"/>
    <mergeCell ref="T11:T12"/>
    <mergeCell ref="U11:U12"/>
    <mergeCell ref="R11:R12"/>
    <mergeCell ref="B3:AA3"/>
    <mergeCell ref="B5:AA5"/>
    <mergeCell ref="B4:AA4"/>
    <mergeCell ref="F6:AA6"/>
    <mergeCell ref="B7:R7"/>
    <mergeCell ref="M11:M12"/>
    <mergeCell ref="Q11:Q12"/>
    <mergeCell ref="S11:S12"/>
    <mergeCell ref="V11:W11"/>
    <mergeCell ref="X11:Y11"/>
    <mergeCell ref="T1075:V1075"/>
    <mergeCell ref="B9:P9"/>
    <mergeCell ref="B10:B12"/>
    <mergeCell ref="C10:C12"/>
    <mergeCell ref="D10:D12"/>
    <mergeCell ref="E10:E12"/>
    <mergeCell ref="F10:F12"/>
    <mergeCell ref="G10:G12"/>
    <mergeCell ref="H10:H12"/>
    <mergeCell ref="I10:I12"/>
    <mergeCell ref="J10:J12"/>
    <mergeCell ref="L10:L12"/>
    <mergeCell ref="N10:N12"/>
    <mergeCell ref="O10:O12"/>
    <mergeCell ref="P10:P12"/>
    <mergeCell ref="V10:AA10"/>
  </mergeCells>
  <pageMargins left="0.70866141732283472" right="0.70866141732283472" top="0.74803149606299213" bottom="0.74803149606299213" header="0" footer="0"/>
  <pageSetup scale="18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1869B"/>
    <pageSetUpPr fitToPage="1"/>
  </sheetPr>
  <dimension ref="A1:L49"/>
  <sheetViews>
    <sheetView view="pageBreakPreview" zoomScale="55" zoomScaleNormal="100" zoomScaleSheetLayoutView="55" workbookViewId="0">
      <selection activeCell="B4" sqref="B4:F4"/>
    </sheetView>
  </sheetViews>
  <sheetFormatPr baseColWidth="10" defaultColWidth="11.42578125" defaultRowHeight="31.5"/>
  <cols>
    <col min="1" max="1" width="4" style="218" customWidth="1"/>
    <col min="2" max="2" width="11" style="248" customWidth="1"/>
    <col min="3" max="3" width="32.140625" style="217" customWidth="1"/>
    <col min="4" max="4" width="39.42578125" style="248" customWidth="1"/>
    <col min="5" max="5" width="28.5703125" style="248" customWidth="1"/>
    <col min="6" max="6" width="39.42578125" style="248" customWidth="1"/>
    <col min="7" max="7" width="2.42578125" style="248" customWidth="1"/>
    <col min="8" max="9" width="31.42578125" style="218" bestFit="1" customWidth="1"/>
    <col min="10" max="10" width="12" style="218" bestFit="1" customWidth="1"/>
    <col min="11" max="11" width="31.42578125" style="218" bestFit="1" customWidth="1"/>
    <col min="12" max="12" width="12" style="218" bestFit="1" customWidth="1"/>
    <col min="13" max="16384" width="11.42578125" style="218"/>
  </cols>
  <sheetData>
    <row r="1" spans="2:12" ht="13.5" customHeight="1">
      <c r="B1" s="216"/>
      <c r="D1" s="216"/>
      <c r="E1" s="216"/>
      <c r="F1" s="216"/>
      <c r="G1" s="216"/>
    </row>
    <row r="2" spans="2:12" ht="62.45" customHeight="1">
      <c r="B2" s="341" t="s">
        <v>699</v>
      </c>
      <c r="C2" s="341"/>
      <c r="D2" s="341"/>
      <c r="E2" s="341"/>
      <c r="F2" s="341"/>
      <c r="G2" s="219"/>
    </row>
    <row r="3" spans="2:12" ht="31.5" customHeight="1">
      <c r="B3" s="342" t="s">
        <v>778</v>
      </c>
      <c r="C3" s="342"/>
      <c r="D3" s="342"/>
      <c r="E3" s="342"/>
      <c r="F3" s="342"/>
      <c r="G3" s="219"/>
    </row>
    <row r="4" spans="2:12" ht="43.5" customHeight="1">
      <c r="B4" s="343" t="str">
        <f>OAX!C45</f>
        <v>ENTIDAD FEDERATIVA: OAXACA</v>
      </c>
      <c r="C4" s="343"/>
      <c r="D4" s="343"/>
      <c r="E4" s="343"/>
      <c r="F4" s="343"/>
      <c r="G4" s="219"/>
    </row>
    <row r="5" spans="2:12" ht="40.5" customHeight="1" thickBot="1">
      <c r="B5" s="220"/>
      <c r="C5" s="221"/>
      <c r="D5" s="222"/>
      <c r="E5" s="222"/>
      <c r="F5" s="223"/>
      <c r="G5" s="220"/>
    </row>
    <row r="6" spans="2:12" ht="33.75" customHeight="1" thickBot="1">
      <c r="B6" s="344" t="s">
        <v>701</v>
      </c>
      <c r="C6" s="345"/>
      <c r="D6" s="348" t="s">
        <v>702</v>
      </c>
      <c r="E6" s="349"/>
      <c r="F6" s="350"/>
      <c r="G6" s="224"/>
    </row>
    <row r="7" spans="2:12" ht="59.25" customHeight="1">
      <c r="B7" s="346"/>
      <c r="C7" s="347"/>
      <c r="D7" s="225" t="s">
        <v>703</v>
      </c>
      <c r="E7" s="226" t="s">
        <v>704</v>
      </c>
      <c r="F7" s="227" t="s">
        <v>18</v>
      </c>
      <c r="G7" s="228"/>
    </row>
    <row r="8" spans="2:12" ht="5.25" customHeight="1" thickBot="1">
      <c r="B8" s="229"/>
      <c r="C8" s="230"/>
      <c r="D8" s="231"/>
      <c r="E8" s="231"/>
      <c r="F8" s="231"/>
      <c r="G8" s="232"/>
      <c r="H8" s="233"/>
      <c r="I8" s="233"/>
      <c r="J8" s="233"/>
      <c r="K8" s="233"/>
      <c r="L8" s="233"/>
    </row>
    <row r="9" spans="2:12">
      <c r="B9" s="339">
        <v>1</v>
      </c>
      <c r="C9" s="234" t="s">
        <v>705</v>
      </c>
      <c r="D9" s="235">
        <v>0</v>
      </c>
      <c r="E9" s="235"/>
      <c r="F9" s="236">
        <f>+D9</f>
        <v>0</v>
      </c>
      <c r="G9" s="232"/>
      <c r="H9" s="233"/>
      <c r="I9" s="233"/>
      <c r="J9" s="233"/>
      <c r="K9" s="233"/>
      <c r="L9" s="233"/>
    </row>
    <row r="10" spans="2:12" ht="32.25" thickBot="1">
      <c r="B10" s="340"/>
      <c r="C10" s="237" t="s">
        <v>706</v>
      </c>
      <c r="D10" s="238"/>
      <c r="E10" s="238"/>
      <c r="F10" s="239"/>
      <c r="G10" s="232"/>
      <c r="H10" s="233"/>
      <c r="I10" s="233"/>
      <c r="J10" s="233"/>
      <c r="K10" s="233"/>
      <c r="L10" s="233"/>
    </row>
    <row r="11" spans="2:12">
      <c r="B11" s="339">
        <v>2</v>
      </c>
      <c r="C11" s="234" t="s">
        <v>707</v>
      </c>
      <c r="D11" s="235">
        <v>0</v>
      </c>
      <c r="E11" s="235"/>
      <c r="F11" s="236">
        <f>+D11</f>
        <v>0</v>
      </c>
      <c r="G11" s="232"/>
      <c r="H11" s="233"/>
      <c r="I11" s="233"/>
      <c r="J11" s="233"/>
      <c r="K11" s="233"/>
      <c r="L11" s="233"/>
    </row>
    <row r="12" spans="2:12" ht="32.25" thickBot="1">
      <c r="B12" s="340"/>
      <c r="C12" s="237" t="s">
        <v>706</v>
      </c>
      <c r="D12" s="238"/>
      <c r="E12" s="238"/>
      <c r="F12" s="239"/>
      <c r="G12" s="232"/>
      <c r="H12" s="233"/>
      <c r="I12" s="233"/>
      <c r="J12" s="233"/>
      <c r="K12" s="233"/>
      <c r="L12" s="233"/>
    </row>
    <row r="13" spans="2:12">
      <c r="B13" s="339">
        <v>3</v>
      </c>
      <c r="C13" s="234" t="s">
        <v>708</v>
      </c>
      <c r="D13" s="235">
        <v>0</v>
      </c>
      <c r="E13" s="235"/>
      <c r="F13" s="236">
        <f>+D13</f>
        <v>0</v>
      </c>
      <c r="G13" s="232"/>
      <c r="H13" s="233"/>
      <c r="I13" s="233"/>
      <c r="J13" s="233"/>
      <c r="K13" s="233"/>
      <c r="L13" s="233"/>
    </row>
    <row r="14" spans="2:12" ht="32.25" thickBot="1">
      <c r="B14" s="340"/>
      <c r="C14" s="237" t="s">
        <v>706</v>
      </c>
      <c r="D14" s="238"/>
      <c r="E14" s="238"/>
      <c r="F14" s="239"/>
      <c r="G14" s="232"/>
      <c r="H14" s="233"/>
      <c r="I14" s="233"/>
      <c r="J14" s="233"/>
      <c r="K14" s="233"/>
      <c r="L14" s="233"/>
    </row>
    <row r="15" spans="2:12">
      <c r="B15" s="339">
        <v>4</v>
      </c>
      <c r="C15" s="234" t="s">
        <v>709</v>
      </c>
      <c r="D15" s="235">
        <v>0</v>
      </c>
      <c r="E15" s="235"/>
      <c r="F15" s="236">
        <f>+D15</f>
        <v>0</v>
      </c>
      <c r="G15" s="232"/>
      <c r="H15" s="233"/>
      <c r="I15" s="233"/>
      <c r="J15" s="233"/>
      <c r="K15" s="233"/>
      <c r="L15" s="233"/>
    </row>
    <row r="16" spans="2:12" ht="32.25" thickBot="1">
      <c r="B16" s="340"/>
      <c r="C16" s="237" t="s">
        <v>706</v>
      </c>
      <c r="D16" s="238"/>
      <c r="E16" s="238"/>
      <c r="F16" s="239"/>
      <c r="G16" s="232"/>
      <c r="H16" s="233"/>
      <c r="I16" s="233"/>
      <c r="J16" s="233"/>
      <c r="K16" s="233"/>
      <c r="L16" s="233"/>
    </row>
    <row r="17" spans="2:12">
      <c r="B17" s="339">
        <v>5</v>
      </c>
      <c r="C17" s="234" t="s">
        <v>710</v>
      </c>
      <c r="D17" s="235">
        <v>0</v>
      </c>
      <c r="E17" s="235"/>
      <c r="F17" s="236">
        <f>+D17</f>
        <v>0</v>
      </c>
      <c r="G17" s="232"/>
      <c r="H17" s="233"/>
      <c r="I17" s="233"/>
      <c r="J17" s="233"/>
      <c r="K17" s="233"/>
      <c r="L17" s="233"/>
    </row>
    <row r="18" spans="2:12" ht="32.25" thickBot="1">
      <c r="B18" s="340"/>
      <c r="C18" s="237" t="s">
        <v>706</v>
      </c>
      <c r="D18" s="238"/>
      <c r="E18" s="238"/>
      <c r="F18" s="239"/>
      <c r="G18" s="232"/>
      <c r="H18" s="233"/>
      <c r="I18" s="233"/>
      <c r="J18" s="233"/>
      <c r="K18" s="233"/>
      <c r="L18" s="233"/>
    </row>
    <row r="19" spans="2:12">
      <c r="B19" s="339">
        <v>6</v>
      </c>
      <c r="C19" s="234" t="s">
        <v>711</v>
      </c>
      <c r="D19" s="235">
        <v>0</v>
      </c>
      <c r="E19" s="235"/>
      <c r="F19" s="236">
        <f>+D19</f>
        <v>0</v>
      </c>
      <c r="G19" s="232"/>
      <c r="H19" s="233"/>
      <c r="I19" s="233"/>
      <c r="J19" s="233"/>
      <c r="K19" s="233"/>
      <c r="L19" s="233"/>
    </row>
    <row r="20" spans="2:12" ht="32.25" thickBot="1">
      <c r="B20" s="340"/>
      <c r="C20" s="237" t="s">
        <v>706</v>
      </c>
      <c r="D20" s="238"/>
      <c r="E20" s="238"/>
      <c r="F20" s="239"/>
      <c r="G20" s="232"/>
      <c r="H20" s="233"/>
      <c r="I20" s="233"/>
      <c r="J20" s="233"/>
      <c r="K20" s="233"/>
      <c r="L20" s="233"/>
    </row>
    <row r="21" spans="2:12">
      <c r="B21" s="339">
        <v>7</v>
      </c>
      <c r="C21" s="234" t="s">
        <v>712</v>
      </c>
      <c r="D21" s="235">
        <v>0</v>
      </c>
      <c r="E21" s="235"/>
      <c r="F21" s="236">
        <f>+D21</f>
        <v>0</v>
      </c>
      <c r="G21" s="232"/>
      <c r="H21" s="233"/>
      <c r="I21" s="233"/>
      <c r="J21" s="233"/>
      <c r="K21" s="233"/>
      <c r="L21" s="233"/>
    </row>
    <row r="22" spans="2:12" ht="32.25" thickBot="1">
      <c r="B22" s="340"/>
      <c r="C22" s="237" t="s">
        <v>706</v>
      </c>
      <c r="D22" s="238"/>
      <c r="E22" s="238"/>
      <c r="F22" s="239"/>
      <c r="G22" s="232"/>
      <c r="H22" s="233"/>
      <c r="I22" s="233"/>
      <c r="J22" s="233"/>
      <c r="K22" s="233"/>
      <c r="L22" s="233"/>
    </row>
    <row r="23" spans="2:12">
      <c r="B23" s="339">
        <v>8</v>
      </c>
      <c r="C23" s="234" t="s">
        <v>713</v>
      </c>
      <c r="D23" s="235">
        <v>0</v>
      </c>
      <c r="E23" s="235"/>
      <c r="F23" s="236">
        <f>+D23</f>
        <v>0</v>
      </c>
      <c r="G23" s="232"/>
      <c r="H23" s="233"/>
      <c r="I23" s="233"/>
      <c r="J23" s="233"/>
      <c r="K23" s="233"/>
      <c r="L23" s="233"/>
    </row>
    <row r="24" spans="2:12" ht="32.25" thickBot="1">
      <c r="B24" s="340"/>
      <c r="C24" s="237" t="s">
        <v>706</v>
      </c>
      <c r="D24" s="238"/>
      <c r="E24" s="238"/>
      <c r="F24" s="239"/>
      <c r="G24" s="232"/>
      <c r="H24" s="233"/>
      <c r="I24" s="233"/>
      <c r="J24" s="233"/>
      <c r="K24" s="233"/>
      <c r="L24" s="233"/>
    </row>
    <row r="25" spans="2:12">
      <c r="B25" s="339">
        <v>9</v>
      </c>
      <c r="C25" s="234" t="s">
        <v>714</v>
      </c>
      <c r="D25" s="235">
        <v>0</v>
      </c>
      <c r="E25" s="235"/>
      <c r="F25" s="236">
        <f>+D25</f>
        <v>0</v>
      </c>
      <c r="G25" s="232"/>
      <c r="H25" s="233"/>
      <c r="I25" s="233"/>
      <c r="J25" s="233"/>
      <c r="K25" s="233"/>
      <c r="L25" s="233"/>
    </row>
    <row r="26" spans="2:12" ht="32.25" thickBot="1">
      <c r="B26" s="340"/>
      <c r="C26" s="237" t="s">
        <v>706</v>
      </c>
      <c r="D26" s="238"/>
      <c r="E26" s="238"/>
      <c r="F26" s="239"/>
      <c r="G26" s="232"/>
      <c r="H26" s="233"/>
      <c r="I26" s="233"/>
      <c r="J26" s="233"/>
      <c r="K26" s="233"/>
      <c r="L26" s="233"/>
    </row>
    <row r="27" spans="2:12">
      <c r="B27" s="339">
        <v>10</v>
      </c>
      <c r="C27" s="234" t="s">
        <v>715</v>
      </c>
      <c r="D27" s="235">
        <v>0</v>
      </c>
      <c r="E27" s="235"/>
      <c r="F27" s="236">
        <f>+D27</f>
        <v>0</v>
      </c>
      <c r="G27" s="232"/>
      <c r="H27" s="233"/>
      <c r="I27" s="233"/>
      <c r="J27" s="233"/>
      <c r="K27" s="233"/>
      <c r="L27" s="233"/>
    </row>
    <row r="28" spans="2:12" ht="32.25" thickBot="1">
      <c r="B28" s="340"/>
      <c r="C28" s="237" t="s">
        <v>706</v>
      </c>
      <c r="D28" s="238"/>
      <c r="E28" s="238"/>
      <c r="F28" s="239"/>
      <c r="G28" s="232"/>
      <c r="H28" s="233"/>
      <c r="I28" s="233"/>
      <c r="J28" s="233"/>
      <c r="K28" s="233"/>
      <c r="L28" s="233"/>
    </row>
    <row r="29" spans="2:12" ht="72">
      <c r="B29" s="339" t="s">
        <v>716</v>
      </c>
      <c r="C29" s="234" t="s">
        <v>717</v>
      </c>
      <c r="D29" s="235">
        <v>0</v>
      </c>
      <c r="E29" s="235"/>
      <c r="F29" s="236">
        <f>+D29</f>
        <v>0</v>
      </c>
      <c r="G29" s="232"/>
      <c r="H29" s="233"/>
      <c r="I29" s="233"/>
      <c r="J29" s="233"/>
      <c r="K29" s="233"/>
      <c r="L29" s="233"/>
    </row>
    <row r="30" spans="2:12" ht="32.25" thickBot="1">
      <c r="B30" s="340"/>
      <c r="C30" s="237" t="s">
        <v>706</v>
      </c>
      <c r="D30" s="238"/>
      <c r="E30" s="238"/>
      <c r="F30" s="239"/>
      <c r="G30" s="232"/>
      <c r="H30" s="233"/>
      <c r="I30" s="233"/>
      <c r="J30" s="233"/>
      <c r="K30" s="233"/>
      <c r="L30" s="233"/>
    </row>
    <row r="31" spans="2:12" ht="32.25" thickBot="1">
      <c r="B31" s="240"/>
      <c r="C31" s="241" t="s">
        <v>18</v>
      </c>
      <c r="D31" s="242">
        <f>+D9+D11+D13+D15+D17+D19+D21+D23+D25+D27+D29</f>
        <v>0</v>
      </c>
      <c r="E31" s="242"/>
      <c r="F31" s="242">
        <f>+F9+F11+F13+F15+F17+F19+F21+F23+F25+F27+F29</f>
        <v>0</v>
      </c>
      <c r="G31" s="232"/>
      <c r="H31" s="233"/>
      <c r="I31" s="233"/>
      <c r="J31" s="233"/>
      <c r="K31" s="233"/>
      <c r="L31" s="233"/>
    </row>
    <row r="32" spans="2:12" s="247" customFormat="1">
      <c r="B32" s="243"/>
      <c r="C32" s="244"/>
      <c r="D32" s="245"/>
      <c r="E32" s="245"/>
      <c r="F32" s="245"/>
      <c r="G32" s="246"/>
    </row>
    <row r="33" spans="1:7" s="248" customFormat="1">
      <c r="A33" s="218"/>
      <c r="C33" s="217"/>
      <c r="D33" s="249"/>
      <c r="E33" s="249"/>
      <c r="F33" s="249"/>
      <c r="G33" s="249"/>
    </row>
    <row r="34" spans="1:7" s="248" customFormat="1">
      <c r="A34" s="218"/>
      <c r="C34" s="217"/>
      <c r="D34" s="249"/>
      <c r="E34" s="249"/>
      <c r="F34" s="249"/>
      <c r="G34" s="249"/>
    </row>
    <row r="35" spans="1:7" s="248" customFormat="1">
      <c r="A35" s="218"/>
      <c r="C35" s="217"/>
      <c r="D35" s="249"/>
      <c r="E35" s="249"/>
      <c r="F35" s="249"/>
      <c r="G35" s="249"/>
    </row>
    <row r="36" spans="1:7" s="248" customFormat="1">
      <c r="A36" s="218"/>
      <c r="C36" s="217"/>
      <c r="D36" s="249"/>
      <c r="E36" s="249"/>
      <c r="F36" s="249"/>
      <c r="G36" s="249"/>
    </row>
    <row r="37" spans="1:7" s="248" customFormat="1">
      <c r="A37" s="218"/>
      <c r="C37" s="217"/>
      <c r="D37" s="249"/>
      <c r="E37" s="249"/>
      <c r="F37" s="249"/>
      <c r="G37" s="249"/>
    </row>
    <row r="38" spans="1:7" s="248" customFormat="1">
      <c r="A38" s="218"/>
      <c r="C38" s="217"/>
      <c r="D38" s="249"/>
      <c r="E38" s="249"/>
      <c r="F38" s="249"/>
      <c r="G38" s="249"/>
    </row>
    <row r="39" spans="1:7" s="248" customFormat="1">
      <c r="A39" s="218"/>
      <c r="C39" s="217"/>
      <c r="D39" s="249"/>
      <c r="E39" s="249"/>
      <c r="F39" s="249"/>
      <c r="G39" s="249"/>
    </row>
    <row r="40" spans="1:7" s="248" customFormat="1">
      <c r="A40" s="218"/>
      <c r="C40" s="217"/>
      <c r="D40" s="249"/>
      <c r="E40" s="249"/>
      <c r="F40" s="249"/>
      <c r="G40" s="249"/>
    </row>
    <row r="41" spans="1:7" s="248" customFormat="1">
      <c r="A41" s="218"/>
      <c r="C41" s="217"/>
      <c r="D41" s="249"/>
      <c r="E41" s="249"/>
      <c r="F41" s="249"/>
      <c r="G41" s="249"/>
    </row>
    <row r="42" spans="1:7" s="248" customFormat="1">
      <c r="A42" s="218"/>
      <c r="C42" s="217"/>
      <c r="D42" s="249"/>
      <c r="E42" s="249"/>
      <c r="F42" s="249"/>
      <c r="G42" s="249"/>
    </row>
    <row r="43" spans="1:7" s="248" customFormat="1">
      <c r="A43" s="218"/>
      <c r="C43" s="217"/>
      <c r="D43" s="249"/>
      <c r="E43" s="249"/>
      <c r="F43" s="249"/>
      <c r="G43" s="249"/>
    </row>
    <row r="44" spans="1:7" s="248" customFormat="1">
      <c r="A44" s="218"/>
      <c r="C44" s="217"/>
      <c r="D44" s="249"/>
      <c r="E44" s="249"/>
      <c r="F44" s="249"/>
      <c r="G44" s="249"/>
    </row>
    <row r="45" spans="1:7" s="248" customFormat="1">
      <c r="A45" s="218"/>
      <c r="C45" s="217"/>
      <c r="D45" s="249"/>
      <c r="E45" s="249"/>
      <c r="F45" s="249"/>
      <c r="G45" s="249"/>
    </row>
    <row r="46" spans="1:7" s="248" customFormat="1">
      <c r="A46" s="218"/>
      <c r="C46" s="217"/>
      <c r="D46" s="249"/>
      <c r="E46" s="249"/>
      <c r="F46" s="249"/>
      <c r="G46" s="249"/>
    </row>
    <row r="47" spans="1:7" s="248" customFormat="1">
      <c r="A47" s="218"/>
      <c r="C47" s="217"/>
      <c r="D47" s="249"/>
      <c r="E47" s="249"/>
      <c r="F47" s="249"/>
      <c r="G47" s="249"/>
    </row>
    <row r="48" spans="1:7" s="248" customFormat="1">
      <c r="A48" s="218"/>
      <c r="C48" s="217"/>
      <c r="D48" s="249"/>
      <c r="E48" s="249"/>
      <c r="F48" s="249"/>
      <c r="G48" s="249"/>
    </row>
    <row r="49" spans="1:7" s="248" customFormat="1">
      <c r="A49" s="218"/>
      <c r="C49" s="217"/>
      <c r="D49" s="249"/>
      <c r="E49" s="249"/>
      <c r="F49" s="249"/>
      <c r="G49" s="249"/>
    </row>
  </sheetData>
  <sheetProtection formatCells="0"/>
  <mergeCells count="16">
    <mergeCell ref="B21:B22"/>
    <mergeCell ref="B23:B24"/>
    <mergeCell ref="B25:B26"/>
    <mergeCell ref="B27:B28"/>
    <mergeCell ref="B29:B30"/>
    <mergeCell ref="B11:B12"/>
    <mergeCell ref="B13:B14"/>
    <mergeCell ref="B15:B16"/>
    <mergeCell ref="B17:B18"/>
    <mergeCell ref="B19:B20"/>
    <mergeCell ref="B9:B10"/>
    <mergeCell ref="B2:F2"/>
    <mergeCell ref="B3:F3"/>
    <mergeCell ref="B4:F4"/>
    <mergeCell ref="B6:C7"/>
    <mergeCell ref="D6:F6"/>
  </mergeCells>
  <printOptions horizontalCentered="1"/>
  <pageMargins left="0.19685039370078741" right="0.19685039370078741" top="0.15748031496062992" bottom="0.39370078740157483" header="0.31496062992125984" footer="0.31496062992125984"/>
  <pageSetup scale="52" orientation="landscape" r:id="rId1"/>
  <headerFooter>
    <oddFooter xml:space="preserve">&amp;C&amp;12Página &amp;P&amp;R&amp;12ESTRUCTURA PRESUPUESTARIA 2015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  <pageSetUpPr fitToPage="1"/>
  </sheetPr>
  <dimension ref="A2:G49"/>
  <sheetViews>
    <sheetView topLeftCell="A10" zoomScaleNormal="100" workbookViewId="0">
      <selection activeCell="B47" sqref="B47"/>
    </sheetView>
  </sheetViews>
  <sheetFormatPr baseColWidth="10" defaultColWidth="11.5703125" defaultRowHeight="15.75"/>
  <cols>
    <col min="1" max="1" width="36.140625" style="251" customWidth="1"/>
    <col min="2" max="2" width="112.28515625" style="251" customWidth="1"/>
    <col min="3" max="16384" width="11.5703125" style="251"/>
  </cols>
  <sheetData>
    <row r="2" spans="1:7">
      <c r="A2" s="250"/>
      <c r="B2" s="250"/>
      <c r="C2" s="250"/>
      <c r="D2" s="250"/>
      <c r="E2" s="250"/>
      <c r="F2" s="250"/>
      <c r="G2" s="250"/>
    </row>
    <row r="3" spans="1:7" ht="51" customHeight="1">
      <c r="A3" s="352" t="s">
        <v>783</v>
      </c>
      <c r="B3" s="352"/>
      <c r="C3" s="250"/>
      <c r="D3" s="250"/>
      <c r="E3" s="250"/>
      <c r="F3" s="250"/>
      <c r="G3" s="250"/>
    </row>
    <row r="4" spans="1:7">
      <c r="A4" s="252"/>
      <c r="B4" s="252"/>
      <c r="C4" s="284"/>
      <c r="D4" s="284"/>
      <c r="E4" s="284"/>
      <c r="F4" s="284"/>
      <c r="G4" s="284"/>
    </row>
    <row r="6" spans="1:7">
      <c r="A6" s="253" t="s">
        <v>718</v>
      </c>
      <c r="B6" s="253" t="s">
        <v>719</v>
      </c>
    </row>
    <row r="8" spans="1:7" ht="51" customHeight="1">
      <c r="A8" s="353" t="s">
        <v>784</v>
      </c>
      <c r="B8" s="353"/>
    </row>
    <row r="9" spans="1:7">
      <c r="A9" s="254"/>
    </row>
    <row r="10" spans="1:7" ht="16.899999999999999" customHeight="1">
      <c r="A10" s="255" t="s">
        <v>720</v>
      </c>
      <c r="B10" s="256" t="s">
        <v>721</v>
      </c>
    </row>
    <row r="11" spans="1:7">
      <c r="A11" s="257" t="s">
        <v>722</v>
      </c>
      <c r="B11" s="258" t="s">
        <v>723</v>
      </c>
    </row>
    <row r="12" spans="1:7">
      <c r="A12" s="255" t="s">
        <v>724</v>
      </c>
      <c r="B12" s="256" t="s">
        <v>725</v>
      </c>
    </row>
    <row r="13" spans="1:7" ht="47.25">
      <c r="A13" s="257" t="s">
        <v>726</v>
      </c>
      <c r="B13" s="258" t="s">
        <v>727</v>
      </c>
    </row>
    <row r="14" spans="1:7" ht="31.5">
      <c r="A14" s="255" t="s">
        <v>728</v>
      </c>
      <c r="B14" s="256" t="s">
        <v>729</v>
      </c>
    </row>
    <row r="15" spans="1:7" ht="31.5">
      <c r="A15" s="257" t="s">
        <v>730</v>
      </c>
      <c r="B15" s="258" t="s">
        <v>731</v>
      </c>
    </row>
    <row r="16" spans="1:7" ht="31.5">
      <c r="A16" s="255" t="s">
        <v>732</v>
      </c>
      <c r="B16" s="256" t="s">
        <v>733</v>
      </c>
    </row>
    <row r="17" spans="1:2" ht="31.5">
      <c r="A17" s="257" t="s">
        <v>734</v>
      </c>
      <c r="B17" s="258" t="s">
        <v>735</v>
      </c>
    </row>
    <row r="18" spans="1:2" ht="31.5">
      <c r="A18" s="255" t="s">
        <v>736</v>
      </c>
      <c r="B18" s="256" t="s">
        <v>737</v>
      </c>
    </row>
    <row r="19" spans="1:2" ht="47.25">
      <c r="A19" s="257" t="s">
        <v>738</v>
      </c>
      <c r="B19" s="258" t="s">
        <v>739</v>
      </c>
    </row>
    <row r="20" spans="1:2" ht="31.5">
      <c r="A20" s="255" t="s">
        <v>740</v>
      </c>
      <c r="B20" s="256" t="s">
        <v>785</v>
      </c>
    </row>
    <row r="21" spans="1:2">
      <c r="A21" s="257" t="s">
        <v>741</v>
      </c>
      <c r="B21" s="258" t="s">
        <v>742</v>
      </c>
    </row>
    <row r="22" spans="1:2" ht="17.25" customHeight="1">
      <c r="A22" s="257" t="s">
        <v>743</v>
      </c>
      <c r="B22" s="258" t="s">
        <v>744</v>
      </c>
    </row>
    <row r="23" spans="1:2" ht="40.5" customHeight="1">
      <c r="A23" s="255" t="s">
        <v>37</v>
      </c>
      <c r="B23" s="256" t="s">
        <v>745</v>
      </c>
    </row>
    <row r="24" spans="1:2" ht="31.5">
      <c r="A24" s="257" t="s">
        <v>746</v>
      </c>
      <c r="B24" s="258" t="s">
        <v>747</v>
      </c>
    </row>
    <row r="25" spans="1:2" ht="63">
      <c r="A25" s="257" t="s">
        <v>748</v>
      </c>
      <c r="B25" s="258" t="s">
        <v>749</v>
      </c>
    </row>
    <row r="26" spans="1:2" ht="47.25">
      <c r="A26" s="255" t="s">
        <v>750</v>
      </c>
      <c r="B26" s="256" t="s">
        <v>751</v>
      </c>
    </row>
    <row r="27" spans="1:2" ht="31.5">
      <c r="A27" s="257" t="s">
        <v>752</v>
      </c>
      <c r="B27" s="258" t="s">
        <v>753</v>
      </c>
    </row>
    <row r="28" spans="1:2">
      <c r="A28" s="255" t="s">
        <v>754</v>
      </c>
      <c r="B28" s="256" t="s">
        <v>755</v>
      </c>
    </row>
    <row r="29" spans="1:2" ht="31.5">
      <c r="A29" s="255" t="s">
        <v>756</v>
      </c>
      <c r="B29" s="256" t="s">
        <v>757</v>
      </c>
    </row>
    <row r="30" spans="1:2" ht="31.5">
      <c r="A30" s="255" t="s">
        <v>758</v>
      </c>
      <c r="B30" s="256" t="s">
        <v>759</v>
      </c>
    </row>
    <row r="31" spans="1:2">
      <c r="A31" s="257" t="s">
        <v>760</v>
      </c>
      <c r="B31" s="258" t="s">
        <v>761</v>
      </c>
    </row>
    <row r="32" spans="1:2" ht="31.5">
      <c r="A32" s="255" t="s">
        <v>762</v>
      </c>
      <c r="B32" s="256" t="s">
        <v>763</v>
      </c>
    </row>
    <row r="33" spans="1:2">
      <c r="A33" s="255"/>
      <c r="B33" s="256"/>
    </row>
    <row r="34" spans="1:2" ht="23.25">
      <c r="A34" s="259"/>
      <c r="B34" s="256"/>
    </row>
    <row r="35" spans="1:2">
      <c r="A35" s="253" t="s">
        <v>718</v>
      </c>
      <c r="B35" s="260" t="s">
        <v>764</v>
      </c>
    </row>
    <row r="36" spans="1:2" ht="31.5">
      <c r="A36" s="257" t="s">
        <v>765</v>
      </c>
      <c r="B36" s="258" t="s">
        <v>766</v>
      </c>
    </row>
    <row r="37" spans="1:2">
      <c r="A37" s="261" t="s">
        <v>767</v>
      </c>
      <c r="B37" s="262" t="s">
        <v>768</v>
      </c>
    </row>
    <row r="38" spans="1:2">
      <c r="A38" s="261"/>
      <c r="B38" s="262"/>
    </row>
    <row r="39" spans="1:2">
      <c r="A39" s="263"/>
      <c r="B39" s="263"/>
    </row>
    <row r="40" spans="1:2">
      <c r="A40" s="263"/>
      <c r="B40" s="263"/>
    </row>
    <row r="41" spans="1:2">
      <c r="A41" s="264" t="s">
        <v>718</v>
      </c>
      <c r="B41" s="265" t="s">
        <v>700</v>
      </c>
    </row>
    <row r="42" spans="1:2">
      <c r="A42" s="263"/>
      <c r="B42" s="263"/>
    </row>
    <row r="43" spans="1:2" ht="49.5" customHeight="1">
      <c r="A43" s="351" t="s">
        <v>786</v>
      </c>
      <c r="B43" s="351"/>
    </row>
    <row r="44" spans="1:2">
      <c r="A44" s="263"/>
      <c r="B44" s="263"/>
    </row>
    <row r="45" spans="1:2" ht="31.5">
      <c r="A45" s="266" t="s">
        <v>769</v>
      </c>
      <c r="B45" s="267" t="s">
        <v>770</v>
      </c>
    </row>
    <row r="46" spans="1:2">
      <c r="A46" s="268" t="s">
        <v>771</v>
      </c>
      <c r="B46" s="269" t="s">
        <v>772</v>
      </c>
    </row>
    <row r="47" spans="1:2">
      <c r="A47" s="266" t="s">
        <v>773</v>
      </c>
      <c r="B47" s="267" t="s">
        <v>774</v>
      </c>
    </row>
    <row r="48" spans="1:2">
      <c r="A48" s="263"/>
      <c r="B48" s="263"/>
    </row>
    <row r="49" spans="1:2">
      <c r="A49" s="263"/>
      <c r="B49" s="263"/>
    </row>
  </sheetData>
  <mergeCells count="3">
    <mergeCell ref="A43:B43"/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OAX</vt:lpstr>
      <vt:lpstr>REPORTE INFORME</vt:lpstr>
      <vt:lpstr>REINTEGRO DE RECURSOS</vt:lpstr>
      <vt:lpstr>INSTRUCTIVO</vt:lpstr>
      <vt:lpstr>INSTRUCTIVO!Área_de_impresión</vt:lpstr>
      <vt:lpstr>OAX!Área_de_impresión</vt:lpstr>
      <vt:lpstr>'REINTEGRO DE RECURSOS'!Área_de_impresión</vt:lpstr>
      <vt:lpstr>'REPORTE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Ariadna Esther Gómez Montesinos</dc:creator>
  <cp:lastModifiedBy>Dave Antoine</cp:lastModifiedBy>
  <cp:lastPrinted>2024-02-12T20:38:11Z</cp:lastPrinted>
  <dcterms:created xsi:type="dcterms:W3CDTF">2023-12-15T23:58:26Z</dcterms:created>
  <dcterms:modified xsi:type="dcterms:W3CDTF">2024-02-13T00:12:25Z</dcterms:modified>
</cp:coreProperties>
</file>