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copia\FEBRERO 2019\"/>
    </mc:Choice>
  </mc:AlternateContent>
  <bookViews>
    <workbookView xWindow="0" yWindow="300" windowWidth="16605" windowHeight="8835"/>
  </bookViews>
  <sheets>
    <sheet name="FMTO_CEDCAP  (2)" sheetId="2" r:id="rId1"/>
  </sheets>
  <externalReferences>
    <externalReference r:id="rId2"/>
  </externalReferences>
  <definedNames>
    <definedName name="_xlnm.Print_Area" localSheetId="0">'FMTO_CEDCAP  (2)'!$A$4:$L$26</definedName>
    <definedName name="EdoCEIP" localSheetId="0">#REF!</definedName>
    <definedName name="EdoCEIP">#REF!</definedName>
    <definedName name="FedCEIP" localSheetId="0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2" l="1"/>
  <c r="G27" i="2"/>
  <c r="I27" i="2" s="1"/>
  <c r="E26" i="2"/>
  <c r="L24" i="2"/>
  <c r="J24" i="2"/>
  <c r="I24" i="2"/>
  <c r="D24" i="2"/>
  <c r="K23" i="2"/>
  <c r="K24" i="2" s="1"/>
  <c r="J23" i="2"/>
  <c r="H23" i="2"/>
  <c r="H24" i="2" s="1"/>
  <c r="G23" i="2"/>
  <c r="G24" i="2" s="1"/>
  <c r="H22" i="2"/>
  <c r="G22" i="2"/>
  <c r="H21" i="2"/>
  <c r="G21" i="2"/>
  <c r="L18" i="2"/>
  <c r="E18" i="2"/>
  <c r="K17" i="2"/>
  <c r="J17" i="2"/>
  <c r="I17" i="2"/>
  <c r="K16" i="2"/>
  <c r="J16" i="2"/>
  <c r="I16" i="2"/>
  <c r="H16" i="2"/>
  <c r="G16" i="2"/>
  <c r="K15" i="2"/>
  <c r="J15" i="2"/>
  <c r="H15" i="2"/>
  <c r="G15" i="2"/>
  <c r="F15" i="2"/>
  <c r="K14" i="2"/>
  <c r="J14" i="2"/>
  <c r="I14" i="2"/>
  <c r="G14" i="2" s="1"/>
  <c r="H14" i="2"/>
  <c r="K13" i="2"/>
  <c r="J13" i="2"/>
  <c r="H13" i="2"/>
  <c r="G13" i="2"/>
  <c r="F13" i="2"/>
  <c r="K12" i="2"/>
  <c r="J12" i="2"/>
  <c r="I12" i="2"/>
  <c r="H12" i="2"/>
  <c r="G12" i="2"/>
  <c r="K11" i="2"/>
  <c r="J11" i="2"/>
  <c r="H11" i="2"/>
  <c r="G11" i="2"/>
  <c r="F11" i="2"/>
  <c r="K10" i="2"/>
  <c r="J10" i="2"/>
  <c r="I10" i="2"/>
  <c r="G10" i="2" s="1"/>
  <c r="H10" i="2"/>
  <c r="K9" i="2"/>
  <c r="K18" i="2" s="1"/>
  <c r="J9" i="2"/>
  <c r="H9" i="2"/>
  <c r="H18" i="2" s="1"/>
  <c r="G9" i="2"/>
  <c r="F9" i="2"/>
  <c r="F18" i="2" s="1"/>
  <c r="F26" i="2" s="1"/>
  <c r="I2" i="2"/>
  <c r="K26" i="2" l="1"/>
  <c r="J18" i="2"/>
  <c r="J26" i="2" s="1"/>
  <c r="L26" i="2"/>
  <c r="H26" i="2"/>
  <c r="G18" i="2"/>
  <c r="G26" i="2" s="1"/>
  <c r="I18" i="2"/>
  <c r="I26" i="2" s="1"/>
</calcChain>
</file>

<file path=xl/sharedStrings.xml><?xml version="1.0" encoding="utf-8"?>
<sst xmlns="http://schemas.openxmlformats.org/spreadsheetml/2006/main" count="56" uniqueCount="43">
  <si>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</si>
  <si>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</si>
  <si>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</si>
  <si>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</si>
  <si>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</si>
  <si>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</si>
  <si>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</si>
  <si>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</si>
  <si>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</si>
  <si>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</si>
  <si>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</si>
  <si>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</si>
  <si>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</si>
  <si>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</si>
  <si>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</si>
  <si>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</si>
  <si>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</si>
  <si>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</si>
  <si>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</si>
  <si>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</si>
  <si>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</si>
  <si>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</si>
  <si>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</si>
  <si>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</si>
  <si>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</si>
  <si>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</si>
  <si>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</si>
  <si>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</si>
  <si>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</si>
  <si>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</si>
  <si>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</si>
  <si>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</si>
  <si>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</si>
  <si>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</si>
  <si>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</si>
  <si>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</si>
  <si>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</si>
  <si>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</si>
  <si>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</si>
  <si>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</si>
  <si>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</si>
  <si>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Febrero</t>
  </si>
  <si>
    <t>AUTORIZADO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</si>
</sst>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  <numFmt numFmtId="168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168" fontId="0" fillId="0" borderId="0" xfId="0" applyNumberFormat="1" applyFill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165" fontId="18" fillId="0" borderId="26" xfId="1" applyNumberFormat="1" applyFont="1" applyBorder="1" applyAlignment="1">
      <alignment vertical="center" wrapText="1"/>
    </xf>
    <xf numFmtId="0" fontId="16" fillId="4" borderId="21" xfId="0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H9" activePane="bottomRight" state="frozen"/>
      <selection activeCell="A6" sqref="A6"/>
      <selection pane="topRight" activeCell="E6" sqref="E6"/>
      <selection pane="bottomLeft" activeCell="A9" sqref="A9"/>
      <selection pane="bottomRight" activeCell="K5" sqref="K5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29"/>
      <c r="K1" s="29"/>
      <c r="L1" s="29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0"/>
      <c r="K2" s="30"/>
      <c r="L2" s="30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106" t="s">
        <v>34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1:19" ht="19.5" customHeight="1" x14ac:dyDescent="0.25">
      <c r="A5" s="35" t="s">
        <v>19</v>
      </c>
      <c r="B5" s="35" t="s">
        <v>33</v>
      </c>
      <c r="C5" s="9"/>
      <c r="D5" s="9"/>
      <c r="E5" s="9"/>
      <c r="F5" s="9"/>
      <c r="G5" s="36" t="s">
        <v>41</v>
      </c>
      <c r="H5" s="9"/>
      <c r="I5" s="50"/>
      <c r="J5" s="9"/>
      <c r="K5" s="9"/>
      <c r="L5" s="9"/>
    </row>
    <row r="6" spans="1:19" ht="16.5" thickBot="1" x14ac:dyDescent="0.3">
      <c r="A6" s="107" t="s">
        <v>4</v>
      </c>
      <c r="B6" s="107"/>
      <c r="C6" s="107"/>
      <c r="D6" s="107"/>
      <c r="E6" s="107"/>
      <c r="F6" s="107"/>
      <c r="G6" s="107"/>
      <c r="H6" s="107"/>
      <c r="I6" s="107"/>
      <c r="J6" s="70"/>
      <c r="K6" s="70"/>
      <c r="L6" s="70"/>
    </row>
    <row r="7" spans="1:19" ht="27" customHeight="1" x14ac:dyDescent="0.25">
      <c r="A7" s="108" t="s">
        <v>5</v>
      </c>
      <c r="B7" s="109"/>
      <c r="C7" s="109"/>
      <c r="D7" s="109" t="s">
        <v>28</v>
      </c>
      <c r="E7" s="109"/>
      <c r="F7" s="109"/>
      <c r="G7" s="109" t="s">
        <v>30</v>
      </c>
      <c r="H7" s="109"/>
      <c r="I7" s="109"/>
      <c r="J7" s="109" t="s">
        <v>31</v>
      </c>
      <c r="K7" s="109"/>
      <c r="L7" s="110"/>
    </row>
    <row r="8" spans="1:19" ht="41.25" customHeight="1" x14ac:dyDescent="0.25">
      <c r="A8" s="38" t="s">
        <v>6</v>
      </c>
      <c r="B8" s="39" t="s">
        <v>23</v>
      </c>
      <c r="C8" s="39" t="s">
        <v>7</v>
      </c>
      <c r="D8" s="39" t="s">
        <v>21</v>
      </c>
      <c r="E8" s="39" t="s">
        <v>8</v>
      </c>
      <c r="F8" s="39" t="s">
        <v>29</v>
      </c>
      <c r="G8" s="39" t="s">
        <v>9</v>
      </c>
      <c r="H8" s="39" t="s">
        <v>10</v>
      </c>
      <c r="I8" s="39" t="s">
        <v>32</v>
      </c>
      <c r="J8" s="39" t="s">
        <v>9</v>
      </c>
      <c r="K8" s="39" t="s">
        <v>10</v>
      </c>
      <c r="L8" s="40" t="s">
        <v>32</v>
      </c>
      <c r="M8" s="20"/>
    </row>
    <row r="9" spans="1:19" s="55" customFormat="1" ht="30" customHeight="1" x14ac:dyDescent="0.25">
      <c r="A9" s="97" t="s">
        <v>25</v>
      </c>
      <c r="B9" s="100" t="s">
        <v>12</v>
      </c>
      <c r="C9" s="101" t="s">
        <v>20</v>
      </c>
      <c r="D9" s="51" t="s">
        <v>13</v>
      </c>
      <c r="E9" s="71">
        <v>194</v>
      </c>
      <c r="F9" s="72">
        <f>E9*30</f>
        <v>5820</v>
      </c>
      <c r="G9" s="58">
        <f>I9*0.8</f>
        <v>16869600</v>
      </c>
      <c r="H9" s="58">
        <f>I9*0.2</f>
        <v>4217400</v>
      </c>
      <c r="I9" s="52">
        <v>21087000</v>
      </c>
      <c r="J9" s="58">
        <f>L9*0.8</f>
        <v>10843200</v>
      </c>
      <c r="K9" s="58">
        <f>L9*0.2</f>
        <v>2710800</v>
      </c>
      <c r="L9" s="53">
        <v>13554000</v>
      </c>
      <c r="M9" s="54"/>
      <c r="N9" s="67"/>
      <c r="O9" s="67"/>
      <c r="R9" s="56"/>
      <c r="S9" s="56"/>
    </row>
    <row r="10" spans="1:19" ht="30" customHeight="1" x14ac:dyDescent="0.25">
      <c r="A10" s="98"/>
      <c r="B10" s="100"/>
      <c r="C10" s="101"/>
      <c r="D10" s="19" t="s">
        <v>22</v>
      </c>
      <c r="E10" s="73">
        <v>5</v>
      </c>
      <c r="F10" s="74">
        <v>0</v>
      </c>
      <c r="G10" s="58">
        <f t="shared" ref="G10:G16" si="0">I10*0.8</f>
        <v>768000</v>
      </c>
      <c r="H10" s="58">
        <f t="shared" ref="H10:H16" si="1">I10*0.2</f>
        <v>192000</v>
      </c>
      <c r="I10" s="24">
        <f>E10*192000</f>
        <v>960000</v>
      </c>
      <c r="J10" s="58">
        <f t="shared" ref="J10:J17" si="2">L10*0.8</f>
        <v>422400</v>
      </c>
      <c r="K10" s="58">
        <f t="shared" ref="K10:K17" si="3">L10*0.2</f>
        <v>105600</v>
      </c>
      <c r="L10" s="53">
        <v>528000</v>
      </c>
      <c r="M10" s="20"/>
      <c r="R10" s="21"/>
      <c r="S10" s="21"/>
    </row>
    <row r="11" spans="1:19" s="55" customFormat="1" ht="30" customHeight="1" x14ac:dyDescent="0.25">
      <c r="A11" s="98"/>
      <c r="B11" s="100" t="s">
        <v>14</v>
      </c>
      <c r="C11" s="101" t="s">
        <v>20</v>
      </c>
      <c r="D11" s="51" t="s">
        <v>13</v>
      </c>
      <c r="E11" s="71">
        <v>49</v>
      </c>
      <c r="F11" s="72">
        <f>E11*30</f>
        <v>1470</v>
      </c>
      <c r="G11" s="58">
        <f t="shared" si="0"/>
        <v>4255200</v>
      </c>
      <c r="H11" s="58">
        <f t="shared" si="1"/>
        <v>1063800</v>
      </c>
      <c r="I11" s="52">
        <v>5319000</v>
      </c>
      <c r="J11" s="58">
        <f t="shared" si="2"/>
        <v>3398400</v>
      </c>
      <c r="K11" s="58">
        <f t="shared" si="3"/>
        <v>849600</v>
      </c>
      <c r="L11" s="53">
        <v>4248000</v>
      </c>
      <c r="M11" s="54"/>
      <c r="N11" s="78"/>
      <c r="R11" s="56"/>
      <c r="S11" s="56"/>
    </row>
    <row r="12" spans="1:19" ht="30" customHeight="1" x14ac:dyDescent="0.25">
      <c r="A12" s="98"/>
      <c r="B12" s="100"/>
      <c r="C12" s="101"/>
      <c r="D12" s="19" t="s">
        <v>22</v>
      </c>
      <c r="E12" s="73">
        <v>2</v>
      </c>
      <c r="F12" s="74">
        <v>0</v>
      </c>
      <c r="G12" s="58">
        <f t="shared" si="0"/>
        <v>307200</v>
      </c>
      <c r="H12" s="58">
        <f t="shared" si="1"/>
        <v>76800</v>
      </c>
      <c r="I12" s="24">
        <f>E12*192000</f>
        <v>384000</v>
      </c>
      <c r="J12" s="58">
        <f t="shared" si="2"/>
        <v>172800</v>
      </c>
      <c r="K12" s="58">
        <f t="shared" si="3"/>
        <v>43200</v>
      </c>
      <c r="L12" s="53">
        <v>216000</v>
      </c>
      <c r="M12" s="20"/>
      <c r="R12" s="21"/>
      <c r="S12" s="21"/>
    </row>
    <row r="13" spans="1:19" s="55" customFormat="1" ht="30" customHeight="1" x14ac:dyDescent="0.25">
      <c r="A13" s="98"/>
      <c r="B13" s="102" t="s">
        <v>15</v>
      </c>
      <c r="C13" s="101" t="s">
        <v>20</v>
      </c>
      <c r="D13" s="51" t="s">
        <v>13</v>
      </c>
      <c r="E13" s="71">
        <v>20</v>
      </c>
      <c r="F13" s="72">
        <f>E13*30</f>
        <v>600</v>
      </c>
      <c r="G13" s="58">
        <f t="shared" si="0"/>
        <v>1756800</v>
      </c>
      <c r="H13" s="58">
        <f t="shared" si="1"/>
        <v>439200</v>
      </c>
      <c r="I13" s="52">
        <v>2196000</v>
      </c>
      <c r="J13" s="58">
        <f t="shared" si="2"/>
        <v>1296000</v>
      </c>
      <c r="K13" s="58">
        <f t="shared" si="3"/>
        <v>324000</v>
      </c>
      <c r="L13" s="53">
        <v>1620000</v>
      </c>
      <c r="M13" s="54"/>
      <c r="N13" s="78"/>
      <c r="R13" s="56"/>
      <c r="S13" s="56"/>
    </row>
    <row r="14" spans="1:19" ht="30" customHeight="1" x14ac:dyDescent="0.25">
      <c r="A14" s="98"/>
      <c r="B14" s="102"/>
      <c r="C14" s="101"/>
      <c r="D14" s="19" t="s">
        <v>22</v>
      </c>
      <c r="E14" s="73">
        <v>1</v>
      </c>
      <c r="F14" s="74">
        <v>0</v>
      </c>
      <c r="G14" s="58">
        <f t="shared" si="0"/>
        <v>153600</v>
      </c>
      <c r="H14" s="58">
        <f t="shared" si="1"/>
        <v>38400</v>
      </c>
      <c r="I14" s="24">
        <f>E14*192000</f>
        <v>192000</v>
      </c>
      <c r="J14" s="58">
        <f t="shared" si="2"/>
        <v>96000</v>
      </c>
      <c r="K14" s="58">
        <f t="shared" si="3"/>
        <v>24000</v>
      </c>
      <c r="L14" s="53">
        <v>120000</v>
      </c>
      <c r="R14" s="21"/>
      <c r="S14" s="21"/>
    </row>
    <row r="15" spans="1:19" s="55" customFormat="1" ht="30" customHeight="1" x14ac:dyDescent="0.25">
      <c r="A15" s="98"/>
      <c r="B15" s="103" t="s">
        <v>16</v>
      </c>
      <c r="C15" s="101" t="s">
        <v>20</v>
      </c>
      <c r="D15" s="51" t="s">
        <v>13</v>
      </c>
      <c r="E15" s="71">
        <v>15</v>
      </c>
      <c r="F15" s="72">
        <f>E15*30</f>
        <v>450</v>
      </c>
      <c r="G15" s="58">
        <f t="shared" si="0"/>
        <v>1310400</v>
      </c>
      <c r="H15" s="58">
        <f t="shared" si="1"/>
        <v>327600</v>
      </c>
      <c r="I15" s="52">
        <v>1638000</v>
      </c>
      <c r="J15" s="58">
        <f t="shared" si="2"/>
        <v>1022400</v>
      </c>
      <c r="K15" s="58">
        <f t="shared" si="3"/>
        <v>255600</v>
      </c>
      <c r="L15" s="53">
        <v>1278000</v>
      </c>
      <c r="M15" s="57"/>
      <c r="R15" s="56"/>
      <c r="S15" s="56"/>
    </row>
    <row r="16" spans="1:19" ht="30" customHeight="1" x14ac:dyDescent="0.25">
      <c r="A16" s="98"/>
      <c r="B16" s="104"/>
      <c r="C16" s="101"/>
      <c r="D16" s="19" t="s">
        <v>22</v>
      </c>
      <c r="E16" s="73">
        <v>0</v>
      </c>
      <c r="F16" s="75">
        <v>0</v>
      </c>
      <c r="G16" s="58">
        <f t="shared" si="0"/>
        <v>0</v>
      </c>
      <c r="H16" s="58">
        <f t="shared" si="1"/>
        <v>0</v>
      </c>
      <c r="I16" s="24">
        <f>E16*192000</f>
        <v>0</v>
      </c>
      <c r="J16" s="58">
        <f t="shared" si="2"/>
        <v>0</v>
      </c>
      <c r="K16" s="58">
        <f t="shared" si="3"/>
        <v>0</v>
      </c>
      <c r="L16" s="41">
        <v>0</v>
      </c>
      <c r="R16" s="21"/>
      <c r="S16" s="21"/>
    </row>
    <row r="17" spans="1:19" ht="30" customHeight="1" x14ac:dyDescent="0.25">
      <c r="A17" s="99"/>
      <c r="B17" s="105"/>
      <c r="C17" s="61" t="s">
        <v>35</v>
      </c>
      <c r="D17" s="62" t="s">
        <v>36</v>
      </c>
      <c r="E17" s="76">
        <v>20</v>
      </c>
      <c r="F17" s="77">
        <v>200</v>
      </c>
      <c r="G17" s="63">
        <v>1319200</v>
      </c>
      <c r="H17" s="63">
        <v>329800</v>
      </c>
      <c r="I17" s="59">
        <f>SUM(G17,H17)</f>
        <v>1649000</v>
      </c>
      <c r="J17" s="58">
        <f t="shared" si="2"/>
        <v>759200</v>
      </c>
      <c r="K17" s="58">
        <f t="shared" si="3"/>
        <v>189800</v>
      </c>
      <c r="L17" s="60">
        <v>949000</v>
      </c>
      <c r="R17" s="21"/>
      <c r="S17" s="21"/>
    </row>
    <row r="18" spans="1:19" ht="30" customHeight="1" thickBot="1" x14ac:dyDescent="0.3">
      <c r="A18" s="88" t="s">
        <v>17</v>
      </c>
      <c r="B18" s="89"/>
      <c r="C18" s="89"/>
      <c r="D18" s="89"/>
      <c r="E18" s="42">
        <f>SUM(E9:E17)</f>
        <v>306</v>
      </c>
      <c r="F18" s="42">
        <f>SUM(F9:F17)</f>
        <v>8540</v>
      </c>
      <c r="G18" s="42">
        <f>SUM(G9:G17)</f>
        <v>26740000</v>
      </c>
      <c r="H18" s="42">
        <f>SUM(H9:H17)</f>
        <v>6685000</v>
      </c>
      <c r="I18" s="43">
        <f>SUM(I9:I17)</f>
        <v>33425000</v>
      </c>
      <c r="J18" s="42">
        <f>SUM(J9:J16)</f>
        <v>17251200</v>
      </c>
      <c r="K18" s="42">
        <f>SUM(K9:K16)</f>
        <v>4312800</v>
      </c>
      <c r="L18" s="44">
        <f>SUM(L9:L17)</f>
        <v>22513000</v>
      </c>
      <c r="R18" s="21"/>
      <c r="S18" s="21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2" t="s">
        <v>18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/>
    </row>
    <row r="21" spans="1:19" ht="30" customHeight="1" x14ac:dyDescent="0.25">
      <c r="A21" s="90" t="s">
        <v>26</v>
      </c>
      <c r="B21" s="91"/>
      <c r="C21" s="91"/>
      <c r="D21" s="22">
        <v>0.02</v>
      </c>
      <c r="E21" s="23"/>
      <c r="F21" s="23"/>
      <c r="G21" s="24">
        <f>I21*0.8</f>
        <v>560000</v>
      </c>
      <c r="H21" s="24">
        <f>I21*0.2</f>
        <v>140000</v>
      </c>
      <c r="I21" s="37">
        <v>700000</v>
      </c>
      <c r="J21" s="24">
        <v>560000</v>
      </c>
      <c r="K21" s="24">
        <v>140000</v>
      </c>
      <c r="L21" s="37">
        <v>700000</v>
      </c>
    </row>
    <row r="22" spans="1:19" ht="30" customHeight="1" x14ac:dyDescent="0.25">
      <c r="A22" s="90" t="s">
        <v>27</v>
      </c>
      <c r="B22" s="91"/>
      <c r="C22" s="91"/>
      <c r="D22" s="22">
        <v>0.02</v>
      </c>
      <c r="E22" s="23"/>
      <c r="F22" s="23"/>
      <c r="G22" s="24">
        <f t="shared" ref="G22:G23" si="4">I22*0.8</f>
        <v>560000</v>
      </c>
      <c r="H22" s="24">
        <f t="shared" ref="H22:H23" si="5">I22*0.2</f>
        <v>140000</v>
      </c>
      <c r="I22" s="37">
        <v>700000</v>
      </c>
      <c r="J22" s="24">
        <v>560000</v>
      </c>
      <c r="K22" s="24">
        <v>140000</v>
      </c>
      <c r="L22" s="37">
        <v>700000</v>
      </c>
    </row>
    <row r="23" spans="1:19" ht="30" customHeight="1" x14ac:dyDescent="0.25">
      <c r="A23" s="92" t="s">
        <v>24</v>
      </c>
      <c r="B23" s="93"/>
      <c r="C23" s="93"/>
      <c r="D23" s="22">
        <v>5.0000000000000001E-3</v>
      </c>
      <c r="E23" s="23"/>
      <c r="F23" s="23"/>
      <c r="G23" s="24">
        <f t="shared" si="4"/>
        <v>140000</v>
      </c>
      <c r="H23" s="24">
        <f t="shared" si="5"/>
        <v>35000</v>
      </c>
      <c r="I23" s="37">
        <v>175000</v>
      </c>
      <c r="J23" s="24">
        <f t="shared" ref="J23" si="6">L23*0.8</f>
        <v>140000</v>
      </c>
      <c r="K23" s="24">
        <f t="shared" ref="K23" si="7">L23*0.2</f>
        <v>35000</v>
      </c>
      <c r="L23" s="37">
        <v>175000</v>
      </c>
    </row>
    <row r="24" spans="1:19" ht="30" customHeight="1" thickBot="1" x14ac:dyDescent="0.3">
      <c r="A24" s="94" t="s">
        <v>17</v>
      </c>
      <c r="B24" s="95"/>
      <c r="C24" s="95"/>
      <c r="D24" s="25">
        <f>SUM(D21:D23)</f>
        <v>4.4999999999999998E-2</v>
      </c>
      <c r="E24" s="26"/>
      <c r="F24" s="26"/>
      <c r="G24" s="27">
        <f>G23+G22+G21</f>
        <v>1260000</v>
      </c>
      <c r="H24" s="27">
        <f t="shared" ref="H24:I24" si="8">H23+H22+H21</f>
        <v>315000</v>
      </c>
      <c r="I24" s="27">
        <f t="shared" si="8"/>
        <v>1575000</v>
      </c>
      <c r="J24" s="27">
        <f>J23+J22+J21</f>
        <v>1260000</v>
      </c>
      <c r="K24" s="27">
        <f t="shared" ref="K24:L24" si="9">K23+K22+K21</f>
        <v>315000</v>
      </c>
      <c r="L24" s="28">
        <f t="shared" si="9"/>
        <v>1575000</v>
      </c>
      <c r="M24" s="13"/>
    </row>
    <row r="25" spans="1:19" ht="30" customHeight="1" thickBot="1" x14ac:dyDescent="0.3">
      <c r="A25" s="96"/>
      <c r="B25" s="96"/>
      <c r="C25" s="96"/>
      <c r="D25" s="96"/>
      <c r="E25" s="96"/>
      <c r="F25" s="96"/>
      <c r="G25" s="47"/>
      <c r="H25" s="47"/>
      <c r="I25" s="31"/>
      <c r="J25" s="31"/>
      <c r="K25" s="31"/>
      <c r="L25" s="31"/>
    </row>
    <row r="26" spans="1:19" ht="30" customHeight="1" thickBot="1" x14ac:dyDescent="0.3">
      <c r="A26" s="79" t="s">
        <v>11</v>
      </c>
      <c r="B26" s="80"/>
      <c r="C26" s="80"/>
      <c r="D26" s="45"/>
      <c r="E26" s="46">
        <f>E18</f>
        <v>306</v>
      </c>
      <c r="F26" s="46">
        <f>F18</f>
        <v>8540</v>
      </c>
      <c r="G26" s="48">
        <f t="shared" ref="G26:L26" si="10">G24+G18</f>
        <v>28000000</v>
      </c>
      <c r="H26" s="48">
        <f t="shared" si="10"/>
        <v>7000000</v>
      </c>
      <c r="I26" s="48">
        <f t="shared" si="10"/>
        <v>35000000</v>
      </c>
      <c r="J26" s="48">
        <f t="shared" si="10"/>
        <v>18511200</v>
      </c>
      <c r="K26" s="48">
        <f t="shared" si="10"/>
        <v>4627800</v>
      </c>
      <c r="L26" s="49">
        <f t="shared" si="10"/>
        <v>24088000</v>
      </c>
    </row>
    <row r="27" spans="1:19" x14ac:dyDescent="0.25">
      <c r="A27" s="14"/>
      <c r="B27" s="64"/>
      <c r="C27" s="64"/>
      <c r="D27" s="64"/>
      <c r="E27" s="64"/>
      <c r="F27" s="64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65"/>
      <c r="C28" s="65"/>
      <c r="D28" s="65"/>
      <c r="E28" s="65"/>
      <c r="F28" s="65"/>
    </row>
    <row r="29" spans="1:19" x14ac:dyDescent="0.25">
      <c r="B29" s="17"/>
      <c r="F29" s="10"/>
      <c r="G29" s="10"/>
    </row>
    <row r="30" spans="1:19" ht="19.5" customHeight="1" x14ac:dyDescent="0.25">
      <c r="B30" s="66"/>
      <c r="C30" s="66"/>
      <c r="D30" s="66"/>
      <c r="J30" s="68"/>
    </row>
    <row r="31" spans="1:19" ht="29.25" customHeight="1" x14ac:dyDescent="0.25">
      <c r="B31" s="66"/>
      <c r="C31" s="66"/>
      <c r="D31" s="66"/>
      <c r="I31" s="81"/>
      <c r="J31" s="81"/>
      <c r="K31" s="81"/>
      <c r="L31" s="81"/>
    </row>
    <row r="32" spans="1:19" x14ac:dyDescent="0.25">
      <c r="B32" s="82" t="s">
        <v>38</v>
      </c>
      <c r="C32" s="82"/>
      <c r="D32" s="66"/>
      <c r="E32" s="84" t="s">
        <v>40</v>
      </c>
      <c r="F32" s="84"/>
      <c r="G32" s="84"/>
      <c r="J32" s="68"/>
    </row>
    <row r="33" spans="2:10" ht="15.75" thickBot="1" x14ac:dyDescent="0.3">
      <c r="B33" s="83"/>
      <c r="C33" s="83"/>
      <c r="D33" s="66"/>
      <c r="E33" s="85"/>
      <c r="F33" s="85"/>
      <c r="G33" s="85"/>
      <c r="I33" s="20"/>
      <c r="J33" s="68" t="s">
        <v>42</v>
      </c>
    </row>
    <row r="34" spans="2:10" ht="33" customHeight="1" x14ac:dyDescent="0.25">
      <c r="B34" s="86" t="s">
        <v>37</v>
      </c>
      <c r="C34" s="86"/>
      <c r="D34" s="66"/>
      <c r="E34" s="87" t="s">
        <v>39</v>
      </c>
      <c r="F34" s="87"/>
      <c r="G34" s="87"/>
      <c r="I34" s="20"/>
      <c r="J34" s="69"/>
    </row>
    <row r="35" spans="2:10" x14ac:dyDescent="0.25">
      <c r="I35" s="20"/>
    </row>
    <row r="36" spans="2:10" x14ac:dyDescent="0.25">
      <c r="I36" s="20"/>
    </row>
    <row r="37" spans="2:10" x14ac:dyDescent="0.25">
      <c r="I37" s="20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A4:L4"/>
    <mergeCell ref="A6:I6"/>
    <mergeCell ref="A7:C7"/>
    <mergeCell ref="D7:F7"/>
    <mergeCell ref="G7:I7"/>
    <mergeCell ref="J7:L7"/>
    <mergeCell ref="A25:F25"/>
    <mergeCell ref="A9:A17"/>
    <mergeCell ref="B9:B10"/>
    <mergeCell ref="C9:C10"/>
    <mergeCell ref="B11:B12"/>
    <mergeCell ref="C11:C12"/>
    <mergeCell ref="B13:B14"/>
    <mergeCell ref="C13:C14"/>
    <mergeCell ref="B15:B17"/>
    <mergeCell ref="C15:C16"/>
    <mergeCell ref="A18:D18"/>
    <mergeCell ref="A21:C21"/>
    <mergeCell ref="A22:C22"/>
    <mergeCell ref="A23:C23"/>
    <mergeCell ref="A24:C24"/>
    <mergeCell ref="A26:C26"/>
    <mergeCell ref="I31:L31"/>
    <mergeCell ref="B32:C33"/>
    <mergeCell ref="E32:G33"/>
    <mergeCell ref="B34:C34"/>
    <mergeCell ref="E34:G34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 (2)</vt:lpstr>
      <vt:lpstr>'FMTO_CEDCAP 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2019-08-07T22:14:10Z</dcterms:modified>
</cp:coreProperties>
</file>