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3ER TRIM 2025\FORMATOS LDF 3ER TRIM 2025\"/>
    </mc:Choice>
  </mc:AlternateContent>
  <xr:revisionPtr revIDLastSave="0" documentId="13_ncr:1_{5822E395-7D54-4A41-B478-A850A0C495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d) SERVICIOS PERSONALES" sheetId="9" r:id="rId1"/>
    <sheet name="Hoja1" sheetId="10" r:id="rId2"/>
    <sheet name="Hoja2" sheetId="11" r:id="rId3"/>
    <sheet name="Hoja4" sheetId="1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E31" i="11" l="1"/>
  <c r="F31" i="11"/>
  <c r="G31" i="11"/>
  <c r="H31" i="11"/>
  <c r="I31" i="11"/>
  <c r="J31" i="11"/>
  <c r="K31" i="11"/>
  <c r="L31" i="11"/>
  <c r="E27" i="11"/>
  <c r="E30" i="11" s="1"/>
  <c r="F27" i="11"/>
  <c r="G27" i="11"/>
  <c r="H27" i="11"/>
  <c r="I27" i="11"/>
  <c r="J27" i="11"/>
  <c r="K27" i="11"/>
  <c r="L27" i="11"/>
  <c r="D27" i="11"/>
  <c r="D31" i="11" s="1"/>
  <c r="M27" i="11"/>
  <c r="E13" i="11"/>
  <c r="F13" i="11"/>
  <c r="G13" i="11"/>
  <c r="H13" i="11"/>
  <c r="I13" i="11"/>
  <c r="J13" i="11"/>
  <c r="K13" i="11"/>
  <c r="L13" i="11"/>
  <c r="D13" i="11"/>
  <c r="E6" i="11"/>
  <c r="F6" i="11"/>
  <c r="G6" i="11"/>
  <c r="H6" i="11"/>
  <c r="I6" i="11"/>
  <c r="J6" i="11"/>
  <c r="K6" i="11"/>
  <c r="L6" i="11"/>
  <c r="D6" i="11"/>
  <c r="E15" i="10" l="1"/>
  <c r="E14" i="10"/>
  <c r="E13" i="10"/>
  <c r="E12" i="10"/>
  <c r="E11" i="10"/>
  <c r="E8" i="10"/>
  <c r="E46" i="10"/>
  <c r="H46" i="10"/>
  <c r="G46" i="10"/>
  <c r="F46" i="10"/>
  <c r="F26" i="10"/>
  <c r="G26" i="10"/>
  <c r="H26" i="10"/>
  <c r="D26" i="10"/>
  <c r="F27" i="10" s="1"/>
  <c r="D46" i="10" l="1"/>
  <c r="E26" i="10"/>
  <c r="H17" i="10"/>
  <c r="G17" i="10"/>
  <c r="F17" i="10"/>
  <c r="D17" i="10"/>
  <c r="M26" i="10"/>
  <c r="L26" i="10"/>
  <c r="K26" i="10"/>
  <c r="J26" i="10"/>
  <c r="K27" i="10" s="1"/>
  <c r="M17" i="10"/>
  <c r="L17" i="10"/>
  <c r="K17" i="10"/>
  <c r="J17" i="10"/>
  <c r="K19" i="10" s="1"/>
  <c r="I8" i="10"/>
  <c r="E17" i="10" l="1"/>
  <c r="I17" i="10"/>
  <c r="H13" i="9" l="1"/>
  <c r="H34" i="9" l="1"/>
  <c r="H33" i="9"/>
  <c r="H32" i="9"/>
  <c r="H31" i="9" s="1"/>
  <c r="G31" i="9"/>
  <c r="F31" i="9"/>
  <c r="E31" i="9"/>
  <c r="D31" i="9"/>
  <c r="C31" i="9"/>
  <c r="H30" i="9"/>
  <c r="H29" i="9"/>
  <c r="H28" i="9"/>
  <c r="H27" i="9" s="1"/>
  <c r="G27" i="9"/>
  <c r="G24" i="9" s="1"/>
  <c r="F27" i="9"/>
  <c r="E27" i="9"/>
  <c r="E24" i="9" s="1"/>
  <c r="D27" i="9"/>
  <c r="D24" i="9" s="1"/>
  <c r="C27" i="9"/>
  <c r="C24" i="9" s="1"/>
  <c r="H26" i="9"/>
  <c r="H25" i="9"/>
  <c r="H22" i="9"/>
  <c r="H21" i="9"/>
  <c r="H20" i="9"/>
  <c r="H19" i="9" s="1"/>
  <c r="G19" i="9"/>
  <c r="F19" i="9"/>
  <c r="E19" i="9"/>
  <c r="D19" i="9"/>
  <c r="C19" i="9"/>
  <c r="H18" i="9"/>
  <c r="H17" i="9"/>
  <c r="H16" i="9"/>
  <c r="G15" i="9"/>
  <c r="G12" i="9" s="1"/>
  <c r="F15" i="9"/>
  <c r="E15" i="9"/>
  <c r="E12" i="9" s="1"/>
  <c r="D15" i="9"/>
  <c r="C15" i="9"/>
  <c r="C12" i="9" s="1"/>
  <c r="H14" i="9"/>
  <c r="F12" i="9" l="1"/>
  <c r="H24" i="9"/>
  <c r="H15" i="9"/>
  <c r="H12" i="9" s="1"/>
  <c r="G36" i="9"/>
  <c r="C36" i="9"/>
  <c r="E36" i="9"/>
  <c r="D12" i="9"/>
  <c r="D36" i="9" s="1"/>
  <c r="F24" i="9"/>
  <c r="F36" i="9" l="1"/>
  <c r="H36" i="9"/>
</calcChain>
</file>

<file path=xl/sharedStrings.xml><?xml version="1.0" encoding="utf-8"?>
<sst xmlns="http://schemas.openxmlformats.org/spreadsheetml/2006/main" count="115" uniqueCount="76">
  <si>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</si>
  <si>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</si>
  <si>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</si>
  <si>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</si>
  <si>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</si>
  <si>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</si>
  <si>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</si>
  <si>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</si>
  <si>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</si>
  <si>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</si>
  <si>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</si>
  <si>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</si>
  <si>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</si>
  <si>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</si>
  <si>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</si>
  <si>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</si>
  <si>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</si>
  <si>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</si>
  <si>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</si>
  <si>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</si>
  <si>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</si>
  <si>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</si>
  <si>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</si>
  <si>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  <family val="3"/>
      </rPr>
      <t xml:space="preserve"> </t>
    </r>
  </si>
  <si>
    <r>
      <t>Modificado</t>
    </r>
    <r>
      <rPr>
        <b/>
        <sz val="11"/>
        <color rgb="FFC00000"/>
        <rFont val="Montserrat Medium"/>
        <family val="3"/>
      </rPr>
      <t xml:space="preserve"> </t>
    </r>
  </si>
  <si>
    <t xml:space="preserve">OFICINA DE PENSIONES DEL ESTADO DE OAXACA </t>
  </si>
  <si>
    <t xml:space="preserve">aprobado </t>
  </si>
  <si>
    <t>ampliaciones red</t>
  </si>
  <si>
    <t xml:space="preserve">modificado </t>
  </si>
  <si>
    <t xml:space="preserve">devengado </t>
  </si>
  <si>
    <t xml:space="preserve">pagado </t>
  </si>
  <si>
    <t>serv personales</t>
  </si>
  <si>
    <t>451 pensiones y jub</t>
  </si>
  <si>
    <t>411060 cuotas imss jub</t>
  </si>
  <si>
    <t>451111/452163</t>
  </si>
  <si>
    <t xml:space="preserve">impuesto sobre nominas </t>
  </si>
  <si>
    <t>Del 1 de enero al 30 de septiembre de 2025</t>
  </si>
  <si>
    <t>@</t>
  </si>
  <si>
    <t>G</t>
  </si>
  <si>
    <t>PENSIONES Y JUBILACIONES</t>
  </si>
  <si>
    <t>451-111</t>
  </si>
  <si>
    <t>PENSIONES DIRECTAS PARA BASE</t>
  </si>
  <si>
    <t>451-113</t>
  </si>
  <si>
    <t>PENSIONES CONFIANZA</t>
  </si>
  <si>
    <t>451-117</t>
  </si>
  <si>
    <t>CUOTAS AL FONDO DE PENSIONES PARA BASE</t>
  </si>
  <si>
    <t>451-118</t>
  </si>
  <si>
    <t>CUOTAS AL FONDO DE PENSIONES PARA MMyS</t>
  </si>
  <si>
    <t>451-119</t>
  </si>
  <si>
    <t>CUOTAS AL FONDO DE PENSIONES PARA CONFIANZA</t>
  </si>
  <si>
    <t>Clave</t>
  </si>
  <si>
    <t>C  o  n  c  e  p  t  o</t>
  </si>
  <si>
    <t>Aprobado</t>
  </si>
  <si>
    <t>Modificado</t>
  </si>
  <si>
    <t>Comprometido</t>
  </si>
  <si>
    <t>Devengado</t>
  </si>
  <si>
    <t>Ejercido</t>
  </si>
  <si>
    <t>Pagado</t>
  </si>
  <si>
    <t>Por
Comprometer</t>
  </si>
  <si>
    <t>Por
 Ejercer</t>
  </si>
  <si>
    <t>Por
Pagar</t>
  </si>
  <si>
    <t>411-394</t>
  </si>
  <si>
    <t>IMPUESTO SOBRE NÓMINAS BASE</t>
  </si>
  <si>
    <t>411-395</t>
  </si>
  <si>
    <t>IMPUESTO SOBRE NÓMINAS MMyS</t>
  </si>
  <si>
    <t>411-397</t>
  </si>
  <si>
    <t>IMPUESTO SOBRE NÓMINAS CONFIANZA</t>
  </si>
  <si>
    <t>411-398</t>
  </si>
  <si>
    <t>IMPUESTO SOBRE NÓMINAS CONTRATO CONFIANZA</t>
  </si>
  <si>
    <t>A</t>
  </si>
  <si>
    <t>SERVICIOS PERSONALES</t>
  </si>
  <si>
    <t>ISN</t>
  </si>
  <si>
    <t>459-485</t>
  </si>
  <si>
    <t>CUOTAS AL I.M.S.S. PARA JUBILADOS</t>
  </si>
  <si>
    <t>452-163</t>
  </si>
  <si>
    <t>JUBILACIONES PARA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</si>
</sst>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  <family val="3"/>
    </font>
    <font>
      <b/>
      <sz val="20"/>
      <color theme="1"/>
      <name val="Montserrat Medium"/>
      <family val="3"/>
    </font>
    <font>
      <b/>
      <sz val="11"/>
      <color theme="1"/>
      <name val="Montserrat Medium"/>
      <family val="3"/>
    </font>
    <font>
      <b/>
      <sz val="11"/>
      <color rgb="FFFF0000"/>
      <name val="Montserrat Medium"/>
      <family val="3"/>
    </font>
    <font>
      <b/>
      <sz val="14"/>
      <color theme="1"/>
      <name val="Montserrat Medium"/>
      <family val="3"/>
    </font>
    <font>
      <b/>
      <sz val="11"/>
      <color rgb="FFC00000"/>
      <name val="Montserrat Medium"/>
      <family val="3"/>
    </font>
    <font>
      <b/>
      <sz val="11"/>
      <name val="Montserrat Medium"/>
      <family val="3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 indent="5"/>
    </xf>
    <xf numFmtId="0" fontId="10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" fontId="0" fillId="0" borderId="0" xfId="0" applyNumberFormat="1"/>
    <xf numFmtId="4" fontId="13" fillId="0" borderId="12" xfId="0" applyNumberFormat="1" applyFont="1" applyBorder="1"/>
    <xf numFmtId="0" fontId="13" fillId="0" borderId="0" xfId="0" applyFont="1"/>
    <xf numFmtId="4" fontId="0" fillId="10" borderId="0" xfId="0" applyNumberFormat="1" applyFill="1"/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3" fontId="0" fillId="0" borderId="0" xfId="11" applyFont="1"/>
    <xf numFmtId="43" fontId="13" fillId="0" borderId="0" xfId="11" applyFont="1"/>
  </cellXfs>
  <cellStyles count="12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" xfId="11" builtinId="3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133350</xdr:rowOff>
    </xdr:from>
    <xdr:to>
      <xdr:col>7</xdr:col>
      <xdr:colOff>1443317</xdr:colOff>
      <xdr:row>2</xdr:row>
      <xdr:rowOff>57150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2506325" y="133350"/>
          <a:ext cx="2700617" cy="95250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885825</xdr:colOff>
      <xdr:row>0</xdr:row>
      <xdr:rowOff>114300</xdr:rowOff>
    </xdr:from>
    <xdr:to>
      <xdr:col>1</xdr:col>
      <xdr:colOff>2047875</xdr:colOff>
      <xdr:row>2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162050" cy="10287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Normal="100" workbookViewId="0">
      <selection activeCell="C12" sqref="C12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ht="61.15" customHeight="1" x14ac:dyDescent="0.35">
      <c r="B2" s="25"/>
      <c r="C2" s="25"/>
      <c r="D2" s="25"/>
      <c r="E2" s="25"/>
      <c r="F2" s="10"/>
      <c r="G2" s="10"/>
      <c r="H2" s="17"/>
    </row>
    <row r="4" spans="1:8" x14ac:dyDescent="0.35">
      <c r="B4" s="26" t="s">
        <v>25</v>
      </c>
      <c r="C4" s="27"/>
      <c r="D4" s="27"/>
      <c r="E4" s="27"/>
      <c r="F4" s="27"/>
      <c r="G4" s="27"/>
      <c r="H4" s="28"/>
    </row>
    <row r="5" spans="1:8" x14ac:dyDescent="0.35">
      <c r="B5" s="29" t="s">
        <v>2</v>
      </c>
      <c r="C5" s="30"/>
      <c r="D5" s="30"/>
      <c r="E5" s="30"/>
      <c r="F5" s="30"/>
      <c r="G5" s="30"/>
      <c r="H5" s="31"/>
    </row>
    <row r="6" spans="1:8" x14ac:dyDescent="0.35">
      <c r="B6" s="29" t="s">
        <v>9</v>
      </c>
      <c r="C6" s="30"/>
      <c r="D6" s="30"/>
      <c r="E6" s="30"/>
      <c r="F6" s="30"/>
      <c r="G6" s="30"/>
      <c r="H6" s="31"/>
    </row>
    <row r="7" spans="1:8" x14ac:dyDescent="0.35">
      <c r="B7" s="32" t="s">
        <v>36</v>
      </c>
      <c r="C7" s="32"/>
      <c r="D7" s="32"/>
      <c r="E7" s="32"/>
      <c r="F7" s="32"/>
      <c r="G7" s="32"/>
      <c r="H7" s="32"/>
    </row>
    <row r="8" spans="1:8" x14ac:dyDescent="0.35">
      <c r="B8" s="33" t="s">
        <v>0</v>
      </c>
      <c r="C8" s="34"/>
      <c r="D8" s="34"/>
      <c r="E8" s="34"/>
      <c r="F8" s="34"/>
      <c r="G8" s="34"/>
      <c r="H8" s="35"/>
    </row>
    <row r="9" spans="1:8" ht="14.45" customHeight="1" x14ac:dyDescent="0.35">
      <c r="B9" s="23" t="s">
        <v>3</v>
      </c>
      <c r="C9" s="24" t="s">
        <v>23</v>
      </c>
      <c r="D9" s="24"/>
      <c r="E9" s="24"/>
      <c r="F9" s="24"/>
      <c r="G9" s="24"/>
      <c r="H9" s="23" t="s">
        <v>4</v>
      </c>
    </row>
    <row r="10" spans="1:8" ht="36" x14ac:dyDescent="0.35">
      <c r="B10" s="23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3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x14ac:dyDescent="0.35">
      <c r="B12" s="4" t="s">
        <v>10</v>
      </c>
      <c r="C12" s="11">
        <f t="shared" ref="C12:H12" si="0">SUM(C13,C14,C15,C18,C19,C22)</f>
        <v>90407576.239999995</v>
      </c>
      <c r="D12" s="11">
        <f t="shared" si="0"/>
        <v>5201468</v>
      </c>
      <c r="E12" s="11">
        <f t="shared" si="0"/>
        <v>95609044</v>
      </c>
      <c r="F12" s="11">
        <f t="shared" si="0"/>
        <v>69562941</v>
      </c>
      <c r="G12" s="11">
        <f t="shared" si="0"/>
        <v>58358839</v>
      </c>
      <c r="H12" s="11">
        <f t="shared" si="0"/>
        <v>26046103</v>
      </c>
    </row>
    <row r="13" spans="1:8" x14ac:dyDescent="0.35">
      <c r="B13" s="6" t="s">
        <v>11</v>
      </c>
      <c r="C13" s="12">
        <v>90407576.239999995</v>
      </c>
      <c r="D13" s="12">
        <v>5201468</v>
      </c>
      <c r="E13" s="12">
        <v>95609044</v>
      </c>
      <c r="F13" s="12">
        <v>69562941</v>
      </c>
      <c r="G13" s="12">
        <v>58358839</v>
      </c>
      <c r="H13" s="12">
        <f>E13-F13</f>
        <v>26046103</v>
      </c>
    </row>
    <row r="14" spans="1:8" x14ac:dyDescent="0.35">
      <c r="B14" s="6" t="s">
        <v>12</v>
      </c>
      <c r="C14" s="12"/>
      <c r="D14" s="12"/>
      <c r="E14" s="12"/>
      <c r="F14" s="12"/>
      <c r="G14" s="12"/>
      <c r="H14" s="12">
        <f>E14-F14</f>
        <v>0</v>
      </c>
    </row>
    <row r="15" spans="1:8" x14ac:dyDescent="0.35">
      <c r="B15" s="6" t="s">
        <v>13</v>
      </c>
      <c r="C15" s="12">
        <f t="shared" ref="C15:H15" si="1">C16+C17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8" x14ac:dyDescent="0.35">
      <c r="B16" s="16" t="s">
        <v>14</v>
      </c>
      <c r="C16" s="12"/>
      <c r="D16" s="12"/>
      <c r="E16" s="12"/>
      <c r="F16" s="12"/>
      <c r="G16" s="12"/>
      <c r="H16" s="12">
        <f>E16-F16</f>
        <v>0</v>
      </c>
    </row>
    <row r="17" spans="2:8" x14ac:dyDescent="0.35">
      <c r="B17" s="16" t="s">
        <v>15</v>
      </c>
      <c r="C17" s="12"/>
      <c r="D17" s="12"/>
      <c r="E17" s="12"/>
      <c r="F17" s="12"/>
      <c r="G17" s="12"/>
      <c r="H17" s="12">
        <f>E17-F17</f>
        <v>0</v>
      </c>
    </row>
    <row r="18" spans="2:8" x14ac:dyDescent="0.35">
      <c r="B18" s="6" t="s">
        <v>16</v>
      </c>
      <c r="C18" s="12"/>
      <c r="D18" s="12"/>
      <c r="E18" s="12"/>
      <c r="F18" s="12"/>
      <c r="G18" s="12"/>
      <c r="H18" s="12">
        <f>E18-F18</f>
        <v>0</v>
      </c>
    </row>
    <row r="19" spans="2:8" ht="36" x14ac:dyDescent="0.35">
      <c r="B19" s="7" t="s">
        <v>17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35">
      <c r="B20" s="16" t="s">
        <v>18</v>
      </c>
      <c r="C20" s="12"/>
      <c r="D20" s="12"/>
      <c r="E20" s="12"/>
      <c r="F20" s="12"/>
      <c r="G20" s="12"/>
      <c r="H20" s="12">
        <f>E20-F20</f>
        <v>0</v>
      </c>
    </row>
    <row r="21" spans="2:8" x14ac:dyDescent="0.35">
      <c r="B21" s="16" t="s">
        <v>19</v>
      </c>
      <c r="C21" s="12"/>
      <c r="D21" s="12"/>
      <c r="E21" s="12"/>
      <c r="F21" s="12"/>
      <c r="G21" s="12"/>
      <c r="H21" s="12">
        <f>E21-F21</f>
        <v>0</v>
      </c>
    </row>
    <row r="22" spans="2:8" x14ac:dyDescent="0.35">
      <c r="B22" s="6" t="s">
        <v>20</v>
      </c>
      <c r="C22" s="12"/>
      <c r="D22" s="12"/>
      <c r="E22" s="12"/>
      <c r="F22" s="12"/>
      <c r="G22" s="12"/>
      <c r="H22" s="12">
        <f>E22-F22</f>
        <v>0</v>
      </c>
    </row>
    <row r="23" spans="2:8" x14ac:dyDescent="0.35">
      <c r="B23" s="3"/>
      <c r="C23" s="13"/>
      <c r="D23" s="13"/>
      <c r="E23" s="13"/>
      <c r="F23" s="13"/>
      <c r="G23" s="13"/>
      <c r="H23" s="13"/>
    </row>
    <row r="24" spans="2:8" x14ac:dyDescent="0.35">
      <c r="B24" s="4" t="s">
        <v>21</v>
      </c>
      <c r="C24" s="11">
        <f t="shared" ref="C24:H24" si="3">SUM(C25,C26,C27,C30,C31,C34)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</row>
    <row r="25" spans="2:8" x14ac:dyDescent="0.35">
      <c r="B25" s="6" t="s">
        <v>11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>E25-F25</f>
        <v>0</v>
      </c>
    </row>
    <row r="26" spans="2:8" x14ac:dyDescent="0.35">
      <c r="B26" s="6" t="s">
        <v>12</v>
      </c>
      <c r="C26" s="12"/>
      <c r="D26" s="12"/>
      <c r="E26" s="12"/>
      <c r="F26" s="12"/>
      <c r="G26" s="12"/>
      <c r="H26" s="12">
        <f>E26-F26</f>
        <v>0</v>
      </c>
    </row>
    <row r="27" spans="2:8" x14ac:dyDescent="0.35">
      <c r="B27" s="6" t="s">
        <v>13</v>
      </c>
      <c r="C27" s="12">
        <f t="shared" ref="C27:H27" si="4">C28+C29</f>
        <v>0</v>
      </c>
      <c r="D27" s="12">
        <f t="shared" si="4"/>
        <v>0</v>
      </c>
      <c r="E27" s="12">
        <f t="shared" si="4"/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x14ac:dyDescent="0.35">
      <c r="B28" s="16" t="s">
        <v>14</v>
      </c>
      <c r="C28" s="12"/>
      <c r="D28" s="12"/>
      <c r="E28" s="12"/>
      <c r="F28" s="12"/>
      <c r="G28" s="12"/>
      <c r="H28" s="12">
        <f>E28-F28</f>
        <v>0</v>
      </c>
    </row>
    <row r="29" spans="2:8" x14ac:dyDescent="0.35">
      <c r="B29" s="16" t="s">
        <v>15</v>
      </c>
      <c r="C29" s="12"/>
      <c r="D29" s="12"/>
      <c r="E29" s="12"/>
      <c r="F29" s="12"/>
      <c r="G29" s="12"/>
      <c r="H29" s="12">
        <f>E29-F29</f>
        <v>0</v>
      </c>
    </row>
    <row r="30" spans="2:8" x14ac:dyDescent="0.35">
      <c r="B30" s="6" t="s">
        <v>16</v>
      </c>
      <c r="C30" s="12"/>
      <c r="D30" s="12"/>
      <c r="E30" s="12"/>
      <c r="F30" s="12"/>
      <c r="G30" s="12"/>
      <c r="H30" s="12">
        <f>E30-F30</f>
        <v>0</v>
      </c>
    </row>
    <row r="31" spans="2:8" ht="36" x14ac:dyDescent="0.35">
      <c r="B31" s="7" t="s">
        <v>17</v>
      </c>
      <c r="C31" s="12">
        <f t="shared" ref="C31:H31" si="5">C32+C33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x14ac:dyDescent="0.35">
      <c r="B32" s="16" t="s">
        <v>18</v>
      </c>
      <c r="C32" s="12"/>
      <c r="D32" s="12"/>
      <c r="E32" s="12"/>
      <c r="F32" s="12"/>
      <c r="G32" s="12"/>
      <c r="H32" s="12">
        <f>E32-F32</f>
        <v>0</v>
      </c>
    </row>
    <row r="33" spans="2:8" x14ac:dyDescent="0.35">
      <c r="B33" s="16" t="s">
        <v>19</v>
      </c>
      <c r="C33" s="12"/>
      <c r="D33" s="12"/>
      <c r="E33" s="12"/>
      <c r="F33" s="12"/>
      <c r="G33" s="12"/>
      <c r="H33" s="12">
        <f>E33-F33</f>
        <v>0</v>
      </c>
    </row>
    <row r="34" spans="2:8" x14ac:dyDescent="0.35">
      <c r="B34" s="6" t="s">
        <v>20</v>
      </c>
      <c r="C34" s="12"/>
      <c r="D34" s="12"/>
      <c r="E34" s="12"/>
      <c r="F34" s="12"/>
      <c r="G34" s="12"/>
      <c r="H34" s="12">
        <f>E34-F34</f>
        <v>0</v>
      </c>
    </row>
    <row r="35" spans="2:8" x14ac:dyDescent="0.35">
      <c r="B35" s="5"/>
      <c r="C35" s="14"/>
      <c r="D35" s="14"/>
      <c r="E35" s="14"/>
      <c r="F35" s="14"/>
      <c r="G35" s="14"/>
      <c r="H35" s="14"/>
    </row>
    <row r="36" spans="2:8" x14ac:dyDescent="0.35">
      <c r="B36" s="4" t="s">
        <v>22</v>
      </c>
      <c r="C36" s="11">
        <f t="shared" ref="C36:H36" si="6">C24+C12</f>
        <v>90407576.239999995</v>
      </c>
      <c r="D36" s="11">
        <f t="shared" si="6"/>
        <v>5201468</v>
      </c>
      <c r="E36" s="11">
        <f t="shared" si="6"/>
        <v>95609044</v>
      </c>
      <c r="F36" s="11">
        <f t="shared" si="6"/>
        <v>69562941</v>
      </c>
      <c r="G36" s="11">
        <f t="shared" si="6"/>
        <v>58358839</v>
      </c>
      <c r="H36" s="11">
        <f t="shared" si="6"/>
        <v>26046103</v>
      </c>
    </row>
    <row r="37" spans="2:8" x14ac:dyDescent="0.35">
      <c r="B37" s="8"/>
      <c r="C37" s="15"/>
      <c r="D37" s="15"/>
      <c r="E37" s="15"/>
      <c r="F37" s="15"/>
      <c r="G37" s="15"/>
      <c r="H37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H15 H14 C19:H19 H16:H18 C23:H24 H20:H22 C27:H27 H25:H26 C31:H31 H28:H30 C35:H36 H32:H3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O46"/>
  <sheetViews>
    <sheetView workbookViewId="0">
      <selection activeCell="C9" sqref="C9"/>
    </sheetView>
  </sheetViews>
  <sheetFormatPr baseColWidth="10" defaultRowHeight="15" x14ac:dyDescent="0.25"/>
  <cols>
    <col min="2" max="2" width="22.42578125" customWidth="1"/>
    <col min="3" max="3" width="36.42578125" customWidth="1"/>
    <col min="4" max="4" width="15.140625" customWidth="1"/>
    <col min="5" max="5" width="12.42578125" bestFit="1" customWidth="1"/>
    <col min="6" max="6" width="13.7109375" bestFit="1" customWidth="1"/>
    <col min="7" max="7" width="15.28515625" customWidth="1"/>
    <col min="8" max="8" width="17.5703125" customWidth="1"/>
  </cols>
  <sheetData>
    <row r="6" spans="2:15" x14ac:dyDescent="0.25">
      <c r="D6" t="s">
        <v>26</v>
      </c>
      <c r="E6" t="s">
        <v>27</v>
      </c>
      <c r="F6" t="s">
        <v>28</v>
      </c>
      <c r="G6" t="s">
        <v>29</v>
      </c>
      <c r="H6" t="s">
        <v>30</v>
      </c>
      <c r="J6" t="s">
        <v>26</v>
      </c>
      <c r="K6" t="s">
        <v>28</v>
      </c>
      <c r="L6" t="s">
        <v>29</v>
      </c>
      <c r="M6" t="s">
        <v>30</v>
      </c>
    </row>
    <row r="7" spans="2:15" x14ac:dyDescent="0.25">
      <c r="B7" s="18" t="s">
        <v>11</v>
      </c>
      <c r="C7" t="s">
        <v>31</v>
      </c>
      <c r="D7" s="22">
        <v>39647372.439999998</v>
      </c>
      <c r="E7" s="22">
        <v>1336105.9299999997</v>
      </c>
      <c r="F7" s="22">
        <v>40983478.369999997</v>
      </c>
      <c r="G7" s="22">
        <v>30722707.640000001</v>
      </c>
      <c r="H7" s="22">
        <v>27824371.170000002</v>
      </c>
      <c r="I7" s="19"/>
      <c r="J7" s="19"/>
      <c r="K7" s="19"/>
      <c r="L7" s="19"/>
      <c r="M7" s="19"/>
    </row>
    <row r="8" spans="2:15" x14ac:dyDescent="0.25">
      <c r="C8" t="s">
        <v>32</v>
      </c>
      <c r="D8" s="22">
        <v>1758765.99</v>
      </c>
      <c r="E8" s="22">
        <f>F8-D8</f>
        <v>1426596.76</v>
      </c>
      <c r="F8" s="22">
        <v>3185362.75</v>
      </c>
      <c r="G8" s="22">
        <v>3185362.75</v>
      </c>
      <c r="H8" s="22">
        <v>3185362.75</v>
      </c>
      <c r="I8" s="19">
        <f>G8-H8</f>
        <v>0</v>
      </c>
      <c r="J8" s="19"/>
      <c r="K8" s="19"/>
      <c r="L8" s="19"/>
      <c r="M8" s="19"/>
    </row>
    <row r="9" spans="2:15" x14ac:dyDescent="0.25">
      <c r="C9" t="s">
        <v>33</v>
      </c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2:15" x14ac:dyDescent="0.25">
      <c r="C10" t="s">
        <v>34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19"/>
      <c r="J10" s="19"/>
      <c r="K10" s="19"/>
      <c r="L10" s="19"/>
      <c r="M10" s="19"/>
    </row>
    <row r="11" spans="2:15" x14ac:dyDescent="0.25">
      <c r="C11" t="s">
        <v>35</v>
      </c>
      <c r="D11" s="19">
        <v>948972</v>
      </c>
      <c r="E11" s="19">
        <f>F11-D11</f>
        <v>77971</v>
      </c>
      <c r="F11" s="19">
        <v>1026943</v>
      </c>
      <c r="G11" s="19">
        <v>1026943</v>
      </c>
      <c r="H11" s="19">
        <v>845676</v>
      </c>
      <c r="I11" s="19"/>
      <c r="J11" s="19"/>
      <c r="K11" s="19"/>
      <c r="L11" s="19"/>
      <c r="M11" s="19"/>
    </row>
    <row r="12" spans="2:15" x14ac:dyDescent="0.25">
      <c r="C12" t="s">
        <v>35</v>
      </c>
      <c r="D12" s="19">
        <v>162393</v>
      </c>
      <c r="E12" s="19">
        <f t="shared" ref="E12:E15" si="0">F12-D12</f>
        <v>15223</v>
      </c>
      <c r="F12" s="19">
        <v>177616</v>
      </c>
      <c r="G12" s="19">
        <v>177616</v>
      </c>
      <c r="H12" s="19">
        <v>144906</v>
      </c>
      <c r="I12" s="19"/>
      <c r="J12" s="19"/>
      <c r="K12" s="19"/>
      <c r="L12" s="19"/>
      <c r="M12" s="19"/>
    </row>
    <row r="13" spans="2:15" x14ac:dyDescent="0.25">
      <c r="C13" t="s">
        <v>35</v>
      </c>
      <c r="D13" s="19">
        <v>120018</v>
      </c>
      <c r="E13" s="19">
        <f t="shared" si="0"/>
        <v>7283</v>
      </c>
      <c r="F13" s="19">
        <v>127301</v>
      </c>
      <c r="G13" s="19">
        <v>127301</v>
      </c>
      <c r="H13" s="19">
        <v>104669</v>
      </c>
      <c r="I13" s="19"/>
      <c r="J13" s="19"/>
      <c r="K13" s="19"/>
      <c r="L13" s="19"/>
      <c r="M13" s="19"/>
      <c r="O13" t="s">
        <v>37</v>
      </c>
    </row>
    <row r="14" spans="2:15" x14ac:dyDescent="0.25">
      <c r="C14" t="s">
        <v>35</v>
      </c>
      <c r="D14" s="19">
        <v>30210</v>
      </c>
      <c r="E14" s="19">
        <f t="shared" si="0"/>
        <v>825</v>
      </c>
      <c r="F14" s="19">
        <v>31035</v>
      </c>
      <c r="G14" s="19">
        <v>31035</v>
      </c>
      <c r="H14" s="19">
        <v>25550</v>
      </c>
      <c r="I14" s="19"/>
      <c r="J14" s="19"/>
      <c r="K14" s="19"/>
      <c r="L14" s="19"/>
      <c r="M14" s="19"/>
    </row>
    <row r="15" spans="2:15" x14ac:dyDescent="0.25">
      <c r="C15" t="s">
        <v>35</v>
      </c>
      <c r="D15" s="19">
        <v>0</v>
      </c>
      <c r="E15" s="19">
        <f t="shared" si="0"/>
        <v>0</v>
      </c>
      <c r="F15" s="19"/>
      <c r="G15" s="19"/>
      <c r="H15" s="19"/>
      <c r="I15" s="19"/>
      <c r="J15" s="19"/>
      <c r="K15" s="19"/>
      <c r="L15" s="19"/>
      <c r="M15" s="19"/>
    </row>
    <row r="16" spans="2:15" x14ac:dyDescent="0.25"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2:13" ht="15.75" thickBot="1" x14ac:dyDescent="0.3">
      <c r="D17" s="20">
        <f>SUM(D7:D15)</f>
        <v>42667731.43</v>
      </c>
      <c r="E17" s="20">
        <f>SUM(E7:E15)</f>
        <v>2864004.6899999995</v>
      </c>
      <c r="F17" s="20">
        <f>SUM(F7:F15)</f>
        <v>45531736.119999997</v>
      </c>
      <c r="G17" s="20">
        <f>SUM(G7:G15)</f>
        <v>35270965.390000001</v>
      </c>
      <c r="H17" s="20">
        <f>SUM(H7:H15)</f>
        <v>32130534.920000002</v>
      </c>
      <c r="I17" s="19">
        <f>G17-H17</f>
        <v>3140430.4699999988</v>
      </c>
      <c r="J17" s="20">
        <f>SUM(J8:J16)</f>
        <v>0</v>
      </c>
      <c r="K17" s="20">
        <f>SUM(K8:K16)</f>
        <v>0</v>
      </c>
      <c r="L17" s="20">
        <f>SUM(L8:L16)</f>
        <v>0</v>
      </c>
      <c r="M17" s="20">
        <f>SUM(M8:M16)</f>
        <v>0</v>
      </c>
    </row>
    <row r="18" spans="2:13" x14ac:dyDescent="0.25">
      <c r="B18" s="21"/>
      <c r="I18" s="19"/>
    </row>
    <row r="19" spans="2:13" x14ac:dyDescent="0.25">
      <c r="D19" s="19"/>
      <c r="E19" s="19"/>
      <c r="F19" s="19"/>
      <c r="G19" s="19"/>
      <c r="H19" s="19"/>
      <c r="I19" s="19"/>
      <c r="J19" s="19"/>
      <c r="K19" s="19">
        <f>J17-K17</f>
        <v>0</v>
      </c>
      <c r="L19" s="19"/>
      <c r="M19" s="19"/>
    </row>
    <row r="20" spans="2:13" x14ac:dyDescent="0.25"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2:13" x14ac:dyDescent="0.25"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2:13" x14ac:dyDescent="0.25"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2:13" x14ac:dyDescent="0.25">
      <c r="B23" s="18" t="s">
        <v>20</v>
      </c>
      <c r="C23">
        <v>459164</v>
      </c>
      <c r="D23" s="22"/>
      <c r="E23" s="22"/>
      <c r="F23" s="22"/>
      <c r="G23" s="22"/>
      <c r="H23" s="22"/>
      <c r="I23" s="19"/>
      <c r="J23" s="19"/>
      <c r="K23" s="19"/>
      <c r="L23" s="19"/>
      <c r="M23" s="19"/>
    </row>
    <row r="24" spans="2:13" x14ac:dyDescent="0.25">
      <c r="C24">
        <v>459164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2:13" x14ac:dyDescent="0.25"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2:13" ht="15.75" thickBot="1" x14ac:dyDescent="0.3">
      <c r="C26" s="21"/>
      <c r="D26" s="20">
        <f>SUM(D23:D25)</f>
        <v>0</v>
      </c>
      <c r="E26" s="20">
        <f>SUM(E23:E25)</f>
        <v>0</v>
      </c>
      <c r="F26" s="20">
        <f t="shared" ref="F26:H26" si="1">SUM(F23:F25)</f>
        <v>0</v>
      </c>
      <c r="G26" s="20">
        <f t="shared" si="1"/>
        <v>0</v>
      </c>
      <c r="H26" s="20">
        <f t="shared" si="1"/>
        <v>0</v>
      </c>
      <c r="I26" s="19"/>
      <c r="J26" s="20">
        <f>SUM(J23:J25)</f>
        <v>0</v>
      </c>
      <c r="K26" s="20">
        <f t="shared" ref="K26:M26" si="2">SUM(K23:K25)</f>
        <v>0</v>
      </c>
      <c r="L26" s="20">
        <f t="shared" si="2"/>
        <v>0</v>
      </c>
      <c r="M26" s="20">
        <f t="shared" si="2"/>
        <v>0</v>
      </c>
    </row>
    <row r="27" spans="2:13" x14ac:dyDescent="0.25">
      <c r="F27" s="19">
        <f>D26-F26</f>
        <v>0</v>
      </c>
      <c r="K27" s="19">
        <f>J26-K26</f>
        <v>0</v>
      </c>
    </row>
    <row r="33" spans="2:8" x14ac:dyDescent="0.25">
      <c r="D33" t="s">
        <v>26</v>
      </c>
      <c r="E33" t="s">
        <v>27</v>
      </c>
      <c r="F33" t="s">
        <v>28</v>
      </c>
      <c r="G33" t="s">
        <v>29</v>
      </c>
      <c r="H33" t="s">
        <v>30</v>
      </c>
    </row>
    <row r="34" spans="2:8" x14ac:dyDescent="0.25">
      <c r="B34" s="18" t="s">
        <v>11</v>
      </c>
      <c r="C34" t="s">
        <v>31</v>
      </c>
      <c r="D34" s="22"/>
      <c r="E34" s="22"/>
      <c r="F34" s="22"/>
      <c r="G34" s="22"/>
      <c r="H34" s="22"/>
    </row>
    <row r="35" spans="2:8" x14ac:dyDescent="0.25">
      <c r="C35" t="s">
        <v>32</v>
      </c>
      <c r="D35" s="22"/>
      <c r="E35" s="22"/>
      <c r="F35" s="22"/>
      <c r="G35" s="22"/>
      <c r="H35" s="22"/>
    </row>
    <row r="36" spans="2:8" x14ac:dyDescent="0.25">
      <c r="C36" t="s">
        <v>33</v>
      </c>
      <c r="D36" s="19"/>
      <c r="E36" s="19"/>
      <c r="F36" s="19"/>
      <c r="G36" s="19"/>
      <c r="H36" s="19"/>
    </row>
    <row r="37" spans="2:8" x14ac:dyDescent="0.25">
      <c r="C37" t="s">
        <v>34</v>
      </c>
      <c r="D37" s="22"/>
      <c r="E37" s="22"/>
      <c r="F37" s="22"/>
      <c r="G37" s="22"/>
      <c r="H37" s="22"/>
    </row>
    <row r="38" spans="2:8" x14ac:dyDescent="0.25">
      <c r="C38" t="s">
        <v>35</v>
      </c>
      <c r="D38" s="19"/>
      <c r="E38" s="19"/>
      <c r="F38" s="19"/>
      <c r="G38" s="19"/>
      <c r="H38" s="19"/>
    </row>
    <row r="39" spans="2:8" x14ac:dyDescent="0.25">
      <c r="C39" t="s">
        <v>35</v>
      </c>
      <c r="D39" s="19"/>
      <c r="E39" s="19"/>
      <c r="F39" s="19"/>
      <c r="G39" s="19"/>
      <c r="H39" s="19"/>
    </row>
    <row r="40" spans="2:8" x14ac:dyDescent="0.25">
      <c r="C40" t="s">
        <v>35</v>
      </c>
      <c r="D40" s="19"/>
      <c r="E40" s="19"/>
      <c r="F40" s="19"/>
      <c r="G40" s="19"/>
      <c r="H40" s="19"/>
    </row>
    <row r="41" spans="2:8" x14ac:dyDescent="0.25">
      <c r="C41" t="s">
        <v>35</v>
      </c>
      <c r="D41" s="19"/>
      <c r="E41" s="19"/>
      <c r="F41" s="19"/>
      <c r="G41" s="19"/>
      <c r="H41" s="19"/>
    </row>
    <row r="42" spans="2:8" x14ac:dyDescent="0.25">
      <c r="C42" t="s">
        <v>35</v>
      </c>
      <c r="D42" s="19"/>
      <c r="E42" s="19"/>
      <c r="F42" s="19"/>
      <c r="G42" s="19"/>
      <c r="H42" s="19"/>
    </row>
    <row r="43" spans="2:8" x14ac:dyDescent="0.25">
      <c r="B43" s="18"/>
      <c r="C43">
        <v>459164</v>
      </c>
      <c r="D43" s="22"/>
      <c r="E43" s="22"/>
      <c r="F43" s="22"/>
      <c r="G43" s="22"/>
      <c r="H43" s="22"/>
    </row>
    <row r="44" spans="2:8" x14ac:dyDescent="0.25">
      <c r="C44">
        <v>459164</v>
      </c>
      <c r="D44" s="19"/>
      <c r="E44" s="19"/>
      <c r="F44" s="19"/>
      <c r="G44" s="19"/>
      <c r="H44" s="19"/>
    </row>
    <row r="45" spans="2:8" x14ac:dyDescent="0.25">
      <c r="D45" s="19"/>
      <c r="E45" s="19"/>
      <c r="F45" s="19"/>
      <c r="G45" s="19"/>
      <c r="H45" s="19"/>
    </row>
    <row r="46" spans="2:8" ht="15.75" thickBot="1" x14ac:dyDescent="0.3">
      <c r="C46" s="21"/>
      <c r="D46" s="20">
        <f>SUM(D34:D44)</f>
        <v>0</v>
      </c>
      <c r="E46" s="20">
        <f t="shared" ref="E46:H46" si="3">SUM(E34:E44)</f>
        <v>0</v>
      </c>
      <c r="F46" s="20">
        <f t="shared" si="3"/>
        <v>0</v>
      </c>
      <c r="G46" s="20">
        <f t="shared" si="3"/>
        <v>0</v>
      </c>
      <c r="H46" s="20">
        <f t="shared" si="3"/>
        <v>0</v>
      </c>
    </row>
  </sheetData>
  <pageMargins left="0.7" right="0.7" top="0.75" bottom="0.75" header="0.3" footer="0.3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847D-8FE5-468E-AB40-E68CE95D61C6}">
  <dimension ref="B2:M31"/>
  <sheetViews>
    <sheetView workbookViewId="0">
      <selection activeCell="G31" sqref="G31"/>
    </sheetView>
  </sheetViews>
  <sheetFormatPr baseColWidth="10" defaultRowHeight="15" x14ac:dyDescent="0.25"/>
  <cols>
    <col min="1" max="1" width="1.140625" customWidth="1"/>
    <col min="2" max="2" width="7.7109375" bestFit="1" customWidth="1"/>
    <col min="3" max="3" width="39.5703125" customWidth="1"/>
    <col min="4" max="9" width="15.140625" style="36" bestFit="1" customWidth="1"/>
    <col min="10" max="12" width="14.140625" style="36" bestFit="1" customWidth="1"/>
    <col min="13" max="13" width="11.42578125" style="36"/>
  </cols>
  <sheetData>
    <row r="2" spans="2:13" x14ac:dyDescent="0.25">
      <c r="B2" t="s">
        <v>50</v>
      </c>
      <c r="C2" t="s">
        <v>51</v>
      </c>
      <c r="D2" s="36" t="s">
        <v>52</v>
      </c>
      <c r="E2" s="36" t="s">
        <v>53</v>
      </c>
      <c r="F2" s="36" t="s">
        <v>54</v>
      </c>
      <c r="G2" s="36" t="s">
        <v>55</v>
      </c>
      <c r="H2" s="36" t="s">
        <v>56</v>
      </c>
      <c r="I2" s="36" t="s">
        <v>57</v>
      </c>
      <c r="J2" s="36" t="s">
        <v>58</v>
      </c>
      <c r="K2" s="36" t="s">
        <v>59</v>
      </c>
      <c r="L2" s="36" t="s">
        <v>60</v>
      </c>
    </row>
    <row r="4" spans="2:13" x14ac:dyDescent="0.25">
      <c r="B4" t="s">
        <v>69</v>
      </c>
      <c r="C4" s="21" t="s">
        <v>70</v>
      </c>
      <c r="D4" s="37">
        <v>39647372.439999998</v>
      </c>
      <c r="E4" s="37">
        <v>40983478.369999997</v>
      </c>
      <c r="F4" s="37">
        <v>30722707.640000001</v>
      </c>
      <c r="G4" s="37">
        <v>30722707.640000001</v>
      </c>
      <c r="H4" s="37">
        <v>30722707.640000001</v>
      </c>
      <c r="I4" s="37">
        <v>27824371.170000002</v>
      </c>
      <c r="J4" s="37">
        <v>10260770.73</v>
      </c>
      <c r="K4" s="37">
        <v>10260770.73</v>
      </c>
      <c r="L4" s="37">
        <v>2898336.47</v>
      </c>
    </row>
    <row r="6" spans="2:13" s="21" customFormat="1" x14ac:dyDescent="0.25">
      <c r="B6" s="21" t="s">
        <v>38</v>
      </c>
      <c r="C6" s="21" t="s">
        <v>39</v>
      </c>
      <c r="D6" s="37">
        <f>SUM(D7:D11)</f>
        <v>9787272.870000001</v>
      </c>
      <c r="E6" s="37">
        <f t="shared" ref="E6:L6" si="0">SUM(E7:E11)</f>
        <v>9991063.2000000011</v>
      </c>
      <c r="F6" s="37">
        <f t="shared" si="0"/>
        <v>7199192.8199999984</v>
      </c>
      <c r="G6" s="37">
        <f t="shared" si="0"/>
        <v>7199192.8199999984</v>
      </c>
      <c r="H6" s="37">
        <f t="shared" si="0"/>
        <v>7199192.8199999984</v>
      </c>
      <c r="I6" s="37">
        <f t="shared" si="0"/>
        <v>6257272.5099999998</v>
      </c>
      <c r="J6" s="37">
        <f t="shared" si="0"/>
        <v>2791870.38</v>
      </c>
      <c r="K6" s="37">
        <f t="shared" si="0"/>
        <v>2791870.38</v>
      </c>
      <c r="L6" s="37">
        <f t="shared" si="0"/>
        <v>941920.31</v>
      </c>
      <c r="M6" s="37"/>
    </row>
    <row r="7" spans="2:13" ht="15" customHeight="1" x14ac:dyDescent="0.25">
      <c r="B7" t="s">
        <v>40</v>
      </c>
      <c r="C7" t="s">
        <v>41</v>
      </c>
      <c r="D7" s="36">
        <v>6554820.8700000001</v>
      </c>
      <c r="E7" s="36">
        <v>6741635.2300000004</v>
      </c>
      <c r="F7" s="36">
        <v>4685997.0599999996</v>
      </c>
      <c r="G7" s="36">
        <v>4685997.0599999996</v>
      </c>
      <c r="H7" s="36">
        <v>4685997.0599999996</v>
      </c>
      <c r="I7" s="36">
        <v>4034058.65</v>
      </c>
      <c r="J7" s="36">
        <v>2055638.17</v>
      </c>
      <c r="K7" s="36">
        <v>2055638.17</v>
      </c>
      <c r="L7" s="36">
        <v>651938.41</v>
      </c>
    </row>
    <row r="8" spans="2:13" ht="15" customHeight="1" x14ac:dyDescent="0.25">
      <c r="B8" t="s">
        <v>42</v>
      </c>
      <c r="C8" t="s">
        <v>43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</row>
    <row r="9" spans="2:13" ht="15" customHeight="1" x14ac:dyDescent="0.25">
      <c r="B9" t="s">
        <v>44</v>
      </c>
      <c r="C9" t="s">
        <v>45</v>
      </c>
      <c r="D9" s="36">
        <v>2689590.96</v>
      </c>
      <c r="E9" s="36">
        <v>2708988.58</v>
      </c>
      <c r="F9" s="36">
        <v>2109581.48</v>
      </c>
      <c r="G9" s="36">
        <v>2109581.48</v>
      </c>
      <c r="H9" s="36">
        <v>2109581.48</v>
      </c>
      <c r="I9" s="36">
        <v>1865104.78</v>
      </c>
      <c r="J9" s="36">
        <v>599407.1</v>
      </c>
      <c r="K9" s="36">
        <v>599407.1</v>
      </c>
      <c r="L9" s="36">
        <v>244476.7</v>
      </c>
    </row>
    <row r="10" spans="2:13" ht="15" customHeight="1" x14ac:dyDescent="0.25">
      <c r="B10" t="s">
        <v>46</v>
      </c>
      <c r="C10" t="s">
        <v>47</v>
      </c>
      <c r="D10" s="36">
        <v>208946.4</v>
      </c>
      <c r="E10" s="36">
        <v>208946.4</v>
      </c>
      <c r="F10" s="36">
        <v>154798.89000000001</v>
      </c>
      <c r="G10" s="36">
        <v>154798.89000000001</v>
      </c>
      <c r="H10" s="36">
        <v>154798.89000000001</v>
      </c>
      <c r="I10" s="36">
        <v>137386.57</v>
      </c>
      <c r="J10" s="36">
        <v>54147.51</v>
      </c>
      <c r="K10" s="36">
        <v>54147.51</v>
      </c>
      <c r="L10" s="36">
        <v>17412.32</v>
      </c>
    </row>
    <row r="11" spans="2:13" ht="15" customHeight="1" x14ac:dyDescent="0.25">
      <c r="B11" t="s">
        <v>48</v>
      </c>
      <c r="C11" t="s">
        <v>49</v>
      </c>
      <c r="D11" s="36">
        <v>333914.64</v>
      </c>
      <c r="E11" s="36">
        <v>331492.99</v>
      </c>
      <c r="F11" s="36">
        <v>248815.39</v>
      </c>
      <c r="G11" s="36">
        <v>248815.39</v>
      </c>
      <c r="H11" s="36">
        <v>248815.39</v>
      </c>
      <c r="I11" s="36">
        <v>220722.51</v>
      </c>
      <c r="J11" s="36">
        <v>82677.600000000006</v>
      </c>
      <c r="K11" s="36">
        <v>82677.600000000006</v>
      </c>
      <c r="L11" s="36">
        <v>28092.880000000001</v>
      </c>
    </row>
    <row r="13" spans="2:13" x14ac:dyDescent="0.25">
      <c r="C13" s="21" t="s">
        <v>71</v>
      </c>
      <c r="D13" s="37">
        <f>SUM(D14:D17)</f>
        <v>1214934.3399999999</v>
      </c>
      <c r="E13" s="37">
        <f t="shared" ref="E13:L13" si="1">SUM(E14:E17)</f>
        <v>1221205.7099999997</v>
      </c>
      <c r="F13" s="37">
        <f t="shared" si="1"/>
        <v>765479</v>
      </c>
      <c r="G13" s="37">
        <f t="shared" si="1"/>
        <v>765479</v>
      </c>
      <c r="H13" s="37">
        <f t="shared" si="1"/>
        <v>765479</v>
      </c>
      <c r="I13" s="37">
        <f t="shared" si="1"/>
        <v>765479</v>
      </c>
      <c r="J13" s="37">
        <f t="shared" si="1"/>
        <v>455726.70999999996</v>
      </c>
      <c r="K13" s="37">
        <f t="shared" si="1"/>
        <v>455726.70999999996</v>
      </c>
      <c r="L13" s="37">
        <f t="shared" si="1"/>
        <v>0</v>
      </c>
    </row>
    <row r="14" spans="2:13" x14ac:dyDescent="0.25">
      <c r="B14" t="s">
        <v>61</v>
      </c>
      <c r="C14" t="s">
        <v>62</v>
      </c>
      <c r="D14" s="36">
        <v>847061.82</v>
      </c>
      <c r="E14" s="36">
        <v>853346.19</v>
      </c>
      <c r="F14" s="36">
        <v>588605</v>
      </c>
      <c r="G14" s="36">
        <v>588605</v>
      </c>
      <c r="H14" s="36">
        <v>588605</v>
      </c>
      <c r="I14" s="36">
        <v>588605</v>
      </c>
      <c r="J14" s="36">
        <v>264741.19</v>
      </c>
      <c r="K14" s="36">
        <v>264741.19</v>
      </c>
      <c r="L14" s="36">
        <v>0</v>
      </c>
    </row>
    <row r="15" spans="2:13" x14ac:dyDescent="0.25">
      <c r="B15" t="s">
        <v>63</v>
      </c>
      <c r="C15" t="s">
        <v>64</v>
      </c>
      <c r="D15" s="36">
        <v>218300.38</v>
      </c>
      <c r="E15" s="36">
        <v>218300.38</v>
      </c>
      <c r="F15" s="36">
        <v>89166</v>
      </c>
      <c r="G15" s="36">
        <v>89166</v>
      </c>
      <c r="H15" s="36">
        <v>89166</v>
      </c>
      <c r="I15" s="36">
        <v>89166</v>
      </c>
      <c r="J15" s="36">
        <v>129134.38</v>
      </c>
      <c r="K15" s="36">
        <v>129134.38</v>
      </c>
      <c r="L15" s="36">
        <v>0</v>
      </c>
    </row>
    <row r="16" spans="2:13" x14ac:dyDescent="0.25">
      <c r="B16" t="s">
        <v>65</v>
      </c>
      <c r="C16" t="s">
        <v>66</v>
      </c>
      <c r="D16" s="36">
        <v>119206.48</v>
      </c>
      <c r="E16" s="36">
        <v>119051.48</v>
      </c>
      <c r="F16" s="36">
        <v>68937</v>
      </c>
      <c r="G16" s="36">
        <v>68937</v>
      </c>
      <c r="H16" s="36">
        <v>68937</v>
      </c>
      <c r="I16" s="36">
        <v>68937</v>
      </c>
      <c r="J16" s="36">
        <v>50114.48</v>
      </c>
      <c r="K16" s="36">
        <v>50114.48</v>
      </c>
      <c r="L16" s="36">
        <v>0</v>
      </c>
    </row>
    <row r="17" spans="2:13" x14ac:dyDescent="0.25">
      <c r="B17" t="s">
        <v>67</v>
      </c>
      <c r="C17" t="s">
        <v>68</v>
      </c>
      <c r="D17" s="36">
        <v>30365.66</v>
      </c>
      <c r="E17" s="36">
        <v>30507.66</v>
      </c>
      <c r="F17" s="36">
        <v>18771</v>
      </c>
      <c r="G17" s="36">
        <v>18771</v>
      </c>
      <c r="H17" s="36">
        <v>18771</v>
      </c>
      <c r="I17" s="36">
        <v>18771</v>
      </c>
      <c r="J17" s="36">
        <v>11736.66</v>
      </c>
      <c r="K17" s="36">
        <v>11736.66</v>
      </c>
      <c r="L17" s="36">
        <v>0</v>
      </c>
    </row>
    <row r="20" spans="2:13" x14ac:dyDescent="0.25">
      <c r="B20" t="s">
        <v>72</v>
      </c>
      <c r="C20" t="s">
        <v>73</v>
      </c>
      <c r="D20" s="37">
        <v>36351175.880000003</v>
      </c>
      <c r="E20" s="37">
        <v>36351175.880000003</v>
      </c>
      <c r="F20" s="37">
        <v>27012209.5</v>
      </c>
      <c r="G20" s="37">
        <v>27012209.5</v>
      </c>
      <c r="H20" s="37">
        <v>27012209.5</v>
      </c>
      <c r="I20" s="37">
        <v>20130849.5</v>
      </c>
      <c r="J20" s="37">
        <v>9338966.3800000008</v>
      </c>
      <c r="K20" s="37">
        <v>9338966.3800000008</v>
      </c>
      <c r="L20" s="37">
        <v>6881360</v>
      </c>
    </row>
    <row r="22" spans="2:13" x14ac:dyDescent="0.25">
      <c r="B22" t="s">
        <v>74</v>
      </c>
      <c r="C22" t="s">
        <v>75</v>
      </c>
      <c r="D22" s="37">
        <v>3406820.71</v>
      </c>
      <c r="E22" s="37">
        <v>3406820.71</v>
      </c>
      <c r="F22" s="37">
        <v>2674701.91</v>
      </c>
      <c r="G22" s="37">
        <v>2674701.91</v>
      </c>
      <c r="H22" s="37">
        <v>2674701.91</v>
      </c>
      <c r="I22" s="37">
        <v>2272916.69</v>
      </c>
      <c r="J22" s="37">
        <v>732118.8</v>
      </c>
      <c r="K22" s="37">
        <v>732118.8</v>
      </c>
      <c r="L22" s="37">
        <v>401785.22</v>
      </c>
      <c r="M22" s="37"/>
    </row>
    <row r="24" spans="2:13" x14ac:dyDescent="0.25">
      <c r="B24" t="s">
        <v>72</v>
      </c>
      <c r="C24" t="s">
        <v>73</v>
      </c>
      <c r="D24" s="37">
        <v>0</v>
      </c>
      <c r="E24" s="37">
        <v>3655300</v>
      </c>
      <c r="F24" s="37">
        <v>1188650</v>
      </c>
      <c r="G24" s="37">
        <v>1188650</v>
      </c>
      <c r="H24" s="37">
        <v>1188650</v>
      </c>
      <c r="I24" s="37">
        <v>1107950</v>
      </c>
      <c r="J24" s="37">
        <v>2466650</v>
      </c>
      <c r="K24" s="37">
        <v>2466650</v>
      </c>
      <c r="L24" s="37">
        <v>80700</v>
      </c>
    </row>
    <row r="27" spans="2:13" x14ac:dyDescent="0.25">
      <c r="D27" s="36">
        <f>+D4+D6+D13+D20+D22+D24</f>
        <v>90407576.239999995</v>
      </c>
      <c r="E27" s="36">
        <f t="shared" ref="E27:L27" si="2">+E4+E6+E13+E20+E22+E24</f>
        <v>95609043.86999999</v>
      </c>
      <c r="F27" s="36">
        <f t="shared" si="2"/>
        <v>69562940.870000005</v>
      </c>
      <c r="G27" s="36">
        <f t="shared" si="2"/>
        <v>69562940.870000005</v>
      </c>
      <c r="H27" s="36">
        <f t="shared" si="2"/>
        <v>69562940.870000005</v>
      </c>
      <c r="I27" s="36">
        <f t="shared" si="2"/>
        <v>58358838.869999997</v>
      </c>
      <c r="J27" s="36">
        <f t="shared" si="2"/>
        <v>26046103.000000004</v>
      </c>
      <c r="K27" s="36">
        <f t="shared" si="2"/>
        <v>26046103.000000004</v>
      </c>
      <c r="L27" s="36">
        <f t="shared" si="2"/>
        <v>11204102.000000002</v>
      </c>
      <c r="M27" s="36">
        <f t="shared" ref="E27:M27" si="3">+M4+M6+M13</f>
        <v>0</v>
      </c>
    </row>
    <row r="29" spans="2:13" x14ac:dyDescent="0.25">
      <c r="D29" s="36">
        <v>90407576.239999995</v>
      </c>
      <c r="E29" s="36">
        <v>95609043.870000005</v>
      </c>
      <c r="F29" s="36">
        <v>69562940.870000005</v>
      </c>
      <c r="G29" s="36">
        <v>69562940.870000005</v>
      </c>
      <c r="H29" s="36">
        <v>69562940.870000005</v>
      </c>
      <c r="I29" s="36">
        <v>58358838.369999997</v>
      </c>
      <c r="J29" s="36">
        <v>26046103</v>
      </c>
      <c r="K29" s="36">
        <v>26046103</v>
      </c>
    </row>
    <row r="30" spans="2:13" x14ac:dyDescent="0.25">
      <c r="E30" s="36">
        <f>+E29-E27</f>
        <v>0</v>
      </c>
    </row>
    <row r="31" spans="2:13" x14ac:dyDescent="0.25">
      <c r="D31" s="36">
        <f>+D29-D27</f>
        <v>0</v>
      </c>
      <c r="E31" s="36">
        <f t="shared" ref="E31:L31" si="4">+E29-E27</f>
        <v>0</v>
      </c>
      <c r="F31" s="36">
        <f t="shared" si="4"/>
        <v>0</v>
      </c>
      <c r="G31" s="36">
        <f t="shared" si="4"/>
        <v>0</v>
      </c>
      <c r="H31" s="36">
        <f t="shared" si="4"/>
        <v>0</v>
      </c>
      <c r="I31" s="36">
        <f t="shared" si="4"/>
        <v>-0.5</v>
      </c>
      <c r="J31" s="36">
        <f t="shared" si="4"/>
        <v>0</v>
      </c>
      <c r="K31" s="36">
        <f t="shared" si="4"/>
        <v>0</v>
      </c>
      <c r="L31" s="36">
        <f t="shared" si="4"/>
        <v>-11204102.000000002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537DD-B433-472C-A211-F38E3F67705B}">
  <dimension ref="B11:L11"/>
  <sheetViews>
    <sheetView workbookViewId="0">
      <selection activeCell="B11" sqref="B11:L11"/>
    </sheetView>
  </sheetViews>
  <sheetFormatPr baseColWidth="10" defaultRowHeight="15" x14ac:dyDescent="0.25"/>
  <sheetData>
    <row r="11" spans="2:12" x14ac:dyDescent="0.25">
      <c r="B11" t="s">
        <v>72</v>
      </c>
      <c r="C11" t="s">
        <v>73</v>
      </c>
      <c r="D11">
        <v>0</v>
      </c>
      <c r="E11">
        <v>3655300</v>
      </c>
      <c r="F11">
        <v>1188650</v>
      </c>
      <c r="G11">
        <v>1188650</v>
      </c>
      <c r="H11">
        <v>1188650</v>
      </c>
      <c r="I11">
        <v>1107950</v>
      </c>
      <c r="J11">
        <v>2466650</v>
      </c>
      <c r="K11">
        <v>2466650</v>
      </c>
      <c r="L11">
        <v>80700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(6d) SERVICIOS PERSONALES</vt:lpstr>
      <vt:lpstr>Hoja1</vt:lpstr>
      <vt:lpstr>Hoja2</vt:lpstr>
      <vt:lpstr>Hoja4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2025-07-11T20:20:27Z</cp:lastPrinted>
  <dcterms:created xsi:type="dcterms:W3CDTF">2018-07-04T15:46:54Z</dcterms:created>
  <dcterms:modified xsi:type="dcterms:W3CDTF">2025-10-13T23:55:54Z</dcterms:modified>
</cp:coreProperties>
</file>