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4\INFORMES CUENTA PÚBLICA 2024\1er INF TRIM CTA PUBLICA 2024\FORMATOS LDF 1er TRIM 2024\"/>
    </mc:Choice>
  </mc:AlternateContent>
  <bookViews>
    <workbookView xWindow="600" yWindow="675" windowWidth="28035" windowHeight="12030"/>
  </bookViews>
  <sheets>
    <sheet name="(6d) SERVICIOS PERSONALES" sheetId="9" r:id="rId1"/>
    <sheet name="Hoja1" sheetId="10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D13" i="9" l="1"/>
  <c r="E46" i="10"/>
  <c r="F46" i="10"/>
  <c r="G46" i="10"/>
  <c r="H46" i="10"/>
  <c r="D46" i="10"/>
  <c r="E44" i="10"/>
  <c r="E43" i="10"/>
  <c r="E42" i="10"/>
  <c r="E41" i="10"/>
  <c r="E40" i="10"/>
  <c r="E39" i="10"/>
  <c r="E38" i="10"/>
  <c r="H37" i="10"/>
  <c r="G37" i="10"/>
  <c r="F37" i="10"/>
  <c r="D37" i="10"/>
  <c r="E37" i="10" s="1"/>
  <c r="E35" i="10"/>
  <c r="H34" i="10"/>
  <c r="G34" i="10"/>
  <c r="F34" i="10"/>
  <c r="D34" i="10"/>
  <c r="E34" i="10" s="1"/>
  <c r="E8" i="10"/>
  <c r="H7" i="10"/>
  <c r="G7" i="10"/>
  <c r="F7" i="10"/>
  <c r="D7" i="10"/>
  <c r="E7" i="10" s="1"/>
  <c r="F26" i="10"/>
  <c r="G26" i="10"/>
  <c r="H26" i="10"/>
  <c r="D26" i="10"/>
  <c r="F27" i="10" s="1"/>
  <c r="E24" i="10"/>
  <c r="E12" i="10"/>
  <c r="E13" i="10"/>
  <c r="E14" i="10"/>
  <c r="E15" i="10"/>
  <c r="E11" i="10"/>
  <c r="E23" i="10" l="1"/>
  <c r="E26" i="10" s="1"/>
  <c r="H10" i="10"/>
  <c r="G10" i="10"/>
  <c r="G17" i="10" s="1"/>
  <c r="F10" i="10"/>
  <c r="D10" i="10"/>
  <c r="D17" i="10" s="1"/>
  <c r="M26" i="10"/>
  <c r="L26" i="10"/>
  <c r="K26" i="10"/>
  <c r="J26" i="10"/>
  <c r="K27" i="10" s="1"/>
  <c r="M17" i="10"/>
  <c r="L17" i="10"/>
  <c r="K17" i="10"/>
  <c r="J17" i="10"/>
  <c r="K19" i="10" s="1"/>
  <c r="H17" i="10"/>
  <c r="F17" i="10"/>
  <c r="I8" i="10"/>
  <c r="E10" i="10" l="1"/>
  <c r="E17" i="10" s="1"/>
  <c r="I17" i="10"/>
  <c r="H13" i="9" l="1"/>
  <c r="H34" i="9" l="1"/>
  <c r="H33" i="9"/>
  <c r="H32" i="9"/>
  <c r="H31" i="9" s="1"/>
  <c r="G31" i="9"/>
  <c r="F31" i="9"/>
  <c r="E31" i="9"/>
  <c r="D31" i="9"/>
  <c r="C31" i="9"/>
  <c r="H30" i="9"/>
  <c r="H29" i="9"/>
  <c r="H28" i="9"/>
  <c r="H27" i="9" s="1"/>
  <c r="G27" i="9"/>
  <c r="G24" i="9" s="1"/>
  <c r="F27" i="9"/>
  <c r="E27" i="9"/>
  <c r="E24" i="9" s="1"/>
  <c r="D27" i="9"/>
  <c r="D24" i="9" s="1"/>
  <c r="C27" i="9"/>
  <c r="C24" i="9" s="1"/>
  <c r="H26" i="9"/>
  <c r="H25" i="9"/>
  <c r="H22" i="9"/>
  <c r="H21" i="9"/>
  <c r="H20" i="9"/>
  <c r="H19" i="9"/>
  <c r="G19" i="9"/>
  <c r="F19" i="9"/>
  <c r="E19" i="9"/>
  <c r="D19" i="9"/>
  <c r="C19" i="9"/>
  <c r="H18" i="9"/>
  <c r="H17" i="9"/>
  <c r="H16" i="9"/>
  <c r="G15" i="9"/>
  <c r="G12" i="9" s="1"/>
  <c r="F15" i="9"/>
  <c r="F12" i="9" s="1"/>
  <c r="E15" i="9"/>
  <c r="E12" i="9" s="1"/>
  <c r="D15" i="9"/>
  <c r="C15" i="9"/>
  <c r="C12" i="9" s="1"/>
  <c r="H14" i="9"/>
  <c r="H24" i="9" l="1"/>
  <c r="H15" i="9"/>
  <c r="G36" i="9"/>
  <c r="C36" i="9"/>
  <c r="E36" i="9"/>
  <c r="D12" i="9"/>
  <c r="D36" i="9" s="1"/>
  <c r="F24" i="9"/>
  <c r="F36" i="9" s="1"/>
  <c r="H12" i="9"/>
  <c r="H36" i="9" l="1"/>
</calcChain>
</file>

<file path=xl/sharedStrings.xml><?xml version="1.0" encoding="utf-8"?>
<sst xmlns="http://schemas.openxmlformats.org/spreadsheetml/2006/main" count="72" uniqueCount="37">
  <si>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</si>
  <si>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</si>
  <si>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</si>
  <si>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</si>
  <si>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</si>
  <si>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</si>
  <si>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</si>
  <si>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</si>
  <si>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</si>
  <si>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</si>
  <si>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</si>
  <si>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</si>
  <si>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</si>
  <si>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</si>
  <si>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</si>
  <si>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</si>
  <si>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</si>
  <si>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</si>
  <si>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</si>
  <si>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</si>
  <si>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</si>
  <si>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</si>
  <si>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</si>
  <si>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  <family val="3"/>
      </rPr>
      <t xml:space="preserve"> </t>
    </r>
  </si>
  <si>
    <r>
      <t>Modificado</t>
    </r>
    <r>
      <rPr>
        <b/>
        <sz val="11"/>
        <color rgb="FFC00000"/>
        <rFont val="Montserrat Medium"/>
        <family val="3"/>
      </rPr>
      <t xml:space="preserve"> </t>
    </r>
  </si>
  <si>
    <t xml:space="preserve">OFICINA DE PENSIONES DEL ESTADO DE OAXACA </t>
  </si>
  <si>
    <t xml:space="preserve">aprobado </t>
  </si>
  <si>
    <t>ampliaciones red</t>
  </si>
  <si>
    <t xml:space="preserve">modificado </t>
  </si>
  <si>
    <t xml:space="preserve">devengado </t>
  </si>
  <si>
    <t xml:space="preserve">pagado </t>
  </si>
  <si>
    <t>serv personales</t>
  </si>
  <si>
    <t>451 pensiones y jub</t>
  </si>
  <si>
    <t>411060 cuotas imss jub</t>
  </si>
  <si>
    <t>451111/452163</t>
  </si>
  <si>
    <t xml:space="preserve">impuesto sobre nominas 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</si>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</sst>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  <family val="3"/>
    </font>
    <font>
      <b/>
      <sz val="20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1"/>
      <color rgb="FFFF0000"/>
      <name val="Montserrat Medium"/>
      <family val="3"/>
    </font>
    <font>
      <b/>
      <sz val="14"/>
      <color theme="1"/>
      <name val="Montserrat Medium"/>
      <family val="3"/>
    </font>
    <font>
      <b/>
      <sz val="11"/>
      <color rgb="FFC00000"/>
      <name val="Montserrat Medium"/>
      <family val="3"/>
    </font>
    <font>
      <b/>
      <sz val="11"/>
      <name val="Montserrat Medium"/>
      <family val="3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Fill="1" applyAlignment="1"/>
    <xf numFmtId="0" fontId="0" fillId="0" borderId="10" xfId="0" applyFont="1" applyFill="1" applyBorder="1" applyAlignment="1">
      <alignment horizontal="left" vertical="center"/>
    </xf>
    <xf numFmtId="4" fontId="0" fillId="0" borderId="0" xfId="0" applyNumberFormat="1" applyFont="1" applyAlignment="1"/>
    <xf numFmtId="4" fontId="0" fillId="0" borderId="0" xfId="0" applyNumberFormat="1" applyFont="1" applyFill="1" applyBorder="1" applyAlignment="1"/>
    <xf numFmtId="4" fontId="13" fillId="0" borderId="12" xfId="0" applyNumberFormat="1" applyFont="1" applyBorder="1" applyAlignment="1"/>
    <xf numFmtId="0" fontId="13" fillId="0" borderId="0" xfId="0" applyFont="1" applyAlignment="1"/>
    <xf numFmtId="4" fontId="0" fillId="0" borderId="0" xfId="0" applyNumberFormat="1" applyFont="1" applyFill="1" applyAlignment="1"/>
    <xf numFmtId="4" fontId="0" fillId="10" borderId="0" xfId="0" applyNumberFormat="1" applyFont="1" applyFill="1" applyAlignment="1"/>
    <xf numFmtId="4" fontId="0" fillId="10" borderId="0" xfId="0" applyNumberFormat="1" applyFont="1" applyFill="1" applyBorder="1" applyAlignment="1"/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133350</xdr:rowOff>
    </xdr:from>
    <xdr:to>
      <xdr:col>7</xdr:col>
      <xdr:colOff>1443317</xdr:colOff>
      <xdr:row>2</xdr:row>
      <xdr:rowOff>57150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2506325" y="133350"/>
          <a:ext cx="2700617" cy="95250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885825</xdr:colOff>
      <xdr:row>0</xdr:row>
      <xdr:rowOff>114300</xdr:rowOff>
    </xdr:from>
    <xdr:to>
      <xdr:col>1</xdr:col>
      <xdr:colOff>2047875</xdr:colOff>
      <xdr:row>2</xdr:row>
      <xdr:rowOff>114300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4300"/>
          <a:ext cx="1162050" cy="10287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C1" zoomScaleNormal="100" workbookViewId="0">
      <selection activeCell="H17" sqref="H17"/>
    </sheetView>
  </sheetViews>
  <sheetFormatPr baseColWidth="10" defaultRowHeight="20.25" x14ac:dyDescent="0.4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45">
      <c r="A1" s="1" t="s">
        <v>1</v>
      </c>
    </row>
    <row r="2" spans="1:8" s="11" customFormat="1" ht="61.15" customHeight="1" x14ac:dyDescent="0.45">
      <c r="B2" s="32"/>
      <c r="C2" s="32"/>
      <c r="D2" s="32"/>
      <c r="E2" s="32"/>
      <c r="F2" s="12"/>
      <c r="G2" s="12"/>
      <c r="H2" s="19"/>
    </row>
    <row r="4" spans="1:8" x14ac:dyDescent="0.45">
      <c r="B4" s="33" t="s">
        <v>25</v>
      </c>
      <c r="C4" s="34"/>
      <c r="D4" s="34"/>
      <c r="E4" s="34"/>
      <c r="F4" s="34"/>
      <c r="G4" s="34"/>
      <c r="H4" s="35"/>
    </row>
    <row r="5" spans="1:8" x14ac:dyDescent="0.45">
      <c r="B5" s="36" t="s">
        <v>2</v>
      </c>
      <c r="C5" s="37"/>
      <c r="D5" s="37"/>
      <c r="E5" s="37"/>
      <c r="F5" s="37"/>
      <c r="G5" s="37"/>
      <c r="H5" s="38"/>
    </row>
    <row r="6" spans="1:8" x14ac:dyDescent="0.45">
      <c r="B6" s="39" t="s">
        <v>9</v>
      </c>
      <c r="C6" s="40"/>
      <c r="D6" s="40"/>
      <c r="E6" s="40"/>
      <c r="F6" s="40"/>
      <c r="G6" s="40"/>
      <c r="H6" s="41"/>
    </row>
    <row r="7" spans="1:8" x14ac:dyDescent="0.45">
      <c r="B7" s="42" t="s">
        <v>36</v>
      </c>
      <c r="C7" s="42"/>
      <c r="D7" s="42"/>
      <c r="E7" s="42"/>
      <c r="F7" s="42"/>
      <c r="G7" s="42"/>
      <c r="H7" s="42"/>
    </row>
    <row r="8" spans="1:8" x14ac:dyDescent="0.45">
      <c r="B8" s="43" t="s">
        <v>0</v>
      </c>
      <c r="C8" s="44"/>
      <c r="D8" s="44"/>
      <c r="E8" s="44"/>
      <c r="F8" s="44"/>
      <c r="G8" s="44"/>
      <c r="H8" s="45"/>
    </row>
    <row r="9" spans="1:8" ht="14.45" customHeight="1" x14ac:dyDescent="0.45">
      <c r="B9" s="30" t="s">
        <v>3</v>
      </c>
      <c r="C9" s="31" t="s">
        <v>23</v>
      </c>
      <c r="D9" s="31"/>
      <c r="E9" s="31"/>
      <c r="F9" s="31"/>
      <c r="G9" s="31"/>
      <c r="H9" s="30" t="s">
        <v>4</v>
      </c>
    </row>
    <row r="10" spans="1:8" ht="40.5" x14ac:dyDescent="0.45">
      <c r="B10" s="30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30"/>
    </row>
    <row r="11" spans="1:8" x14ac:dyDescent="0.45">
      <c r="B11" s="9"/>
      <c r="C11" s="9"/>
      <c r="D11" s="9"/>
      <c r="E11" s="9"/>
      <c r="F11" s="9"/>
      <c r="G11" s="9"/>
      <c r="H11" s="9"/>
    </row>
    <row r="12" spans="1:8" s="10" customFormat="1" x14ac:dyDescent="0.45">
      <c r="B12" s="4" t="s">
        <v>10</v>
      </c>
      <c r="C12" s="13">
        <f t="shared" ref="C12:H12" si="0">SUM(C13,C14,C15,C18,C19,C22)</f>
        <v>39808698.390000001</v>
      </c>
      <c r="D12" s="13">
        <f t="shared" si="0"/>
        <v>0</v>
      </c>
      <c r="E12" s="13">
        <f t="shared" si="0"/>
        <v>39808698.390000001</v>
      </c>
      <c r="F12" s="13">
        <f t="shared" si="0"/>
        <v>9667644.25</v>
      </c>
      <c r="G12" s="13">
        <f t="shared" si="0"/>
        <v>9667644.25</v>
      </c>
      <c r="H12" s="13">
        <f t="shared" si="0"/>
        <v>30141054.140000001</v>
      </c>
    </row>
    <row r="13" spans="1:8" s="10" customFormat="1" x14ac:dyDescent="0.45">
      <c r="B13" s="6" t="s">
        <v>11</v>
      </c>
      <c r="C13" s="14">
        <v>39808698.390000001</v>
      </c>
      <c r="D13" s="14">
        <f>E13-C13</f>
        <v>0</v>
      </c>
      <c r="E13" s="14">
        <v>39808698.390000001</v>
      </c>
      <c r="F13" s="14">
        <v>9667644.25</v>
      </c>
      <c r="G13" s="14">
        <v>9667644.25</v>
      </c>
      <c r="H13" s="14">
        <f>E13-F13</f>
        <v>30141054.140000001</v>
      </c>
    </row>
    <row r="14" spans="1:8" s="10" customFormat="1" x14ac:dyDescent="0.45">
      <c r="B14" s="6" t="s">
        <v>12</v>
      </c>
      <c r="C14" s="14"/>
      <c r="D14" s="14"/>
      <c r="E14" s="14"/>
      <c r="F14" s="14"/>
      <c r="G14" s="14"/>
      <c r="H14" s="14">
        <f>E14-F14</f>
        <v>0</v>
      </c>
    </row>
    <row r="15" spans="1:8" s="10" customFormat="1" x14ac:dyDescent="0.45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8" s="10" customFormat="1" x14ac:dyDescent="0.45">
      <c r="B16" s="18" t="s">
        <v>14</v>
      </c>
      <c r="C16" s="14"/>
      <c r="D16" s="14"/>
      <c r="E16" s="14"/>
      <c r="F16" s="14"/>
      <c r="G16" s="14"/>
      <c r="H16" s="14">
        <f>E16-F16</f>
        <v>0</v>
      </c>
    </row>
    <row r="17" spans="2:8" s="10" customFormat="1" x14ac:dyDescent="0.45">
      <c r="B17" s="18" t="s">
        <v>15</v>
      </c>
      <c r="C17" s="14"/>
      <c r="D17" s="14"/>
      <c r="E17" s="14"/>
      <c r="F17" s="14"/>
      <c r="G17" s="14"/>
      <c r="H17" s="14">
        <f>E17-F17</f>
        <v>0</v>
      </c>
    </row>
    <row r="18" spans="2:8" s="10" customFormat="1" x14ac:dyDescent="0.45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40.5" x14ac:dyDescent="0.4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 x14ac:dyDescent="0.45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 x14ac:dyDescent="0.45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 x14ac:dyDescent="0.45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x14ac:dyDescent="0.45">
      <c r="B23" s="3"/>
      <c r="C23" s="15"/>
      <c r="D23" s="15"/>
      <c r="E23" s="15"/>
      <c r="F23" s="15"/>
      <c r="G23" s="15"/>
      <c r="H23" s="15"/>
    </row>
    <row r="24" spans="2:8" s="10" customFormat="1" x14ac:dyDescent="0.45">
      <c r="B24" s="4" t="s">
        <v>21</v>
      </c>
      <c r="C24" s="13">
        <f t="shared" ref="C24:H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</row>
    <row r="25" spans="2:8" s="10" customFormat="1" x14ac:dyDescent="0.45">
      <c r="B25" s="6" t="s">
        <v>11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f>E25-F25</f>
        <v>0</v>
      </c>
    </row>
    <row r="26" spans="2:8" s="10" customFormat="1" x14ac:dyDescent="0.45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 x14ac:dyDescent="0.45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 x14ac:dyDescent="0.45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 x14ac:dyDescent="0.45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 x14ac:dyDescent="0.45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40.5" x14ac:dyDescent="0.4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 x14ac:dyDescent="0.45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 x14ac:dyDescent="0.45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 x14ac:dyDescent="0.45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 x14ac:dyDescent="0.45">
      <c r="B35" s="5"/>
      <c r="C35" s="16"/>
      <c r="D35" s="16"/>
      <c r="E35" s="16"/>
      <c r="F35" s="16"/>
      <c r="G35" s="16"/>
      <c r="H35" s="16"/>
    </row>
    <row r="36" spans="2:8" s="10" customFormat="1" x14ac:dyDescent="0.45">
      <c r="B36" s="4" t="s">
        <v>22</v>
      </c>
      <c r="C36" s="13">
        <f t="shared" ref="C36:H36" si="6">C24+C12</f>
        <v>39808698.390000001</v>
      </c>
      <c r="D36" s="13">
        <f t="shared" si="6"/>
        <v>0</v>
      </c>
      <c r="E36" s="13">
        <f t="shared" si="6"/>
        <v>39808698.390000001</v>
      </c>
      <c r="F36" s="13">
        <f t="shared" si="6"/>
        <v>9667644.25</v>
      </c>
      <c r="G36" s="13">
        <f t="shared" si="6"/>
        <v>9667644.25</v>
      </c>
      <c r="H36" s="13">
        <f t="shared" si="6"/>
        <v>30141054.140000001</v>
      </c>
    </row>
    <row r="37" spans="2:8" s="10" customFormat="1" x14ac:dyDescent="0.45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4 C19:H19 H16:H18 C23:H24 H20:H22 C27:H27 H25:H26 C31:H31 H28:H30 C35:H36 H32:H3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Q46"/>
  <sheetViews>
    <sheetView topLeftCell="A4" workbookViewId="0">
      <selection activeCell="C28" sqref="C28"/>
    </sheetView>
  </sheetViews>
  <sheetFormatPr baseColWidth="10" defaultRowHeight="15" x14ac:dyDescent="0.25"/>
  <cols>
    <col min="2" max="2" width="22.42578125" customWidth="1"/>
    <col min="3" max="3" width="36.42578125" customWidth="1"/>
    <col min="4" max="4" width="15.140625" customWidth="1"/>
    <col min="5" max="5" width="12.42578125" bestFit="1" customWidth="1"/>
    <col min="6" max="6" width="13.7109375" bestFit="1" customWidth="1"/>
    <col min="7" max="7" width="15.28515625" customWidth="1"/>
    <col min="8" max="8" width="17.5703125" customWidth="1"/>
  </cols>
  <sheetData>
    <row r="4" spans="2:17" x14ac:dyDescent="0.25">
      <c r="B4" s="20"/>
      <c r="C4" s="20"/>
      <c r="D4" s="21"/>
      <c r="E4" s="21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2:17" x14ac:dyDescent="0.25">
      <c r="B5" s="20"/>
      <c r="C5" s="20"/>
      <c r="D5" s="21"/>
      <c r="E5" s="21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2:17" x14ac:dyDescent="0.25">
      <c r="B6" s="20"/>
      <c r="C6" s="20"/>
      <c r="D6" s="21" t="s">
        <v>26</v>
      </c>
      <c r="E6" s="21" t="s">
        <v>27</v>
      </c>
      <c r="F6" s="20" t="s">
        <v>28</v>
      </c>
      <c r="G6" s="20" t="s">
        <v>29</v>
      </c>
      <c r="H6" s="20" t="s">
        <v>30</v>
      </c>
      <c r="I6" s="20"/>
      <c r="J6" s="20" t="s">
        <v>26</v>
      </c>
      <c r="K6" s="20" t="s">
        <v>28</v>
      </c>
      <c r="L6" s="20" t="s">
        <v>29</v>
      </c>
      <c r="M6" s="20" t="s">
        <v>30</v>
      </c>
      <c r="N6" s="20"/>
      <c r="O6" s="20"/>
      <c r="P6" s="20"/>
      <c r="Q6" s="20"/>
    </row>
    <row r="7" spans="2:17" x14ac:dyDescent="0.25">
      <c r="B7" s="22" t="s">
        <v>11</v>
      </c>
      <c r="C7" s="20" t="s">
        <v>31</v>
      </c>
      <c r="D7" s="28">
        <f>36306827.33+0</f>
        <v>36306827.329999998</v>
      </c>
      <c r="E7" s="28">
        <f>F7-D7</f>
        <v>1720069.7800000086</v>
      </c>
      <c r="F7" s="28">
        <f>37813483.34+213413.77</f>
        <v>38026897.110000007</v>
      </c>
      <c r="G7" s="28">
        <f>37813483.34+213413.77</f>
        <v>38026897.110000007</v>
      </c>
      <c r="H7" s="29">
        <f>37813483.34+213413.77</f>
        <v>38026897.110000007</v>
      </c>
      <c r="I7" s="23"/>
      <c r="J7" s="23"/>
      <c r="K7" s="23"/>
      <c r="L7" s="23"/>
      <c r="M7" s="24"/>
      <c r="N7" s="20"/>
      <c r="O7" s="20"/>
      <c r="P7" s="20"/>
      <c r="Q7" s="20"/>
    </row>
    <row r="8" spans="2:17" x14ac:dyDescent="0.25">
      <c r="B8" s="20"/>
      <c r="C8" s="20" t="s">
        <v>32</v>
      </c>
      <c r="D8" s="28">
        <v>2931737.64</v>
      </c>
      <c r="E8" s="28">
        <f>F8-D8</f>
        <v>106894.98999999976</v>
      </c>
      <c r="F8" s="28">
        <v>3038632.63</v>
      </c>
      <c r="G8" s="28">
        <v>3038632.63</v>
      </c>
      <c r="H8" s="28">
        <v>3038632.63</v>
      </c>
      <c r="I8" s="23">
        <f>G8-H8</f>
        <v>0</v>
      </c>
      <c r="J8" s="23"/>
      <c r="K8" s="23"/>
      <c r="L8" s="23"/>
      <c r="M8" s="23"/>
      <c r="N8" s="20"/>
      <c r="O8" s="20"/>
      <c r="P8" s="20"/>
      <c r="Q8" s="20"/>
    </row>
    <row r="9" spans="2:17" x14ac:dyDescent="0.25">
      <c r="B9" s="20"/>
      <c r="C9" s="20" t="s">
        <v>33</v>
      </c>
      <c r="D9" s="27"/>
      <c r="E9" s="27"/>
      <c r="F9" s="27"/>
      <c r="G9" s="27"/>
      <c r="H9" s="27"/>
      <c r="I9" s="23"/>
      <c r="J9" s="23"/>
      <c r="K9" s="23"/>
      <c r="L9" s="23"/>
      <c r="M9" s="23"/>
      <c r="N9" s="20"/>
      <c r="O9" s="20"/>
      <c r="P9" s="20"/>
      <c r="Q9" s="20"/>
    </row>
    <row r="10" spans="2:17" x14ac:dyDescent="0.25">
      <c r="B10" s="20"/>
      <c r="C10" s="20" t="s">
        <v>34</v>
      </c>
      <c r="D10" s="28">
        <f>6083693.03+3248375.91</f>
        <v>9332068.9400000013</v>
      </c>
      <c r="E10" s="28">
        <f>F10-D10</f>
        <v>821831.07999999821</v>
      </c>
      <c r="F10" s="28">
        <f>7458318.26+2695581.76</f>
        <v>10153900.02</v>
      </c>
      <c r="G10" s="28">
        <f>7458318.26+2695581.76</f>
        <v>10153900.02</v>
      </c>
      <c r="H10" s="28">
        <f>7458318.26+2695581.76</f>
        <v>10153900.02</v>
      </c>
      <c r="I10" s="23"/>
      <c r="J10" s="23"/>
      <c r="K10" s="23"/>
      <c r="L10" s="23"/>
      <c r="M10" s="23"/>
      <c r="N10" s="20"/>
      <c r="O10" s="20"/>
      <c r="P10" s="20"/>
      <c r="Q10" s="20"/>
    </row>
    <row r="11" spans="2:17" x14ac:dyDescent="0.25">
      <c r="B11" s="20"/>
      <c r="C11" s="20" t="s">
        <v>35</v>
      </c>
      <c r="D11" s="27">
        <v>923963</v>
      </c>
      <c r="E11" s="27">
        <f>F11-D11</f>
        <v>-130126</v>
      </c>
      <c r="F11" s="27">
        <v>793837</v>
      </c>
      <c r="G11" s="27">
        <v>793837</v>
      </c>
      <c r="H11" s="27">
        <v>793837</v>
      </c>
      <c r="I11" s="23"/>
      <c r="J11" s="23"/>
      <c r="K11" s="23"/>
      <c r="L11" s="23"/>
      <c r="M11" s="23"/>
      <c r="N11" s="20"/>
      <c r="O11" s="20"/>
      <c r="P11" s="20"/>
      <c r="Q11" s="20"/>
    </row>
    <row r="12" spans="2:17" x14ac:dyDescent="0.25">
      <c r="B12" s="20"/>
      <c r="C12" s="20" t="s">
        <v>35</v>
      </c>
      <c r="D12" s="27">
        <v>168823</v>
      </c>
      <c r="E12" s="27">
        <f t="shared" ref="E12:E15" si="0">F12-D12</f>
        <v>-28816</v>
      </c>
      <c r="F12" s="27">
        <v>140007</v>
      </c>
      <c r="G12" s="27">
        <v>140007</v>
      </c>
      <c r="H12" s="27">
        <v>140007</v>
      </c>
      <c r="I12" s="23"/>
      <c r="J12" s="23"/>
      <c r="K12" s="23"/>
      <c r="L12" s="23"/>
      <c r="M12" s="23"/>
      <c r="N12" s="20"/>
      <c r="O12" s="20"/>
      <c r="P12" s="20"/>
      <c r="Q12" s="20"/>
    </row>
    <row r="13" spans="2:17" x14ac:dyDescent="0.25">
      <c r="B13" s="20"/>
      <c r="C13" s="20" t="s">
        <v>35</v>
      </c>
      <c r="D13" s="27">
        <v>119053</v>
      </c>
      <c r="E13" s="27">
        <f t="shared" si="0"/>
        <v>-17999</v>
      </c>
      <c r="F13" s="27">
        <v>101054</v>
      </c>
      <c r="G13" s="27">
        <v>101054</v>
      </c>
      <c r="H13" s="27">
        <v>101054</v>
      </c>
      <c r="I13" s="23"/>
      <c r="J13" s="23"/>
      <c r="K13" s="23"/>
      <c r="L13" s="23"/>
      <c r="M13" s="23"/>
      <c r="N13" s="20"/>
      <c r="O13" s="20"/>
      <c r="P13" s="20"/>
      <c r="Q13" s="20"/>
    </row>
    <row r="14" spans="2:17" x14ac:dyDescent="0.25">
      <c r="B14" s="20"/>
      <c r="C14" s="20" t="s">
        <v>35</v>
      </c>
      <c r="D14" s="27">
        <v>34859</v>
      </c>
      <c r="E14" s="27">
        <f t="shared" si="0"/>
        <v>-10478</v>
      </c>
      <c r="F14" s="27">
        <v>24381</v>
      </c>
      <c r="G14" s="27">
        <v>24381</v>
      </c>
      <c r="H14" s="27">
        <v>24381</v>
      </c>
      <c r="I14" s="23"/>
      <c r="J14" s="23"/>
      <c r="K14" s="23"/>
      <c r="L14" s="23"/>
      <c r="M14" s="23"/>
      <c r="N14" s="20"/>
      <c r="O14" s="20"/>
      <c r="P14" s="20"/>
      <c r="Q14" s="20"/>
    </row>
    <row r="15" spans="2:17" x14ac:dyDescent="0.25">
      <c r="B15" s="20"/>
      <c r="C15" s="20" t="s">
        <v>35</v>
      </c>
      <c r="D15" s="27">
        <v>0</v>
      </c>
      <c r="E15" s="27">
        <f t="shared" si="0"/>
        <v>0</v>
      </c>
      <c r="F15" s="27">
        <v>0</v>
      </c>
      <c r="G15" s="27">
        <v>0</v>
      </c>
      <c r="H15" s="27">
        <v>0</v>
      </c>
      <c r="I15" s="23"/>
      <c r="J15" s="23"/>
      <c r="K15" s="23"/>
      <c r="L15" s="23"/>
      <c r="M15" s="23"/>
      <c r="N15" s="20"/>
      <c r="O15" s="20"/>
      <c r="P15" s="20"/>
      <c r="Q15" s="20"/>
    </row>
    <row r="16" spans="2:17" x14ac:dyDescent="0.25">
      <c r="B16" s="20"/>
      <c r="C16" s="20"/>
      <c r="D16" s="27"/>
      <c r="E16" s="27"/>
      <c r="F16" s="27"/>
      <c r="G16" s="27"/>
      <c r="H16" s="27"/>
      <c r="I16" s="23"/>
      <c r="J16" s="23"/>
      <c r="K16" s="23"/>
      <c r="L16" s="23"/>
      <c r="M16" s="23"/>
      <c r="N16" s="20"/>
      <c r="O16" s="20"/>
      <c r="P16" s="20"/>
      <c r="Q16" s="20"/>
    </row>
    <row r="17" spans="2:17" ht="15.75" thickBot="1" x14ac:dyDescent="0.3">
      <c r="B17" s="20"/>
      <c r="C17" s="20"/>
      <c r="D17" s="25">
        <f>SUM(D7:D15)</f>
        <v>49817331.909999996</v>
      </c>
      <c r="E17" s="25">
        <f>SUM(E7:E15)</f>
        <v>2461376.8500000066</v>
      </c>
      <c r="F17" s="25">
        <f>SUM(F7:F15)</f>
        <v>52278708.760000005</v>
      </c>
      <c r="G17" s="25">
        <f>SUM(G7:G15)</f>
        <v>52278708.760000005</v>
      </c>
      <c r="H17" s="25">
        <f>SUM(H7:H15)</f>
        <v>52278708.760000005</v>
      </c>
      <c r="I17" s="23">
        <f>G17-H17</f>
        <v>0</v>
      </c>
      <c r="J17" s="25">
        <f>SUM(J8:J16)</f>
        <v>0</v>
      </c>
      <c r="K17" s="25">
        <f>SUM(K8:K16)</f>
        <v>0</v>
      </c>
      <c r="L17" s="25">
        <f>SUM(L8:L16)</f>
        <v>0</v>
      </c>
      <c r="M17" s="25">
        <f>SUM(M8:M16)</f>
        <v>0</v>
      </c>
      <c r="N17" s="20"/>
      <c r="O17" s="20"/>
      <c r="P17" s="20"/>
      <c r="Q17" s="20"/>
    </row>
    <row r="18" spans="2:17" x14ac:dyDescent="0.25">
      <c r="B18" s="26"/>
      <c r="C18" s="20"/>
      <c r="D18" s="20"/>
      <c r="E18" s="20"/>
      <c r="F18" s="20"/>
      <c r="G18" s="20"/>
      <c r="H18" s="20"/>
      <c r="I18" s="23"/>
      <c r="J18" s="20"/>
      <c r="K18" s="20"/>
      <c r="L18" s="20"/>
      <c r="M18" s="20"/>
      <c r="N18" s="20"/>
      <c r="O18" s="20"/>
      <c r="P18" s="20"/>
      <c r="Q18" s="20"/>
    </row>
    <row r="19" spans="2:17" x14ac:dyDescent="0.25">
      <c r="B19" s="20"/>
      <c r="C19" s="20"/>
      <c r="D19" s="23"/>
      <c r="E19" s="23"/>
      <c r="F19" s="23"/>
      <c r="G19" s="23"/>
      <c r="H19" s="23"/>
      <c r="I19" s="23"/>
      <c r="J19" s="23"/>
      <c r="K19" s="23">
        <f>J17-K17</f>
        <v>0</v>
      </c>
      <c r="L19" s="23"/>
      <c r="M19" s="23"/>
      <c r="N19" s="20"/>
      <c r="O19" s="20"/>
      <c r="P19" s="20"/>
      <c r="Q19" s="20"/>
    </row>
    <row r="20" spans="2:17" x14ac:dyDescent="0.25">
      <c r="B20" s="20"/>
      <c r="C20" s="20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0"/>
      <c r="O20" s="20"/>
      <c r="P20" s="20"/>
      <c r="Q20" s="20"/>
    </row>
    <row r="21" spans="2:17" x14ac:dyDescent="0.25">
      <c r="B21" s="20"/>
      <c r="C21" s="20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0"/>
      <c r="O21" s="20"/>
      <c r="P21" s="20"/>
      <c r="Q21" s="20"/>
    </row>
    <row r="22" spans="2:17" x14ac:dyDescent="0.25">
      <c r="B22" s="20"/>
      <c r="C22" s="20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0"/>
      <c r="O22" s="20"/>
      <c r="P22" s="20"/>
      <c r="Q22" s="20"/>
    </row>
    <row r="23" spans="2:17" x14ac:dyDescent="0.25">
      <c r="B23" s="22" t="s">
        <v>20</v>
      </c>
      <c r="C23" s="20">
        <v>459164</v>
      </c>
      <c r="D23" s="28">
        <v>125581747.98999999</v>
      </c>
      <c r="E23" s="28">
        <f>F23-D23</f>
        <v>738694</v>
      </c>
      <c r="F23" s="28">
        <v>126320441.98999999</v>
      </c>
      <c r="G23" s="28">
        <v>126320441.98999999</v>
      </c>
      <c r="H23" s="28">
        <v>126320441.98999999</v>
      </c>
      <c r="I23" s="23"/>
      <c r="J23" s="27"/>
      <c r="K23" s="27"/>
      <c r="L23" s="27"/>
      <c r="M23" s="27"/>
      <c r="N23" s="20"/>
      <c r="O23" s="20"/>
      <c r="P23" s="20"/>
      <c r="Q23" s="20"/>
    </row>
    <row r="24" spans="2:17" x14ac:dyDescent="0.25">
      <c r="B24" s="21"/>
      <c r="C24" s="21">
        <v>459164</v>
      </c>
      <c r="D24" s="27">
        <v>24012578.399999999</v>
      </c>
      <c r="E24" s="27">
        <f>F24-D24</f>
        <v>1483396.6000000015</v>
      </c>
      <c r="F24" s="27">
        <v>25495975</v>
      </c>
      <c r="G24" s="27">
        <v>25495975</v>
      </c>
      <c r="H24" s="27">
        <v>25495975</v>
      </c>
      <c r="I24" s="27"/>
      <c r="J24" s="27"/>
      <c r="K24" s="27"/>
      <c r="L24" s="27"/>
      <c r="M24" s="27"/>
      <c r="N24" s="21"/>
      <c r="O24" s="21"/>
      <c r="P24" s="21"/>
      <c r="Q24" s="21"/>
    </row>
    <row r="25" spans="2:17" x14ac:dyDescent="0.25">
      <c r="B25" s="20"/>
      <c r="C25" s="20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0"/>
      <c r="O25" s="20"/>
      <c r="P25" s="20"/>
      <c r="Q25" s="20"/>
    </row>
    <row r="26" spans="2:17" ht="15.75" thickBot="1" x14ac:dyDescent="0.3">
      <c r="B26" s="20"/>
      <c r="C26" s="26"/>
      <c r="D26" s="25">
        <f>SUM(D23:D25)</f>
        <v>149594326.38999999</v>
      </c>
      <c r="E26" s="25">
        <f>SUM(E23:E25)</f>
        <v>2222090.6000000015</v>
      </c>
      <c r="F26" s="25">
        <f t="shared" ref="F26:H26" si="1">SUM(F23:F25)</f>
        <v>151816416.99000001</v>
      </c>
      <c r="G26" s="25">
        <f t="shared" si="1"/>
        <v>151816416.99000001</v>
      </c>
      <c r="H26" s="25">
        <f t="shared" si="1"/>
        <v>151816416.99000001</v>
      </c>
      <c r="I26" s="23"/>
      <c r="J26" s="25">
        <f>SUM(J23:J25)</f>
        <v>0</v>
      </c>
      <c r="K26" s="25">
        <f t="shared" ref="K26:M26" si="2">SUM(K23:K25)</f>
        <v>0</v>
      </c>
      <c r="L26" s="25">
        <f t="shared" si="2"/>
        <v>0</v>
      </c>
      <c r="M26" s="25">
        <f t="shared" si="2"/>
        <v>0</v>
      </c>
      <c r="N26" s="20"/>
      <c r="O26" s="20"/>
      <c r="P26" s="20"/>
      <c r="Q26" s="20"/>
    </row>
    <row r="27" spans="2:17" x14ac:dyDescent="0.25">
      <c r="B27" s="20"/>
      <c r="C27" s="20"/>
      <c r="D27" s="20"/>
      <c r="E27" s="20"/>
      <c r="F27" s="23">
        <f>D26-F26</f>
        <v>-2222090.6000000238</v>
      </c>
      <c r="G27" s="20"/>
      <c r="H27" s="20"/>
      <c r="I27" s="20"/>
      <c r="J27" s="20"/>
      <c r="K27" s="23">
        <f>J26-K26</f>
        <v>0</v>
      </c>
      <c r="L27" s="20"/>
      <c r="M27" s="20"/>
      <c r="N27" s="20"/>
      <c r="O27" s="20"/>
      <c r="P27" s="20"/>
      <c r="Q27" s="20"/>
    </row>
    <row r="28" spans="2:17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3" spans="2:8" x14ac:dyDescent="0.25">
      <c r="B33" s="20"/>
      <c r="C33" s="20"/>
      <c r="D33" s="21" t="s">
        <v>26</v>
      </c>
      <c r="E33" s="21" t="s">
        <v>27</v>
      </c>
      <c r="F33" s="20" t="s">
        <v>28</v>
      </c>
      <c r="G33" s="20" t="s">
        <v>29</v>
      </c>
      <c r="H33" s="20" t="s">
        <v>30</v>
      </c>
    </row>
    <row r="34" spans="2:8" x14ac:dyDescent="0.25">
      <c r="B34" s="22" t="s">
        <v>11</v>
      </c>
      <c r="C34" s="20" t="s">
        <v>31</v>
      </c>
      <c r="D34" s="28">
        <f>36306827.33+0</f>
        <v>36306827.329999998</v>
      </c>
      <c r="E34" s="28">
        <f>F34-D34</f>
        <v>1720069.7800000086</v>
      </c>
      <c r="F34" s="28">
        <f>37813483.34+213413.77</f>
        <v>38026897.110000007</v>
      </c>
      <c r="G34" s="28">
        <f>37813483.34+213413.77</f>
        <v>38026897.110000007</v>
      </c>
      <c r="H34" s="29">
        <f>37813483.34+213413.77</f>
        <v>38026897.110000007</v>
      </c>
    </row>
    <row r="35" spans="2:8" x14ac:dyDescent="0.25">
      <c r="B35" s="20"/>
      <c r="C35" s="20" t="s">
        <v>32</v>
      </c>
      <c r="D35" s="28">
        <v>2931737.64</v>
      </c>
      <c r="E35" s="28">
        <f>F35-D35</f>
        <v>106894.98999999976</v>
      </c>
      <c r="F35" s="28">
        <v>3038632.63</v>
      </c>
      <c r="G35" s="28">
        <v>3038632.63</v>
      </c>
      <c r="H35" s="28">
        <v>3038632.63</v>
      </c>
    </row>
    <row r="36" spans="2:8" x14ac:dyDescent="0.25">
      <c r="B36" s="20"/>
      <c r="C36" s="20" t="s">
        <v>33</v>
      </c>
      <c r="D36" s="27"/>
      <c r="E36" s="27"/>
      <c r="F36" s="27"/>
      <c r="G36" s="27"/>
      <c r="H36" s="27"/>
    </row>
    <row r="37" spans="2:8" x14ac:dyDescent="0.25">
      <c r="B37" s="20"/>
      <c r="C37" s="20" t="s">
        <v>34</v>
      </c>
      <c r="D37" s="28">
        <f>6083693.03+3248375.91</f>
        <v>9332068.9400000013</v>
      </c>
      <c r="E37" s="28">
        <f>F37-D37</f>
        <v>821831.07999999821</v>
      </c>
      <c r="F37" s="28">
        <f>7458318.26+2695581.76</f>
        <v>10153900.02</v>
      </c>
      <c r="G37" s="28">
        <f>7458318.26+2695581.76</f>
        <v>10153900.02</v>
      </c>
      <c r="H37" s="28">
        <f>7458318.26+2695581.76</f>
        <v>10153900.02</v>
      </c>
    </row>
    <row r="38" spans="2:8" x14ac:dyDescent="0.25">
      <c r="B38" s="20"/>
      <c r="C38" s="20" t="s">
        <v>35</v>
      </c>
      <c r="D38" s="27">
        <v>923963</v>
      </c>
      <c r="E38" s="27">
        <f>F38-D38</f>
        <v>-130126</v>
      </c>
      <c r="F38" s="27">
        <v>793837</v>
      </c>
      <c r="G38" s="27">
        <v>793837</v>
      </c>
      <c r="H38" s="27">
        <v>793837</v>
      </c>
    </row>
    <row r="39" spans="2:8" x14ac:dyDescent="0.25">
      <c r="B39" s="20"/>
      <c r="C39" s="20" t="s">
        <v>35</v>
      </c>
      <c r="D39" s="27">
        <v>168823</v>
      </c>
      <c r="E39" s="27">
        <f t="shared" ref="E39:E42" si="3">F39-D39</f>
        <v>-28816</v>
      </c>
      <c r="F39" s="27">
        <v>140007</v>
      </c>
      <c r="G39" s="27">
        <v>140007</v>
      </c>
      <c r="H39" s="27">
        <v>140007</v>
      </c>
    </row>
    <row r="40" spans="2:8" x14ac:dyDescent="0.25">
      <c r="B40" s="20"/>
      <c r="C40" s="20" t="s">
        <v>35</v>
      </c>
      <c r="D40" s="27">
        <v>119053</v>
      </c>
      <c r="E40" s="27">
        <f t="shared" si="3"/>
        <v>-17999</v>
      </c>
      <c r="F40" s="27">
        <v>101054</v>
      </c>
      <c r="G40" s="27">
        <v>101054</v>
      </c>
      <c r="H40" s="27">
        <v>101054</v>
      </c>
    </row>
    <row r="41" spans="2:8" x14ac:dyDescent="0.25">
      <c r="B41" s="20"/>
      <c r="C41" s="20" t="s">
        <v>35</v>
      </c>
      <c r="D41" s="27">
        <v>34859</v>
      </c>
      <c r="E41" s="27">
        <f t="shared" si="3"/>
        <v>-10478</v>
      </c>
      <c r="F41" s="27">
        <v>24381</v>
      </c>
      <c r="G41" s="27">
        <v>24381</v>
      </c>
      <c r="H41" s="27">
        <v>24381</v>
      </c>
    </row>
    <row r="42" spans="2:8" x14ac:dyDescent="0.25">
      <c r="B42" s="20"/>
      <c r="C42" s="20" t="s">
        <v>35</v>
      </c>
      <c r="D42" s="27">
        <v>0</v>
      </c>
      <c r="E42" s="27">
        <f t="shared" si="3"/>
        <v>0</v>
      </c>
      <c r="F42" s="27">
        <v>0</v>
      </c>
      <c r="G42" s="27">
        <v>0</v>
      </c>
      <c r="H42" s="27">
        <v>0</v>
      </c>
    </row>
    <row r="43" spans="2:8" x14ac:dyDescent="0.25">
      <c r="B43" s="22"/>
      <c r="C43" s="20">
        <v>459164</v>
      </c>
      <c r="D43" s="28">
        <v>125581747.98999999</v>
      </c>
      <c r="E43" s="28">
        <f>F43-D43</f>
        <v>738694</v>
      </c>
      <c r="F43" s="28">
        <v>126320441.98999999</v>
      </c>
      <c r="G43" s="28">
        <v>126320441.98999999</v>
      </c>
      <c r="H43" s="28">
        <v>126320441.98999999</v>
      </c>
    </row>
    <row r="44" spans="2:8" x14ac:dyDescent="0.25">
      <c r="B44" s="21"/>
      <c r="C44" s="21">
        <v>459164</v>
      </c>
      <c r="D44" s="27">
        <v>24012578.399999999</v>
      </c>
      <c r="E44" s="27">
        <f>F44-D44</f>
        <v>1483396.6000000015</v>
      </c>
      <c r="F44" s="27">
        <v>25495975</v>
      </c>
      <c r="G44" s="27">
        <v>25495975</v>
      </c>
      <c r="H44" s="27">
        <v>25495975</v>
      </c>
    </row>
    <row r="45" spans="2:8" x14ac:dyDescent="0.25">
      <c r="B45" s="20"/>
      <c r="C45" s="20"/>
      <c r="D45" s="23"/>
      <c r="E45" s="23"/>
      <c r="F45" s="23"/>
      <c r="G45" s="23"/>
      <c r="H45" s="23"/>
    </row>
    <row r="46" spans="2:8" ht="15.75" thickBot="1" x14ac:dyDescent="0.3">
      <c r="B46" s="20"/>
      <c r="C46" s="26"/>
      <c r="D46" s="25">
        <f>SUM(D34:D44)</f>
        <v>199411658.29999998</v>
      </c>
      <c r="E46" s="25">
        <f t="shared" ref="E46:H46" si="4">SUM(E34:E44)</f>
        <v>4683467.4500000086</v>
      </c>
      <c r="F46" s="25">
        <f t="shared" si="4"/>
        <v>204095125.75</v>
      </c>
      <c r="G46" s="25">
        <f t="shared" si="4"/>
        <v>204095125.75</v>
      </c>
      <c r="H46" s="25">
        <f t="shared" si="4"/>
        <v>204095125.75</v>
      </c>
    </row>
  </sheetData>
  <pageMargins left="0.7" right="0.7" top="0.75" bottom="0.75" header="0.3" footer="0.3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(6d) SERVICIOS PERSONALES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2024-01-16T16:47:02Z</cp:lastPrinted>
  <dcterms:created xsi:type="dcterms:W3CDTF">2018-07-04T15:46:54Z</dcterms:created>
  <dcterms:modified xsi:type="dcterms:W3CDTF">2024-04-10T18:44:08Z</dcterms:modified>
</cp:coreProperties>
</file>