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CUARTO INF TRIM 2021\FORMATOS LDF 3ER INF TRIM 2021\"/>
    </mc:Choice>
  </mc:AlternateContent>
  <bookViews>
    <workbookView xWindow="0" yWindow="0" windowWidth="20730" windowHeight="966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1" i="6" l="1"/>
  <c r="H41" i="6"/>
  <c r="H50" i="6"/>
  <c r="D50" i="6"/>
  <c r="E40" i="6"/>
  <c r="D47" i="6"/>
  <c r="G47" i="6" l="1"/>
  <c r="G40" i="6" s="1"/>
  <c r="F47" i="6"/>
  <c r="E47" i="6"/>
  <c r="H47" i="6" s="1"/>
  <c r="H126" i="6"/>
  <c r="H45" i="6" l="1"/>
  <c r="D40" i="6" l="1"/>
  <c r="C40" i="6" l="1"/>
  <c r="H39" i="6" l="1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5" i="6"/>
  <c r="H124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G50" i="6"/>
  <c r="F50" i="6"/>
  <c r="E50" i="6"/>
  <c r="C50" i="6"/>
  <c r="H49" i="6"/>
  <c r="H48" i="6"/>
  <c r="H46" i="6"/>
  <c r="H44" i="6"/>
  <c r="H43" i="6"/>
  <c r="H42" i="6"/>
  <c r="F40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D11" i="6" s="1"/>
  <c r="C12" i="6"/>
  <c r="E11" i="6" l="1"/>
  <c r="H91" i="6"/>
  <c r="H73" i="6"/>
  <c r="G90" i="6"/>
  <c r="H129" i="6"/>
  <c r="H139" i="6"/>
  <c r="D90" i="6"/>
  <c r="H40" i="6"/>
  <c r="H64" i="6"/>
  <c r="H30" i="6"/>
  <c r="F11" i="6"/>
  <c r="H156" i="6"/>
  <c r="C90" i="6"/>
  <c r="F90" i="6"/>
  <c r="H20" i="6"/>
  <c r="H12" i="6"/>
  <c r="G11" i="6"/>
  <c r="H60" i="6"/>
  <c r="E90" i="6"/>
  <c r="H119" i="6"/>
  <c r="H77" i="6"/>
  <c r="H99" i="6"/>
  <c r="H109" i="6"/>
  <c r="H143" i="6"/>
  <c r="H152" i="6"/>
  <c r="C11" i="6"/>
  <c r="G165" i="6" l="1"/>
  <c r="D165" i="6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<sst xmlns="http://schemas.openxmlformats.org/spreadsheetml/2006/main" count="171" uniqueCount="90">
  <si>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</si>
  <si>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</si>
  <si>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</si>
  <si>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</si>
  <si>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</si>
  <si>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</si>
  <si>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</si>
  <si>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</si>
  <si>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</si>
  <si>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</si>
  <si>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</si>
  <si>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</si>
  <si>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</si>
  <si>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</si>
  <si>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</si>
  <si>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</si>
  <si>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</si>
  <si>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</si>
  <si>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</si>
  <si>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</si>
  <si>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</si>
  <si>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</si>
  <si>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</si>
  <si>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</si>
  <si>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</si>
  <si>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</si>
  <si>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</si>
  <si>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</si>
  <si>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</si>
  <si>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</si>
  <si>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</si>
  <si>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</si>
  <si>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</si>
  <si>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</si>
  <si>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</si>
  <si>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</si>
  <si>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</si>
  <si>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</si>
  <si>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</si>
  <si>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</si>
  <si>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</si>
  <si>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</si>
  <si>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</si>
  <si>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</si>
  <si>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</si>
  <si>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</si>
  <si>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</si>
  <si>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</si>
  <si>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</si>
  <si>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</si>
  <si>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</si>
  <si>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</si>
  <si>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</si>
  <si>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</si>
  <si>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</si>
  <si>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</si>
  <si>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</si>
  <si>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</si>
  <si>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</si>
  <si>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</si>
  <si>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</si>
  <si>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</si>
  <si>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</si>
  <si>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</si>
  <si>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</si>
  <si>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</si>
  <si>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</si>
  <si>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</si>
  <si>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</si>
  <si>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</si>
  <si>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</si>
  <si>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</si>
  <si>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</si>
  <si>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</si>
  <si>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</si>
  <si>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</si>
  <si>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</si>
  <si>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</si>
  <si>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</si>
  <si>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</si>
  <si>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</si>
  <si>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</si>
  <si>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</si>
  <si>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</si>
  <si>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</si>
  <si>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</si>
  <si>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</si>
  <si>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</si>
  <si>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</si>
  <si>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31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</si>
</sst>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2254250</xdr:colOff>
      <xdr:row>0</xdr:row>
      <xdr:rowOff>63500</xdr:rowOff>
    </xdr:from>
    <xdr:to>
      <xdr:col>7</xdr:col>
      <xdr:colOff>2032000</xdr:colOff>
      <xdr:row>2</xdr:row>
      <xdr:rowOff>71437</xdr:rowOff>
    </xdr:to>
    <xdr:pic>
      <xdr:nvPicPr>
        <xdr:cNvPr id="5" name="Imagen 4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045" t="-19048"/>
        <a:stretch/>
      </xdr:blipFill>
      <xdr:spPr bwMode="auto">
        <a:xfrm>
          <a:off x="24574500" y="63500"/>
          <a:ext cx="2222500" cy="992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tabSelected="1" zoomScale="30" zoomScaleNormal="30" zoomScaleSheetLayoutView="40" workbookViewId="0">
      <selection activeCell="H164" sqref="H164"/>
    </sheetView>
  </sheetViews>
  <sheetFormatPr baseColWidth="10" defaultRowHeight="15" x14ac:dyDescent="0.25"/>
  <cols>
    <col min="1" max="1" width="2.7109375" customWidth="1"/>
    <col min="2" max="2" width="177.42578125" customWidth="1"/>
    <col min="3" max="3" width="36.85546875" customWidth="1"/>
    <col min="4" max="4" width="43" customWidth="1"/>
    <col min="5" max="5" width="37.140625" customWidth="1"/>
    <col min="6" max="6" width="37.42578125" customWidth="1"/>
    <col min="7" max="7" width="36.85546875" customWidth="1"/>
    <col min="8" max="8" width="37.7109375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122.25" customHeight="1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165749361.55000001</v>
      </c>
      <c r="D11" s="8">
        <f t="shared" ref="D11:H11" si="0">SUM(D12,D20,D30,D40,D50,D60,D64,D73,D77)</f>
        <v>50382862.960000001</v>
      </c>
      <c r="E11" s="8">
        <f t="shared" si="0"/>
        <v>216132224.84</v>
      </c>
      <c r="F11" s="8">
        <f t="shared" si="0"/>
        <v>215982754.02000001</v>
      </c>
      <c r="G11" s="8">
        <f t="shared" si="0"/>
        <v>215982754.02000001</v>
      </c>
      <c r="H11" s="9">
        <f t="shared" si="0"/>
        <v>149470.8200000003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60" customHeight="1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8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>E39-F39</f>
        <v>0</v>
      </c>
    </row>
    <row r="40" spans="2:8" s="4" customFormat="1" ht="64.5" x14ac:dyDescent="0.35">
      <c r="B40" s="25" t="s">
        <v>39</v>
      </c>
      <c r="C40" s="11">
        <f>SUM(C41:C49)</f>
        <v>165359361.55000001</v>
      </c>
      <c r="D40" s="11">
        <f>SUM(D41:D49)</f>
        <v>50772862.960000001</v>
      </c>
      <c r="E40" s="11">
        <f>SUM(E41:E49)</f>
        <v>216132224.84</v>
      </c>
      <c r="F40" s="11">
        <f t="shared" ref="F40:H40" si="7">SUM(F41:F49)</f>
        <v>215982754.02000001</v>
      </c>
      <c r="G40" s="11">
        <f>SUM(G41:G49)</f>
        <v>215982754.02000001</v>
      </c>
      <c r="H40" s="11">
        <f t="shared" si="7"/>
        <v>149470.8200000003</v>
      </c>
    </row>
    <row r="41" spans="2:8" s="4" customFormat="1" ht="32.25" x14ac:dyDescent="0.35">
      <c r="B41" s="10" t="s">
        <v>40</v>
      </c>
      <c r="C41" s="11">
        <v>54667975.549999997</v>
      </c>
      <c r="D41" s="11">
        <v>2323298.92</v>
      </c>
      <c r="E41" s="11">
        <v>56991274.469999999</v>
      </c>
      <c r="F41" s="11">
        <v>56841803.649999999</v>
      </c>
      <c r="G41" s="11">
        <v>56841803.649999999</v>
      </c>
      <c r="H41" s="11">
        <f>E41-F41</f>
        <v>149470.8200000003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110691386</v>
      </c>
      <c r="D45" s="11">
        <v>17231481.039999999</v>
      </c>
      <c r="E45" s="11">
        <v>127922867.37</v>
      </c>
      <c r="F45" s="11">
        <v>127922867.37</v>
      </c>
      <c r="G45" s="11">
        <v>127922867.37</v>
      </c>
      <c r="H45" s="11">
        <f>E45-F45</f>
        <v>0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>
        <v>0</v>
      </c>
      <c r="D47" s="11">
        <f>13912786+627983+66843+16425164+185307</f>
        <v>31218083</v>
      </c>
      <c r="E47" s="11">
        <f>C47+D47</f>
        <v>31218083</v>
      </c>
      <c r="F47" s="11">
        <f>13912786+627983+66843+185307+16425164</f>
        <v>31218083</v>
      </c>
      <c r="G47" s="11">
        <f>13912786+627983+66843+185307+16425164</f>
        <v>31218083</v>
      </c>
      <c r="H47" s="11">
        <f>E47-F47</f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6" customHeight="1" x14ac:dyDescent="0.35">
      <c r="B50" s="25" t="s">
        <v>49</v>
      </c>
      <c r="C50" s="11">
        <f>SUM(C51:C59)</f>
        <v>390000</v>
      </c>
      <c r="D50" s="11">
        <f t="shared" ref="D50:G50" si="9">SUM(D51:D59)</f>
        <v>-390000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>SUM(H51:H59)</f>
        <v>0</v>
      </c>
    </row>
    <row r="51" spans="2:8" s="4" customFormat="1" ht="26.25" customHeight="1" x14ac:dyDescent="0.35">
      <c r="B51" s="10" t="s">
        <v>50</v>
      </c>
      <c r="C51" s="11">
        <v>390000</v>
      </c>
      <c r="D51" s="11">
        <v>-390000</v>
      </c>
      <c r="E51" s="11">
        <v>0</v>
      </c>
      <c r="F51" s="11">
        <v>0</v>
      </c>
      <c r="G51" s="11">
        <v>0</v>
      </c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259202594.84999999</v>
      </c>
      <c r="E90" s="8">
        <f t="shared" si="19"/>
        <v>259202594.84999999</v>
      </c>
      <c r="F90" s="8">
        <f t="shared" si="19"/>
        <v>259202594.84999999</v>
      </c>
      <c r="G90" s="8">
        <f t="shared" si="19"/>
        <v>259202594.84999999</v>
      </c>
      <c r="H90" s="8">
        <f t="shared" si="19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259202594.84999999</v>
      </c>
      <c r="E119" s="11">
        <f t="shared" si="26"/>
        <v>259202594.84999999</v>
      </c>
      <c r="F119" s="11">
        <f t="shared" si="26"/>
        <v>259202594.84999999</v>
      </c>
      <c r="G119" s="11">
        <f t="shared" si="26"/>
        <v>259202594.84999999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>
        <v>0</v>
      </c>
      <c r="D126" s="11">
        <v>259202594.84999999</v>
      </c>
      <c r="E126" s="11">
        <v>259202594.84999999</v>
      </c>
      <c r="F126" s="11">
        <v>259202594.84999999</v>
      </c>
      <c r="G126" s="11">
        <v>259202594.84999999</v>
      </c>
      <c r="H126" s="11">
        <f>E126-F126</f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73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165749361.55000001</v>
      </c>
      <c r="D165" s="8">
        <f t="shared" si="38"/>
        <v>309585457.81</v>
      </c>
      <c r="E165" s="8">
        <f t="shared" si="38"/>
        <v>475334819.69</v>
      </c>
      <c r="F165" s="8">
        <f t="shared" si="38"/>
        <v>475185348.87</v>
      </c>
      <c r="G165" s="8">
        <f t="shared" si="38"/>
        <v>475185348.87</v>
      </c>
      <c r="H165" s="8">
        <f t="shared" si="38"/>
        <v>149470.8200000003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r:id="rId1"/>
  <rowBreaks count="1" manualBreakCount="1">
    <brk id="86" max="16383" man="1"/>
  </rowBreaks>
  <ignoredErrors>
    <ignoredError sqref="C11:H19 C84:H84 C20:G39 C90:H98 C99:G125 C42:G44 F40 C46:G46 C48:G50 C47 C52:G83 G51 C127:G165 H126 H47 H50:H51" unlockedFormula="1"/>
    <ignoredError sqref="H20:H40 H99:H125 H127:H165 H53:H83 H42:H46 H52 H48:H49" formula="1" unlockedFormula="1"/>
    <ignoredError sqref="H166:H16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2021-04-12T19:00:56Z</cp:lastPrinted>
  <dcterms:created xsi:type="dcterms:W3CDTF">2018-07-04T15:46:54Z</dcterms:created>
  <dcterms:modified xsi:type="dcterms:W3CDTF">2022-01-17T18:32:05Z</dcterms:modified>
</cp:coreProperties>
</file>