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PRIMER INF TRIM 2021\FORMATOS LDF INF TRIMESTRAL 2021\"/>
    </mc:Choice>
  </mc:AlternateContent>
  <bookViews>
    <workbookView xWindow="0" yWindow="0" windowWidth="20730" windowHeight="9660"/>
  </bookViews>
  <sheets>
    <sheet name="(6d) SERVICIOS PERSONALES" sheetId="9" r:id="rId1"/>
    <sheet name="Hoja1" sheetId="10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9" l="1"/>
  <c r="H12" i="9" s="1"/>
  <c r="K17" i="10" l="1"/>
  <c r="L17" i="10"/>
  <c r="M17" i="10"/>
  <c r="J17" i="10"/>
  <c r="M10" i="10"/>
  <c r="L10" i="10"/>
  <c r="J10" i="10"/>
  <c r="M26" i="10"/>
  <c r="L26" i="10"/>
  <c r="K26" i="10"/>
  <c r="J26" i="10"/>
  <c r="K27" i="10" s="1"/>
  <c r="F27" i="10" l="1"/>
  <c r="F26" i="10"/>
  <c r="G26" i="10"/>
  <c r="H26" i="10"/>
  <c r="E26" i="10"/>
  <c r="H25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D24" i="9" s="1"/>
  <c r="C27" i="9"/>
  <c r="C24" i="9" s="1"/>
  <c r="H26" i="9"/>
  <c r="H22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H19" i="9" l="1"/>
  <c r="G12" i="9"/>
  <c r="G36" i="9" s="1"/>
  <c r="F12" i="9"/>
  <c r="H31" i="9"/>
  <c r="F24" i="9"/>
  <c r="H15" i="9"/>
  <c r="C36" i="9"/>
  <c r="E36" i="9"/>
  <c r="D12" i="9"/>
  <c r="D36" i="9" s="1"/>
  <c r="H27" i="9"/>
  <c r="H24" i="9" l="1"/>
  <c r="F36" i="9"/>
  <c r="H36" i="9"/>
  <c r="K19" i="10"/>
  <c r="E17" i="10" l="1"/>
  <c r="F19" i="10"/>
  <c r="G17" i="10"/>
  <c r="H17" i="10"/>
  <c r="F17" i="10"/>
</calcChain>
</file>

<file path=xl/sharedStrings.xml><?xml version="1.0" encoding="utf-8"?>
<sst xmlns="http://schemas.openxmlformats.org/spreadsheetml/2006/main" count="57" uniqueCount="36">
  <si>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</si>
  <si>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</si>
  <si>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</si>
  <si>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</si>
  <si>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</si>
  <si>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</si>
  <si>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</si>
  <si>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</si>
  <si>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</si>
  <si>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</si>
  <si>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</si>
  <si>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</si>
  <si>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</si>
  <si>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</si>
  <si>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</si>
  <si>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</si>
  <si>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</si>
  <si>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</si>
  <si>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</si>
  <si>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</si>
  <si>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</si>
  <si>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</si>
  <si>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</si>
  <si>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</si>
  <si>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</si>
  <si>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</si>
  <si>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t xml:space="preserve">aprobado </t>
  </si>
  <si>
    <t xml:space="preserve">modificado </t>
  </si>
  <si>
    <t xml:space="preserve">devengado </t>
  </si>
  <si>
    <t xml:space="preserve">pagado </t>
  </si>
  <si>
    <t>Del 1 de enero al  31 de marzo de 2021</t>
  </si>
  <si>
    <t>451111/452163</t>
  </si>
  <si>
    <t>serv personales</t>
  </si>
  <si>
    <t xml:space="preserve">impuesto sobre nominas </t>
  </si>
  <si>
    <t>451 pensiones y jub</t>
  </si>
  <si>
    <t>411060 cuotas imss jub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</si>
</sst>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/>
    </xf>
    <xf numFmtId="0" fontId="0" fillId="0" borderId="0" xfId="0" applyFont="1" applyAlignment="1"/>
    <xf numFmtId="4" fontId="0" fillId="0" borderId="0" xfId="0" applyNumberFormat="1" applyFont="1" applyAlignment="1"/>
    <xf numFmtId="4" fontId="0" fillId="0" borderId="0" xfId="0" applyNumberFormat="1" applyFont="1" applyFill="1" applyBorder="1" applyAlignment="1"/>
    <xf numFmtId="0" fontId="15" fillId="0" borderId="0" xfId="0" applyFont="1" applyAlignment="1"/>
    <xf numFmtId="4" fontId="0" fillId="10" borderId="0" xfId="0" applyNumberFormat="1" applyFont="1" applyFill="1" applyAlignment="1"/>
    <xf numFmtId="4" fontId="15" fillId="0" borderId="12" xfId="0" applyNumberFormat="1" applyFont="1" applyBorder="1" applyAlignment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1981200</xdr:colOff>
      <xdr:row>0</xdr:row>
      <xdr:rowOff>38100</xdr:rowOff>
    </xdr:from>
    <xdr:to>
      <xdr:col>7</xdr:col>
      <xdr:colOff>1924049</xdr:colOff>
      <xdr:row>3</xdr:row>
      <xdr:rowOff>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9354800" y="3810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topLeftCell="A19" zoomScale="50" zoomScaleNormal="50" zoomScaleSheetLayoutView="40" workbookViewId="0">
      <selection activeCell="F37" sqref="F37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9"/>
      <c r="C2" s="29"/>
      <c r="D2" s="29"/>
      <c r="E2" s="29"/>
      <c r="F2" s="2"/>
      <c r="G2" s="2"/>
      <c r="H2" s="19"/>
    </row>
    <row r="4" spans="1:8" s="3" customFormat="1" ht="32.25" x14ac:dyDescent="0.35">
      <c r="B4" s="30" t="s">
        <v>25</v>
      </c>
      <c r="C4" s="31"/>
      <c r="D4" s="31"/>
      <c r="E4" s="31"/>
      <c r="F4" s="31"/>
      <c r="G4" s="31"/>
      <c r="H4" s="32"/>
    </row>
    <row r="5" spans="1:8" s="3" customFormat="1" ht="32.25" x14ac:dyDescent="0.35">
      <c r="B5" s="33" t="s">
        <v>2</v>
      </c>
      <c r="C5" s="34"/>
      <c r="D5" s="34"/>
      <c r="E5" s="34"/>
      <c r="F5" s="34"/>
      <c r="G5" s="34"/>
      <c r="H5" s="35"/>
    </row>
    <row r="6" spans="1:8" s="3" customFormat="1" ht="32.25" x14ac:dyDescent="0.35">
      <c r="B6" s="36" t="s">
        <v>9</v>
      </c>
      <c r="C6" s="37"/>
      <c r="D6" s="37"/>
      <c r="E6" s="37"/>
      <c r="F6" s="37"/>
      <c r="G6" s="37"/>
      <c r="H6" s="38"/>
    </row>
    <row r="7" spans="1:8" s="3" customFormat="1" ht="32.25" x14ac:dyDescent="0.35">
      <c r="B7" s="39" t="s">
        <v>30</v>
      </c>
      <c r="C7" s="39"/>
      <c r="D7" s="39"/>
      <c r="E7" s="39"/>
      <c r="F7" s="39"/>
      <c r="G7" s="39"/>
      <c r="H7" s="39"/>
    </row>
    <row r="8" spans="1:8" s="3" customFormat="1" ht="32.25" x14ac:dyDescent="0.35">
      <c r="B8" s="40" t="s">
        <v>0</v>
      </c>
      <c r="C8" s="41"/>
      <c r="D8" s="41"/>
      <c r="E8" s="41"/>
      <c r="F8" s="41"/>
      <c r="G8" s="41"/>
      <c r="H8" s="42"/>
    </row>
    <row r="9" spans="1:8" s="3" customFormat="1" ht="30.75" customHeight="1" x14ac:dyDescent="0.35">
      <c r="B9" s="27" t="s">
        <v>3</v>
      </c>
      <c r="C9" s="28" t="s">
        <v>23</v>
      </c>
      <c r="D9" s="28"/>
      <c r="E9" s="28"/>
      <c r="F9" s="28"/>
      <c r="G9" s="28"/>
      <c r="H9" s="27" t="s">
        <v>4</v>
      </c>
    </row>
    <row r="10" spans="1:8" s="3" customFormat="1" ht="64.5" x14ac:dyDescent="0.35">
      <c r="B10" s="27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7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160013289.88</v>
      </c>
      <c r="D12" s="12">
        <f t="shared" ref="D12:G12" si="0">SUM(D13,D14,D15,D18,D19,D22)</f>
        <v>0</v>
      </c>
      <c r="E12" s="12">
        <f t="shared" si="0"/>
        <v>160013289.47999999</v>
      </c>
      <c r="F12" s="12">
        <f t="shared" si="0"/>
        <v>40241811.019999996</v>
      </c>
      <c r="G12" s="12">
        <f t="shared" si="0"/>
        <v>27106099.420000002</v>
      </c>
      <c r="H12" s="12">
        <f>SUM(H13,H14,H15,H18,H19,H22)</f>
        <v>119771478.45999999</v>
      </c>
    </row>
    <row r="13" spans="1:8" s="4" customFormat="1" ht="32.25" x14ac:dyDescent="0.35">
      <c r="B13" s="5" t="s">
        <v>11</v>
      </c>
      <c r="C13" s="13">
        <v>61569626.479999997</v>
      </c>
      <c r="D13" s="13">
        <v>0</v>
      </c>
      <c r="E13" s="13">
        <v>61569626.479999997</v>
      </c>
      <c r="F13" s="13">
        <v>15563930.57</v>
      </c>
      <c r="G13" s="13">
        <v>10645032.550000001</v>
      </c>
      <c r="H13" s="13">
        <f>E13-F13</f>
        <v>46005695.909999996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>
        <v>98443663.400000006</v>
      </c>
      <c r="D22" s="13">
        <v>0</v>
      </c>
      <c r="E22" s="13">
        <v>98443663</v>
      </c>
      <c r="F22" s="13">
        <v>24677880.449999999</v>
      </c>
      <c r="G22" s="13">
        <v>16461066.869999999</v>
      </c>
      <c r="H22" s="13">
        <f>E22-F22</f>
        <v>73765782.549999997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>E25-F25</f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160013289.88</v>
      </c>
      <c r="D36" s="12">
        <f t="shared" ref="D36:H36" si="9">D24+D12</f>
        <v>0</v>
      </c>
      <c r="E36" s="12">
        <f t="shared" si="9"/>
        <v>160013289.47999999</v>
      </c>
      <c r="F36" s="12">
        <f t="shared" si="9"/>
        <v>40241811.019999996</v>
      </c>
      <c r="G36" s="12">
        <f t="shared" si="9"/>
        <v>27106099.420000002</v>
      </c>
      <c r="H36" s="12">
        <f t="shared" si="9"/>
        <v>119771478.45999999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ignoredErrors>
    <ignoredError sqref="C12:G12 C14:H21 C23:H37 H2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M27"/>
  <sheetViews>
    <sheetView topLeftCell="C1" workbookViewId="0">
      <selection activeCell="M17" sqref="M17"/>
    </sheetView>
  </sheetViews>
  <sheetFormatPr baseColWidth="10" defaultRowHeight="15" x14ac:dyDescent="0.25"/>
  <cols>
    <col min="1" max="2" width="11.42578125" style="21"/>
    <col min="3" max="3" width="33.85546875" style="21" customWidth="1"/>
    <col min="4" max="4" width="15" style="21" customWidth="1"/>
    <col min="5" max="7" width="13.85546875" style="21" bestFit="1" customWidth="1"/>
    <col min="8" max="8" width="12.85546875" style="21" bestFit="1" customWidth="1"/>
    <col min="9" max="9" width="12.7109375" style="21" bestFit="1" customWidth="1"/>
    <col min="10" max="10" width="14" style="21" customWidth="1"/>
    <col min="11" max="11" width="13.5703125" style="21" customWidth="1"/>
    <col min="12" max="12" width="15.42578125" style="21" customWidth="1"/>
    <col min="13" max="13" width="15" style="21" customWidth="1"/>
    <col min="14" max="16384" width="11.42578125" style="21"/>
  </cols>
  <sheetData>
    <row r="5" spans="3:13" x14ac:dyDescent="0.25">
      <c r="E5" s="21" t="s">
        <v>26</v>
      </c>
      <c r="F5" s="21" t="s">
        <v>27</v>
      </c>
      <c r="G5" s="21" t="s">
        <v>28</v>
      </c>
      <c r="H5" s="21" t="s">
        <v>29</v>
      </c>
      <c r="J5" s="21" t="s">
        <v>26</v>
      </c>
      <c r="K5" s="21" t="s">
        <v>27</v>
      </c>
      <c r="L5" s="21" t="s">
        <v>28</v>
      </c>
      <c r="M5" s="21" t="s">
        <v>29</v>
      </c>
    </row>
    <row r="6" spans="3:13" x14ac:dyDescent="0.25">
      <c r="C6" s="20" t="s">
        <v>11</v>
      </c>
      <c r="D6" s="21" t="s">
        <v>32</v>
      </c>
      <c r="E6" s="22">
        <v>0</v>
      </c>
      <c r="F6" s="22">
        <v>3273996.85</v>
      </c>
      <c r="G6" s="22">
        <v>3273996.85</v>
      </c>
      <c r="H6" s="23">
        <v>90867.01</v>
      </c>
      <c r="I6" s="22"/>
      <c r="J6" s="22"/>
      <c r="K6" s="22"/>
      <c r="L6" s="22"/>
      <c r="M6" s="23"/>
    </row>
    <row r="7" spans="3:13" x14ac:dyDescent="0.25">
      <c r="D7" s="21" t="s">
        <v>32</v>
      </c>
      <c r="E7" s="22">
        <v>29317354.309999999</v>
      </c>
      <c r="F7" s="22">
        <v>29564426.84</v>
      </c>
      <c r="G7" s="22">
        <v>29564426.84</v>
      </c>
      <c r="H7" s="22">
        <v>28184870.600000001</v>
      </c>
      <c r="I7" s="22"/>
      <c r="J7" s="22">
        <v>34730352.380000003</v>
      </c>
      <c r="K7" s="22">
        <v>2502.0300000000002</v>
      </c>
      <c r="L7" s="22">
        <v>7270643.6299999999</v>
      </c>
      <c r="M7" s="22">
        <v>4946599.22</v>
      </c>
    </row>
    <row r="8" spans="3:13" x14ac:dyDescent="0.25">
      <c r="D8" s="21" t="s">
        <v>34</v>
      </c>
      <c r="E8" s="22">
        <v>2437857</v>
      </c>
      <c r="F8" s="22">
        <v>2575331.48</v>
      </c>
      <c r="G8" s="22">
        <v>2575331.48</v>
      </c>
      <c r="H8" s="22">
        <v>2207541.59</v>
      </c>
      <c r="I8" s="22"/>
      <c r="J8" s="22">
        <v>2385702.81</v>
      </c>
      <c r="K8" s="22">
        <v>0</v>
      </c>
      <c r="L8" s="22">
        <v>675159.66</v>
      </c>
      <c r="M8" s="22">
        <v>338994.9</v>
      </c>
    </row>
    <row r="9" spans="3:13" x14ac:dyDescent="0.25">
      <c r="D9" s="21" t="s">
        <v>35</v>
      </c>
      <c r="E9" s="22">
        <v>13718124</v>
      </c>
      <c r="F9" s="22">
        <v>14260409.5</v>
      </c>
      <c r="G9" s="22">
        <v>14260409.5</v>
      </c>
      <c r="H9" s="22">
        <v>12488711</v>
      </c>
      <c r="I9" s="22"/>
      <c r="J9" s="22">
        <v>13736761.369999999</v>
      </c>
      <c r="K9" s="22">
        <v>0</v>
      </c>
      <c r="L9" s="22">
        <v>5294404.5</v>
      </c>
      <c r="M9" s="22">
        <v>3893503.5</v>
      </c>
    </row>
    <row r="10" spans="3:13" x14ac:dyDescent="0.25">
      <c r="D10" s="21" t="s">
        <v>31</v>
      </c>
      <c r="E10" s="22">
        <v>10111760.880000001</v>
      </c>
      <c r="F10" s="22">
        <v>10029972.15</v>
      </c>
      <c r="G10" s="22">
        <v>10029972.15</v>
      </c>
      <c r="H10" s="22">
        <v>8480152.5500000007</v>
      </c>
      <c r="I10" s="22"/>
      <c r="J10" s="22">
        <f>7586430.29+2275589.83</f>
        <v>9862020.120000001</v>
      </c>
      <c r="K10" s="22">
        <v>0</v>
      </c>
      <c r="L10" s="22">
        <f>1629446.73+555302.05</f>
        <v>2184748.7800000003</v>
      </c>
      <c r="M10" s="22">
        <f>1093852.26+372082.67</f>
        <v>1465934.93</v>
      </c>
    </row>
    <row r="11" spans="3:13" x14ac:dyDescent="0.25">
      <c r="D11" s="21" t="s">
        <v>33</v>
      </c>
      <c r="E11" s="22">
        <v>957419.92</v>
      </c>
      <c r="F11" s="22">
        <v>796036</v>
      </c>
      <c r="G11" s="22">
        <v>796036</v>
      </c>
      <c r="H11" s="22">
        <v>649953</v>
      </c>
      <c r="I11" s="22"/>
      <c r="J11" s="22">
        <v>590013.07999999996</v>
      </c>
      <c r="K11" s="22">
        <v>0</v>
      </c>
      <c r="L11" s="22">
        <v>96333</v>
      </c>
      <c r="M11" s="22">
        <v>0</v>
      </c>
    </row>
    <row r="12" spans="3:13" x14ac:dyDescent="0.25">
      <c r="D12" s="21" t="s">
        <v>33</v>
      </c>
      <c r="E12" s="22">
        <v>181478.28</v>
      </c>
      <c r="F12" s="22">
        <v>206306</v>
      </c>
      <c r="G12" s="22">
        <v>206306</v>
      </c>
      <c r="H12" s="22">
        <v>168898</v>
      </c>
      <c r="I12" s="22"/>
      <c r="J12" s="22">
        <v>153723.79</v>
      </c>
      <c r="K12" s="22">
        <v>0</v>
      </c>
      <c r="L12" s="22">
        <v>25471</v>
      </c>
      <c r="M12" s="22">
        <v>0</v>
      </c>
    </row>
    <row r="13" spans="3:13" x14ac:dyDescent="0.25">
      <c r="D13" s="21" t="s">
        <v>33</v>
      </c>
      <c r="E13" s="22">
        <v>4206.2</v>
      </c>
      <c r="F13" s="22">
        <v>2813</v>
      </c>
      <c r="G13" s="22">
        <v>2813</v>
      </c>
      <c r="H13" s="22">
        <v>2709</v>
      </c>
      <c r="I13" s="22"/>
      <c r="J13" s="22">
        <v>2502.0300000000002</v>
      </c>
      <c r="K13" s="22">
        <v>0</v>
      </c>
      <c r="L13" s="22">
        <v>0</v>
      </c>
      <c r="M13" s="22">
        <v>0</v>
      </c>
    </row>
    <row r="14" spans="3:13" x14ac:dyDescent="0.25">
      <c r="D14" s="21" t="s">
        <v>33</v>
      </c>
      <c r="E14" s="22">
        <v>131205.47</v>
      </c>
      <c r="F14" s="22">
        <v>100957</v>
      </c>
      <c r="G14" s="22">
        <v>100957</v>
      </c>
      <c r="H14" s="22">
        <v>82982</v>
      </c>
      <c r="I14" s="22"/>
      <c r="J14" s="22">
        <v>77154.11</v>
      </c>
      <c r="K14" s="22">
        <v>0</v>
      </c>
      <c r="L14" s="22">
        <v>12214</v>
      </c>
      <c r="M14" s="22">
        <v>0</v>
      </c>
    </row>
    <row r="15" spans="3:13" x14ac:dyDescent="0.25">
      <c r="D15" s="21" t="s">
        <v>33</v>
      </c>
      <c r="E15" s="22">
        <v>53126.41</v>
      </c>
      <c r="F15" s="22">
        <v>41271</v>
      </c>
      <c r="G15" s="22">
        <v>41271</v>
      </c>
      <c r="H15" s="22">
        <v>33923</v>
      </c>
      <c r="I15" s="22"/>
      <c r="J15" s="22">
        <v>31396.79</v>
      </c>
      <c r="K15" s="22">
        <v>0</v>
      </c>
      <c r="L15" s="22">
        <v>4956</v>
      </c>
      <c r="M15" s="22">
        <v>0</v>
      </c>
    </row>
    <row r="16" spans="3:13" x14ac:dyDescent="0.25">
      <c r="E16" s="22"/>
      <c r="F16" s="22"/>
      <c r="G16" s="22"/>
      <c r="H16" s="22"/>
      <c r="I16" s="22"/>
      <c r="J16" s="22"/>
      <c r="K16" s="22"/>
      <c r="L16" s="22"/>
      <c r="M16" s="22"/>
    </row>
    <row r="17" spans="3:13" ht="15.75" thickBot="1" x14ac:dyDescent="0.3">
      <c r="E17" s="26">
        <f ca="1">SUM(E6:E17)</f>
        <v>56912532.470000006</v>
      </c>
      <c r="F17" s="26">
        <f ca="1">SUM(F6:F17)</f>
        <v>60851519.82</v>
      </c>
      <c r="G17" s="26">
        <f ca="1">SUM(G6:G17)</f>
        <v>60851519.82</v>
      </c>
      <c r="H17" s="26">
        <f ca="1">SUM(H6:H17)</f>
        <v>52390607.75</v>
      </c>
      <c r="I17" s="22"/>
      <c r="J17" s="26">
        <f>SUM(J7:J16)</f>
        <v>61569626.480000004</v>
      </c>
      <c r="K17" s="26">
        <f t="shared" ref="K17:M17" si="0">SUM(K7:K16)</f>
        <v>2502.0300000000002</v>
      </c>
      <c r="L17" s="26">
        <f t="shared" si="0"/>
        <v>15563930.57</v>
      </c>
      <c r="M17" s="26">
        <f t="shared" si="0"/>
        <v>10645032.550000001</v>
      </c>
    </row>
    <row r="18" spans="3:13" x14ac:dyDescent="0.25">
      <c r="C18" s="24"/>
      <c r="I18" s="22"/>
    </row>
    <row r="19" spans="3:13" x14ac:dyDescent="0.25">
      <c r="E19" s="22"/>
      <c r="F19" s="22">
        <f ca="1">E17-F17</f>
        <v>-3938987.349999994</v>
      </c>
      <c r="G19" s="22"/>
      <c r="H19" s="22"/>
      <c r="I19" s="22"/>
      <c r="J19" s="22"/>
      <c r="K19" s="22">
        <f>J17-K17</f>
        <v>61567124.450000003</v>
      </c>
      <c r="L19" s="22"/>
      <c r="M19" s="22"/>
    </row>
    <row r="20" spans="3:13" x14ac:dyDescent="0.25">
      <c r="E20" s="22"/>
      <c r="F20" s="22"/>
      <c r="G20" s="22"/>
      <c r="H20" s="22"/>
      <c r="I20" s="22"/>
      <c r="J20" s="22"/>
      <c r="K20" s="22"/>
      <c r="L20" s="22"/>
      <c r="M20" s="22"/>
    </row>
    <row r="21" spans="3:13" x14ac:dyDescent="0.25">
      <c r="E21" s="22"/>
      <c r="F21" s="22"/>
      <c r="G21" s="22"/>
      <c r="H21" s="22"/>
      <c r="I21" s="22"/>
      <c r="J21" s="22"/>
      <c r="K21" s="22"/>
      <c r="L21" s="22"/>
      <c r="M21" s="22"/>
    </row>
    <row r="22" spans="3:13" x14ac:dyDescent="0.25">
      <c r="E22" s="22"/>
      <c r="F22" s="22"/>
      <c r="G22" s="22"/>
      <c r="H22" s="22"/>
      <c r="I22" s="22"/>
      <c r="J22" s="22"/>
      <c r="K22" s="22"/>
      <c r="L22" s="22"/>
      <c r="M22" s="22"/>
    </row>
    <row r="23" spans="3:13" x14ac:dyDescent="0.25">
      <c r="C23" s="20" t="s">
        <v>20</v>
      </c>
      <c r="D23" s="21">
        <v>459164</v>
      </c>
      <c r="E23" s="22">
        <v>103100757.41</v>
      </c>
      <c r="F23" s="22">
        <v>103095039.36</v>
      </c>
      <c r="G23" s="22">
        <v>103095039.36</v>
      </c>
      <c r="H23" s="22">
        <v>91436287.450000003</v>
      </c>
      <c r="I23" s="22"/>
      <c r="J23" s="22"/>
      <c r="K23" s="22"/>
      <c r="L23" s="22"/>
      <c r="M23" s="22"/>
    </row>
    <row r="24" spans="3:13" x14ac:dyDescent="0.25">
      <c r="D24" s="21">
        <v>459164</v>
      </c>
      <c r="E24" s="25">
        <v>0</v>
      </c>
      <c r="F24" s="25">
        <v>2961356</v>
      </c>
      <c r="G24" s="25">
        <v>2961356</v>
      </c>
      <c r="H24" s="25">
        <v>0</v>
      </c>
      <c r="I24" s="22"/>
      <c r="J24" s="25">
        <v>98443663.400000006</v>
      </c>
      <c r="K24" s="25">
        <v>0</v>
      </c>
      <c r="L24" s="25">
        <v>24677880.449999999</v>
      </c>
      <c r="M24" s="25">
        <v>16461066.869999999</v>
      </c>
    </row>
    <row r="25" spans="3:13" x14ac:dyDescent="0.25">
      <c r="E25" s="22"/>
      <c r="F25" s="22"/>
      <c r="G25" s="22"/>
      <c r="H25" s="22"/>
      <c r="I25" s="22"/>
      <c r="J25" s="22"/>
      <c r="K25" s="22"/>
      <c r="L25" s="22"/>
      <c r="M25" s="22"/>
    </row>
    <row r="26" spans="3:13" ht="15.75" thickBot="1" x14ac:dyDescent="0.3">
      <c r="D26" s="24"/>
      <c r="E26" s="26">
        <f>SUM(E23:E25)</f>
        <v>103100757.41</v>
      </c>
      <c r="F26" s="26">
        <f t="shared" ref="F26:H26" si="1">SUM(F23:F25)</f>
        <v>106056395.36</v>
      </c>
      <c r="G26" s="26">
        <f t="shared" si="1"/>
        <v>106056395.36</v>
      </c>
      <c r="H26" s="26">
        <f t="shared" si="1"/>
        <v>91436287.450000003</v>
      </c>
      <c r="I26" s="22"/>
      <c r="J26" s="26">
        <f>SUM(J23:J25)</f>
        <v>98443663.400000006</v>
      </c>
      <c r="K26" s="26">
        <f t="shared" ref="K26:M26" si="2">SUM(K23:K25)</f>
        <v>0</v>
      </c>
      <c r="L26" s="26">
        <f t="shared" si="2"/>
        <v>24677880.449999999</v>
      </c>
      <c r="M26" s="26">
        <f t="shared" si="2"/>
        <v>16461066.869999999</v>
      </c>
    </row>
    <row r="27" spans="3:13" x14ac:dyDescent="0.25">
      <c r="F27" s="22">
        <f>E26-F26</f>
        <v>-2955637.950000003</v>
      </c>
      <c r="K27" s="22">
        <f>J26-K26</f>
        <v>98443663.400000006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(6d) SERVICIOS PERSONALES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2021-04-13T17:11:39Z</cp:lastPrinted>
  <dcterms:created xsi:type="dcterms:W3CDTF">2018-07-04T15:46:54Z</dcterms:created>
  <dcterms:modified xsi:type="dcterms:W3CDTF">2021-04-13T17:11:49Z</dcterms:modified>
</cp:coreProperties>
</file>