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RTO TRIMESTRE 2022\LDF\"/>
    </mc:Choice>
  </mc:AlternateContent>
  <xr:revisionPtr revIDLastSave="0" documentId="13_ncr:1_{1C7269D3-FD77-4D2D-84F2-1C67E5554D91}" xr6:coauthVersionLast="47" xr6:coauthVersionMax="47" xr10:uidLastSave="{00000000-0000-0000-0000-000000000000}"/>
  <bookViews>
    <workbookView xWindow="-120" yWindow="-120" windowWidth="29040" windowHeight="15840" xr2:uid="{5FEB87CB-B15B-46C7-95B8-6EC0B189AF8C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5" i="1" l="1"/>
  <c r="E90" i="1"/>
  <c r="H11" i="1" l="1"/>
  <c r="F11" i="1"/>
  <c r="E11" i="1"/>
  <c r="E165" i="1" s="1"/>
  <c r="H90" i="1"/>
  <c r="F90" i="1"/>
  <c r="H120" i="1"/>
  <c r="H119" i="1" s="1"/>
  <c r="G11" i="1"/>
  <c r="D11" i="1"/>
  <c r="H163" i="1"/>
  <c r="H162" i="1"/>
  <c r="H161" i="1"/>
  <c r="H160" i="1"/>
  <c r="H159" i="1"/>
  <c r="H158" i="1"/>
  <c r="H157" i="1"/>
  <c r="H156" i="1"/>
  <c r="G156" i="1"/>
  <c r="F156" i="1"/>
  <c r="E156" i="1"/>
  <c r="D156" i="1"/>
  <c r="C156" i="1"/>
  <c r="H155" i="1"/>
  <c r="H154" i="1"/>
  <c r="H153" i="1"/>
  <c r="H152" i="1" s="1"/>
  <c r="G152" i="1"/>
  <c r="F152" i="1"/>
  <c r="E152" i="1"/>
  <c r="D152" i="1"/>
  <c r="C152" i="1"/>
  <c r="H151" i="1"/>
  <c r="H150" i="1"/>
  <c r="H149" i="1"/>
  <c r="H148" i="1"/>
  <c r="H147" i="1"/>
  <c r="H146" i="1"/>
  <c r="H145" i="1"/>
  <c r="H143" i="1" s="1"/>
  <c r="H144" i="1"/>
  <c r="G143" i="1"/>
  <c r="F143" i="1"/>
  <c r="E143" i="1"/>
  <c r="D143" i="1"/>
  <c r="C143" i="1"/>
  <c r="H142" i="1"/>
  <c r="H141" i="1"/>
  <c r="H140" i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31" i="1"/>
  <c r="H129" i="1" s="1"/>
  <c r="H130" i="1"/>
  <c r="G129" i="1"/>
  <c r="G90" i="1" s="1"/>
  <c r="F129" i="1"/>
  <c r="E129" i="1"/>
  <c r="D129" i="1"/>
  <c r="C129" i="1"/>
  <c r="H128" i="1"/>
  <c r="H127" i="1"/>
  <c r="H126" i="1"/>
  <c r="H125" i="1"/>
  <c r="H124" i="1"/>
  <c r="H123" i="1"/>
  <c r="H122" i="1"/>
  <c r="H121" i="1"/>
  <c r="G119" i="1"/>
  <c r="F119" i="1"/>
  <c r="E119" i="1"/>
  <c r="D119" i="1"/>
  <c r="C119" i="1"/>
  <c r="H118" i="1"/>
  <c r="H117" i="1"/>
  <c r="H116" i="1"/>
  <c r="H115" i="1"/>
  <c r="H114" i="1"/>
  <c r="H113" i="1"/>
  <c r="H112" i="1"/>
  <c r="H111" i="1"/>
  <c r="H110" i="1"/>
  <c r="H109" i="1" s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H99" i="1"/>
  <c r="G99" i="1"/>
  <c r="F99" i="1"/>
  <c r="E99" i="1"/>
  <c r="D99" i="1"/>
  <c r="C99" i="1"/>
  <c r="H98" i="1"/>
  <c r="H97" i="1"/>
  <c r="H96" i="1"/>
  <c r="H95" i="1"/>
  <c r="H94" i="1"/>
  <c r="H93" i="1"/>
  <c r="H92" i="1"/>
  <c r="H91" i="1" s="1"/>
  <c r="G91" i="1"/>
  <c r="F91" i="1"/>
  <c r="E91" i="1"/>
  <c r="D91" i="1"/>
  <c r="D90" i="1" s="1"/>
  <c r="C91" i="1"/>
  <c r="C90" i="1"/>
  <c r="H84" i="1"/>
  <c r="H83" i="1"/>
  <c r="H82" i="1"/>
  <c r="H81" i="1"/>
  <c r="H80" i="1"/>
  <c r="H79" i="1"/>
  <c r="H78" i="1"/>
  <c r="H77" i="1"/>
  <c r="G77" i="1"/>
  <c r="F77" i="1"/>
  <c r="E77" i="1"/>
  <c r="D77" i="1"/>
  <c r="C77" i="1"/>
  <c r="H76" i="1"/>
  <c r="H75" i="1"/>
  <c r="H74" i="1"/>
  <c r="H73" i="1" s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0" i="1" s="1"/>
  <c r="H62" i="1"/>
  <c r="H61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H50" i="1" s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H20" i="1"/>
  <c r="G20" i="1"/>
  <c r="F20" i="1"/>
  <c r="E20" i="1"/>
  <c r="D20" i="1"/>
  <c r="C20" i="1"/>
  <c r="H19" i="1"/>
  <c r="H18" i="1"/>
  <c r="H17" i="1"/>
  <c r="H16" i="1"/>
  <c r="H15" i="1"/>
  <c r="H14" i="1"/>
  <c r="H13" i="1"/>
  <c r="H12" i="1" s="1"/>
  <c r="G12" i="1"/>
  <c r="F12" i="1"/>
  <c r="E12" i="1"/>
  <c r="D12" i="1"/>
  <c r="C12" i="1"/>
  <c r="C11" i="1"/>
  <c r="C165" i="1" s="1"/>
  <c r="F165" i="1" l="1"/>
  <c r="G165" i="1"/>
  <c r="H139" i="1"/>
  <c r="H40" i="1"/>
  <c r="D165" i="1"/>
</calcChain>
</file>

<file path=xl/sharedStrings.xml><?xml version="1.0" encoding="utf-8"?>
<sst xmlns="http://schemas.openxmlformats.org/spreadsheetml/2006/main" count="171" uniqueCount="90">
  <si>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</si>
  <si>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</si>
  <si>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</si>
  <si>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</si>
  <si>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</si>
  <si>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</si>
  <si>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</si>
  <si>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</si>
  <si>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</si>
  <si>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</si>
  <si>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</si>
  <si>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</si>
  <si>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</si>
  <si>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</si>
  <si>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</si>
  <si>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</si>
  <si>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</si>
  <si>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</si>
  <si>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</si>
  <si>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</si>
  <si>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</si>
  <si>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</si>
  <si>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</si>
  <si>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</si>
  <si>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</si>
  <si>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</si>
  <si>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</si>
  <si>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</si>
  <si>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</si>
  <si>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</si>
  <si>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</si>
  <si>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</si>
  <si>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</si>
  <si>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</si>
  <si>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</si>
  <si>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</si>
  <si>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</si>
  <si>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</si>
  <si>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</si>
  <si>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</si>
  <si>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</si>
  <si>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</si>
  <si>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</si>
  <si>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</si>
  <si>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</si>
  <si>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</si>
  <si>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</si>
  <si>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</si>
  <si>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</si>
  <si>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</si>
  <si>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</si>
  <si>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</si>
  <si>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</si>
  <si>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</si>
  <si>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</si>
  <si>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</si>
  <si>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</si>
  <si>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</si>
  <si>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</si>
  <si>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</si>
  <si>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</si>
  <si>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</si>
  <si>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</si>
  <si>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</si>
  <si>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</si>
  <si>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</si>
  <si>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</si>
  <si>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</si>
  <si>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</si>
  <si>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</si>
  <si>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</si>
  <si>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</si>
  <si>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</si>
  <si>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</si>
  <si>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</si>
  <si>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</si>
  <si>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</si>
  <si>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</si>
  <si>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</si>
  <si>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</si>
  <si>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</si>
  <si>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</si>
  <si>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</si>
  <si>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</si>
  <si>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</si>
  <si>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</si>
  <si>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</si>
  <si>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</si>
  <si>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</si>
  <si>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1 de Enero al 31 de Diciembre 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</si>
</sst>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6" fillId="3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3" fontId="6" fillId="2" borderId="11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3"/>
    </xf>
    <xf numFmtId="3" fontId="8" fillId="2" borderId="6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6"/>
    </xf>
    <xf numFmtId="0" fontId="8" fillId="2" borderId="6" xfId="0" applyFont="1" applyFill="1" applyBorder="1" applyAlignment="1">
      <alignment horizontal="left" vertical="center" wrapText="1" indent="6"/>
    </xf>
    <xf numFmtId="0" fontId="8" fillId="2" borderId="6" xfId="0" applyFont="1" applyFill="1" applyBorder="1" applyAlignment="1">
      <alignment horizontal="left" vertical="center" wrapText="1" indent="3"/>
    </xf>
    <xf numFmtId="0" fontId="8" fillId="2" borderId="2" xfId="0" applyFont="1" applyFill="1" applyBorder="1" applyAlignment="1">
      <alignment horizontal="left" vertical="center" indent="3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indent="3"/>
    </xf>
    <xf numFmtId="0" fontId="8" fillId="2" borderId="0" xfId="0" applyFont="1" applyFill="1" applyAlignment="1">
      <alignment vertical="center"/>
    </xf>
    <xf numFmtId="0" fontId="8" fillId="2" borderId="8" xfId="0" applyFont="1" applyFill="1" applyBorder="1" applyAlignment="1">
      <alignment horizontal="left" vertical="center" indent="3"/>
    </xf>
    <xf numFmtId="0" fontId="8" fillId="2" borderId="8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indent="3"/>
    </xf>
    <xf numFmtId="0" fontId="8" fillId="2" borderId="6" xfId="0" applyFont="1" applyFill="1" applyBorder="1" applyAlignment="1">
      <alignment horizontal="left" indent="3"/>
    </xf>
    <xf numFmtId="3" fontId="8" fillId="2" borderId="6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indent="3"/>
    </xf>
    <xf numFmtId="0" fontId="8" fillId="0" borderId="10" xfId="0" applyFont="1" applyBorder="1" applyAlignment="1">
      <alignment vertical="center"/>
    </xf>
    <xf numFmtId="0" fontId="8" fillId="0" borderId="10" xfId="0" applyFont="1" applyBorder="1"/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619124</xdr:colOff>
      <xdr:row>0</xdr:row>
      <xdr:rowOff>119063</xdr:rowOff>
    </xdr:from>
    <xdr:to>
      <xdr:col>8</xdr:col>
      <xdr:colOff>40648</xdr:colOff>
      <xdr:row>2</xdr:row>
      <xdr:rowOff>476250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46B4D7-24D2-4DE8-B39C-F3A58F1DAF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21" t="4207" r="22379" b="88607"/>
        <a:stretch/>
      </xdr:blipFill>
      <xdr:spPr bwMode="auto">
        <a:xfrm>
          <a:off x="14930437" y="119063"/>
          <a:ext cx="10375274" cy="1333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C9ADF-8FE1-4450-AF13-D44483D90A68}">
  <dimension ref="A1:H166"/>
  <sheetViews>
    <sheetView tabSelected="1" topLeftCell="A73" zoomScale="40" zoomScaleNormal="40" zoomScaleSheetLayoutView="40" workbookViewId="0">
      <selection activeCell="V12" sqref="V12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ht="61.9" customHeight="1" x14ac:dyDescent="0.25">
      <c r="B2" s="29"/>
      <c r="C2" s="29"/>
      <c r="D2" s="29"/>
      <c r="E2" s="1"/>
      <c r="F2" s="1"/>
      <c r="G2" s="1"/>
      <c r="H2" s="2"/>
    </row>
    <row r="3" spans="1:8" ht="42.75" customHeight="1" x14ac:dyDescent="0.25">
      <c r="B3" s="3"/>
    </row>
    <row r="4" spans="1:8" s="4" customFormat="1" ht="32.25" x14ac:dyDescent="0.35">
      <c r="B4" s="30" t="s">
        <v>1</v>
      </c>
      <c r="C4" s="31"/>
      <c r="D4" s="31"/>
      <c r="E4" s="31"/>
      <c r="F4" s="31"/>
      <c r="G4" s="31"/>
      <c r="H4" s="32"/>
    </row>
    <row r="5" spans="1:8" s="4" customFormat="1" ht="32.25" x14ac:dyDescent="0.35">
      <c r="B5" s="33" t="s">
        <v>2</v>
      </c>
      <c r="C5" s="34"/>
      <c r="D5" s="34"/>
      <c r="E5" s="34"/>
      <c r="F5" s="34"/>
      <c r="G5" s="34"/>
      <c r="H5" s="35"/>
    </row>
    <row r="6" spans="1:8" s="4" customFormat="1" ht="32.25" x14ac:dyDescent="0.35">
      <c r="B6" s="33" t="s">
        <v>3</v>
      </c>
      <c r="C6" s="34"/>
      <c r="D6" s="34"/>
      <c r="E6" s="34"/>
      <c r="F6" s="34"/>
      <c r="G6" s="34"/>
      <c r="H6" s="35"/>
    </row>
    <row r="7" spans="1:8" s="4" customFormat="1" ht="32.25" x14ac:dyDescent="0.35">
      <c r="B7" s="36" t="s">
        <v>89</v>
      </c>
      <c r="C7" s="36"/>
      <c r="D7" s="36"/>
      <c r="E7" s="36"/>
      <c r="F7" s="36"/>
      <c r="G7" s="36"/>
      <c r="H7" s="36"/>
    </row>
    <row r="8" spans="1:8" s="4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8" s="4" customFormat="1" ht="42.75" customHeight="1" x14ac:dyDescent="0.35">
      <c r="B9" s="37" t="s">
        <v>5</v>
      </c>
      <c r="C9" s="37" t="s">
        <v>6</v>
      </c>
      <c r="D9" s="37"/>
      <c r="E9" s="37"/>
      <c r="F9" s="37"/>
      <c r="G9" s="37"/>
      <c r="H9" s="37" t="s">
        <v>7</v>
      </c>
    </row>
    <row r="10" spans="1:8" s="4" customFormat="1" ht="64.5" x14ac:dyDescent="0.35">
      <c r="B10" s="38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38"/>
    </row>
    <row r="11" spans="1:8" s="4" customFormat="1" ht="32.25" x14ac:dyDescent="0.35">
      <c r="B11" s="6" t="s">
        <v>13</v>
      </c>
      <c r="C11" s="7">
        <f>SUM(C12,C20,C30,C40,C50,C60,C64,C73,C77)+2</f>
        <v>35647963</v>
      </c>
      <c r="D11" s="7">
        <f>SUM(D12,D20,D30,D40,D50,D60,D64,D73,D77)</f>
        <v>7393160.5099999998</v>
      </c>
      <c r="E11" s="7">
        <f>SUM(E12,E20,E30,E40,E50,E60,E64,E73,E77)+1</f>
        <v>43041124.18</v>
      </c>
      <c r="F11" s="7">
        <f>SUM(F12,F20,F30,F40,F50,F60,F64,F73,F77)+1</f>
        <v>40646687.490000002</v>
      </c>
      <c r="G11" s="7">
        <f>SUM(G12,G20,G30,G40,G50,G60,G64,G73,G77)</f>
        <v>40190870.960000001</v>
      </c>
      <c r="H11" s="8">
        <f>SUM(H12,H20,H30,H40,H50,H60,H64,H73,H77)</f>
        <v>2394436.6900000013</v>
      </c>
    </row>
    <row r="12" spans="1:8" s="4" customFormat="1" ht="32.25" x14ac:dyDescent="0.35">
      <c r="B12" s="9" t="s">
        <v>14</v>
      </c>
      <c r="C12" s="10">
        <f>SUM(C13:C19)</f>
        <v>0</v>
      </c>
      <c r="D12" s="10">
        <f t="shared" ref="D12:G12" si="0">SUM(D13:D19)</f>
        <v>0</v>
      </c>
      <c r="E12" s="10">
        <f t="shared" si="0"/>
        <v>0</v>
      </c>
      <c r="F12" s="10">
        <f t="shared" si="0"/>
        <v>0</v>
      </c>
      <c r="G12" s="10">
        <f t="shared" si="0"/>
        <v>0</v>
      </c>
      <c r="H12" s="10">
        <f>SUM(H13:H19)</f>
        <v>0</v>
      </c>
    </row>
    <row r="13" spans="1:8" s="4" customFormat="1" ht="32.25" x14ac:dyDescent="0.35">
      <c r="B13" s="11" t="s">
        <v>15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f>E13-F13</f>
        <v>0</v>
      </c>
    </row>
    <row r="14" spans="1:8" s="4" customFormat="1" ht="32.25" x14ac:dyDescent="0.35">
      <c r="B14" s="11" t="s">
        <v>16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f>E14-F14</f>
        <v>0</v>
      </c>
    </row>
    <row r="15" spans="1:8" s="4" customFormat="1" ht="32.25" x14ac:dyDescent="0.35">
      <c r="B15" s="11" t="s">
        <v>17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f t="shared" ref="H15:H19" si="1">E15-F15</f>
        <v>0</v>
      </c>
    </row>
    <row r="16" spans="1:8" s="4" customFormat="1" ht="32.25" x14ac:dyDescent="0.35">
      <c r="B16" s="11" t="s">
        <v>18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f t="shared" si="1"/>
        <v>0</v>
      </c>
    </row>
    <row r="17" spans="2:8" s="4" customFormat="1" ht="32.25" x14ac:dyDescent="0.35">
      <c r="B17" s="11" t="s">
        <v>19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f t="shared" si="1"/>
        <v>0</v>
      </c>
    </row>
    <row r="18" spans="2:8" s="4" customFormat="1" ht="32.25" x14ac:dyDescent="0.35">
      <c r="B18" s="11" t="s">
        <v>20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f t="shared" si="1"/>
        <v>0</v>
      </c>
    </row>
    <row r="19" spans="2:8" s="4" customFormat="1" ht="32.25" x14ac:dyDescent="0.35">
      <c r="B19" s="11" t="s">
        <v>21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f t="shared" si="1"/>
        <v>0</v>
      </c>
    </row>
    <row r="20" spans="2:8" s="4" customFormat="1" ht="32.25" x14ac:dyDescent="0.35">
      <c r="B20" s="9" t="s">
        <v>22</v>
      </c>
      <c r="C20" s="10">
        <f>SUM(C21:C29)</f>
        <v>0</v>
      </c>
      <c r="D20" s="10">
        <f t="shared" ref="D20:G20" si="2">SUM(D21:D29)</f>
        <v>0</v>
      </c>
      <c r="E20" s="10">
        <f t="shared" si="2"/>
        <v>0</v>
      </c>
      <c r="F20" s="10">
        <f t="shared" si="2"/>
        <v>0</v>
      </c>
      <c r="G20" s="10">
        <f t="shared" si="2"/>
        <v>0</v>
      </c>
      <c r="H20" s="10">
        <f>SUM(H21:H29)</f>
        <v>0</v>
      </c>
    </row>
    <row r="21" spans="2:8" s="4" customFormat="1" ht="32.25" x14ac:dyDescent="0.35">
      <c r="B21" s="12" t="s">
        <v>23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f>E21-F21</f>
        <v>0</v>
      </c>
    </row>
    <row r="22" spans="2:8" s="4" customFormat="1" ht="32.25" x14ac:dyDescent="0.35">
      <c r="B22" s="11" t="s">
        <v>24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f t="shared" ref="H22:H29" si="3">E22-F22</f>
        <v>0</v>
      </c>
    </row>
    <row r="23" spans="2:8" s="4" customFormat="1" ht="32.25" x14ac:dyDescent="0.35">
      <c r="B23" s="11" t="s">
        <v>25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f t="shared" si="3"/>
        <v>0</v>
      </c>
    </row>
    <row r="24" spans="2:8" s="4" customFormat="1" ht="32.25" x14ac:dyDescent="0.35">
      <c r="B24" s="11" t="s">
        <v>26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f t="shared" si="3"/>
        <v>0</v>
      </c>
    </row>
    <row r="25" spans="2:8" s="4" customFormat="1" ht="32.25" x14ac:dyDescent="0.35">
      <c r="B25" s="11" t="s">
        <v>27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f t="shared" si="3"/>
        <v>0</v>
      </c>
    </row>
    <row r="26" spans="2:8" s="4" customFormat="1" ht="32.25" x14ac:dyDescent="0.35">
      <c r="B26" s="11" t="s">
        <v>28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f t="shared" si="3"/>
        <v>0</v>
      </c>
    </row>
    <row r="27" spans="2:8" s="4" customFormat="1" ht="32.25" x14ac:dyDescent="0.35">
      <c r="B27" s="11" t="s">
        <v>29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f t="shared" si="3"/>
        <v>0</v>
      </c>
    </row>
    <row r="28" spans="2:8" s="4" customFormat="1" ht="32.25" x14ac:dyDescent="0.35">
      <c r="B28" s="11" t="s">
        <v>30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f t="shared" si="3"/>
        <v>0</v>
      </c>
    </row>
    <row r="29" spans="2:8" s="4" customFormat="1" ht="32.25" x14ac:dyDescent="0.35">
      <c r="B29" s="11" t="s">
        <v>31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f t="shared" si="3"/>
        <v>0</v>
      </c>
    </row>
    <row r="30" spans="2:8" s="4" customFormat="1" ht="32.25" x14ac:dyDescent="0.35">
      <c r="B30" s="9" t="s">
        <v>32</v>
      </c>
      <c r="C30" s="10">
        <f>SUM(C31:C39)</f>
        <v>0</v>
      </c>
      <c r="D30" s="10">
        <f t="shared" ref="D30:H30" si="4">SUM(D31:D39)</f>
        <v>0</v>
      </c>
      <c r="E30" s="10">
        <f t="shared" si="4"/>
        <v>0</v>
      </c>
      <c r="F30" s="10">
        <f t="shared" si="4"/>
        <v>0</v>
      </c>
      <c r="G30" s="10">
        <f t="shared" si="4"/>
        <v>0</v>
      </c>
      <c r="H30" s="10">
        <f t="shared" si="4"/>
        <v>0</v>
      </c>
    </row>
    <row r="31" spans="2:8" s="4" customFormat="1" ht="32.25" x14ac:dyDescent="0.35">
      <c r="B31" s="11" t="s">
        <v>33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f>E31-F31</f>
        <v>0</v>
      </c>
    </row>
    <row r="32" spans="2:8" s="4" customFormat="1" ht="32.25" x14ac:dyDescent="0.35">
      <c r="B32" s="11" t="s">
        <v>34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f t="shared" ref="H32:H39" si="5">E32-F32</f>
        <v>0</v>
      </c>
    </row>
    <row r="33" spans="2:8" s="4" customFormat="1" ht="32.25" x14ac:dyDescent="0.35">
      <c r="B33" s="11" t="s">
        <v>35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f t="shared" si="5"/>
        <v>0</v>
      </c>
    </row>
    <row r="34" spans="2:8" s="4" customFormat="1" ht="32.25" x14ac:dyDescent="0.35">
      <c r="B34" s="11" t="s">
        <v>36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f t="shared" si="5"/>
        <v>0</v>
      </c>
    </row>
    <row r="35" spans="2:8" s="4" customFormat="1" ht="32.25" x14ac:dyDescent="0.35">
      <c r="B35" s="11" t="s">
        <v>37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f t="shared" si="5"/>
        <v>0</v>
      </c>
    </row>
    <row r="36" spans="2:8" s="4" customFormat="1" ht="32.25" x14ac:dyDescent="0.35">
      <c r="B36" s="11" t="s">
        <v>38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f t="shared" si="5"/>
        <v>0</v>
      </c>
    </row>
    <row r="37" spans="2:8" s="4" customFormat="1" ht="32.25" x14ac:dyDescent="0.35">
      <c r="B37" s="11" t="s">
        <v>39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f t="shared" si="5"/>
        <v>0</v>
      </c>
    </row>
    <row r="38" spans="2:8" s="4" customFormat="1" ht="32.25" x14ac:dyDescent="0.35">
      <c r="B38" s="11" t="s">
        <v>40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f t="shared" si="5"/>
        <v>0</v>
      </c>
    </row>
    <row r="39" spans="2:8" s="4" customFormat="1" ht="32.25" x14ac:dyDescent="0.35">
      <c r="B39" s="11" t="s">
        <v>41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f t="shared" si="5"/>
        <v>0</v>
      </c>
    </row>
    <row r="40" spans="2:8" s="4" customFormat="1" ht="64.5" x14ac:dyDescent="0.35">
      <c r="B40" s="13" t="s">
        <v>42</v>
      </c>
      <c r="C40" s="10">
        <f>SUM(C41:C49)</f>
        <v>27812718</v>
      </c>
      <c r="D40" s="10">
        <f>SUM(D41:D49)</f>
        <v>6719055.8300000001</v>
      </c>
      <c r="E40" s="10">
        <f t="shared" ref="E40:H40" si="6">SUM(E41:E49)</f>
        <v>34531774.560000002</v>
      </c>
      <c r="F40" s="10">
        <f t="shared" si="6"/>
        <v>32137338.870000001</v>
      </c>
      <c r="G40" s="10">
        <f t="shared" si="6"/>
        <v>31681523.34</v>
      </c>
      <c r="H40" s="10">
        <f t="shared" si="6"/>
        <v>2394435.6900000013</v>
      </c>
    </row>
    <row r="41" spans="2:8" s="4" customFormat="1" ht="32.25" x14ac:dyDescent="0.35">
      <c r="B41" s="11" t="s">
        <v>43</v>
      </c>
      <c r="C41" s="10">
        <v>27812718</v>
      </c>
      <c r="D41" s="10">
        <v>6719055.8300000001</v>
      </c>
      <c r="E41" s="10">
        <v>34531774.560000002</v>
      </c>
      <c r="F41" s="10">
        <v>32137338.870000001</v>
      </c>
      <c r="G41" s="10">
        <v>31681523.34</v>
      </c>
      <c r="H41" s="10">
        <f>E41-F41</f>
        <v>2394435.6900000013</v>
      </c>
    </row>
    <row r="42" spans="2:8" s="4" customFormat="1" ht="32.25" x14ac:dyDescent="0.35">
      <c r="B42" s="11" t="s">
        <v>44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f t="shared" ref="H42:H49" si="7">E42-F42</f>
        <v>0</v>
      </c>
    </row>
    <row r="43" spans="2:8" s="4" customFormat="1" ht="32.25" x14ac:dyDescent="0.35">
      <c r="B43" s="11" t="s">
        <v>45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f t="shared" si="7"/>
        <v>0</v>
      </c>
    </row>
    <row r="44" spans="2:8" s="4" customFormat="1" ht="32.25" x14ac:dyDescent="0.35">
      <c r="B44" s="11" t="s">
        <v>46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f t="shared" si="7"/>
        <v>0</v>
      </c>
    </row>
    <row r="45" spans="2:8" s="4" customFormat="1" ht="32.25" x14ac:dyDescent="0.35">
      <c r="B45" s="11" t="s">
        <v>47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f t="shared" si="7"/>
        <v>0</v>
      </c>
    </row>
    <row r="46" spans="2:8" s="4" customFormat="1" ht="32.25" x14ac:dyDescent="0.35">
      <c r="B46" s="11" t="s">
        <v>48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f t="shared" si="7"/>
        <v>0</v>
      </c>
    </row>
    <row r="47" spans="2:8" s="4" customFormat="1" ht="32.25" x14ac:dyDescent="0.35">
      <c r="B47" s="11" t="s">
        <v>49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f t="shared" si="7"/>
        <v>0</v>
      </c>
    </row>
    <row r="48" spans="2:8" s="4" customFormat="1" ht="32.25" x14ac:dyDescent="0.35">
      <c r="B48" s="11" t="s">
        <v>50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f t="shared" si="7"/>
        <v>0</v>
      </c>
    </row>
    <row r="49" spans="2:8" s="4" customFormat="1" ht="32.25" x14ac:dyDescent="0.35">
      <c r="B49" s="11" t="s">
        <v>51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f t="shared" si="7"/>
        <v>0</v>
      </c>
    </row>
    <row r="50" spans="2:8" s="4" customFormat="1" ht="36" customHeight="1" x14ac:dyDescent="0.35">
      <c r="B50" s="13" t="s">
        <v>52</v>
      </c>
      <c r="C50" s="10">
        <f>SUM(C51:C59)</f>
        <v>508779</v>
      </c>
      <c r="D50" s="10">
        <f t="shared" ref="D50:H50" si="8">SUM(D51:D59)</f>
        <v>388544.68</v>
      </c>
      <c r="E50" s="10">
        <f t="shared" si="8"/>
        <v>897323.62</v>
      </c>
      <c r="F50" s="10">
        <f t="shared" si="8"/>
        <v>897323.62</v>
      </c>
      <c r="G50" s="10">
        <f t="shared" si="8"/>
        <v>897323.62</v>
      </c>
      <c r="H50" s="10">
        <f t="shared" si="8"/>
        <v>0</v>
      </c>
    </row>
    <row r="51" spans="2:8" s="4" customFormat="1" ht="26.25" customHeight="1" x14ac:dyDescent="0.35">
      <c r="B51" s="11" t="s">
        <v>53</v>
      </c>
      <c r="C51" s="10">
        <v>259211</v>
      </c>
      <c r="D51" s="10">
        <v>388637.68</v>
      </c>
      <c r="E51" s="10">
        <v>647849.62</v>
      </c>
      <c r="F51" s="10">
        <v>647849.62</v>
      </c>
      <c r="G51" s="10">
        <v>647849.62</v>
      </c>
      <c r="H51" s="10">
        <f>E51-F51</f>
        <v>0</v>
      </c>
    </row>
    <row r="52" spans="2:8" s="4" customFormat="1" ht="32.25" x14ac:dyDescent="0.35">
      <c r="B52" s="11" t="s">
        <v>54</v>
      </c>
      <c r="C52" s="10">
        <v>249568</v>
      </c>
      <c r="D52" s="10">
        <v>-93</v>
      </c>
      <c r="E52" s="10">
        <v>249474</v>
      </c>
      <c r="F52" s="10">
        <v>249474</v>
      </c>
      <c r="G52" s="10">
        <v>249474</v>
      </c>
      <c r="H52" s="10">
        <f>E52-F52</f>
        <v>0</v>
      </c>
    </row>
    <row r="53" spans="2:8" s="4" customFormat="1" ht="32.25" x14ac:dyDescent="0.35">
      <c r="B53" s="11" t="s">
        <v>55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f t="shared" ref="H53:H59" si="9">E53-F53</f>
        <v>0</v>
      </c>
    </row>
    <row r="54" spans="2:8" s="4" customFormat="1" ht="32.25" x14ac:dyDescent="0.35">
      <c r="B54" s="11" t="s">
        <v>56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f t="shared" si="9"/>
        <v>0</v>
      </c>
    </row>
    <row r="55" spans="2:8" s="4" customFormat="1" ht="32.25" x14ac:dyDescent="0.35">
      <c r="B55" s="11" t="s">
        <v>57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f t="shared" si="9"/>
        <v>0</v>
      </c>
    </row>
    <row r="56" spans="2:8" s="4" customFormat="1" ht="32.25" x14ac:dyDescent="0.35">
      <c r="B56" s="11" t="s">
        <v>58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f t="shared" si="9"/>
        <v>0</v>
      </c>
    </row>
    <row r="57" spans="2:8" s="4" customFormat="1" ht="32.25" x14ac:dyDescent="0.35">
      <c r="B57" s="11" t="s">
        <v>59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f t="shared" si="9"/>
        <v>0</v>
      </c>
    </row>
    <row r="58" spans="2:8" s="4" customFormat="1" ht="32.25" x14ac:dyDescent="0.35">
      <c r="B58" s="11" t="s">
        <v>60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f t="shared" si="9"/>
        <v>0</v>
      </c>
    </row>
    <row r="59" spans="2:8" s="4" customFormat="1" ht="32.25" x14ac:dyDescent="0.35">
      <c r="B59" s="11" t="s">
        <v>61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f t="shared" si="9"/>
        <v>0</v>
      </c>
    </row>
    <row r="60" spans="2:8" s="4" customFormat="1" ht="32.25" x14ac:dyDescent="0.35">
      <c r="B60" s="9" t="s">
        <v>62</v>
      </c>
      <c r="C60" s="10">
        <f>SUM(C61:C63)</f>
        <v>7326464</v>
      </c>
      <c r="D60" s="10">
        <f t="shared" ref="D60:H60" si="10">SUM(D61:D63)</f>
        <v>285560</v>
      </c>
      <c r="E60" s="10">
        <f t="shared" si="10"/>
        <v>7612025</v>
      </c>
      <c r="F60" s="10">
        <f t="shared" si="10"/>
        <v>7612024</v>
      </c>
      <c r="G60" s="10">
        <f t="shared" si="10"/>
        <v>7612024</v>
      </c>
      <c r="H60" s="10">
        <f t="shared" si="10"/>
        <v>1</v>
      </c>
    </row>
    <row r="61" spans="2:8" s="4" customFormat="1" ht="32.25" x14ac:dyDescent="0.35">
      <c r="B61" s="11" t="s">
        <v>63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f>E61-F61</f>
        <v>0</v>
      </c>
    </row>
    <row r="62" spans="2:8" s="4" customFormat="1" ht="32.25" x14ac:dyDescent="0.35">
      <c r="B62" s="11" t="s">
        <v>64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f t="shared" ref="H62:H63" si="11">E62-F62</f>
        <v>0</v>
      </c>
    </row>
    <row r="63" spans="2:8" s="4" customFormat="1" ht="32.25" x14ac:dyDescent="0.35">
      <c r="B63" s="11" t="s">
        <v>65</v>
      </c>
      <c r="C63" s="10">
        <v>7326464</v>
      </c>
      <c r="D63" s="10">
        <v>285560</v>
      </c>
      <c r="E63" s="10">
        <v>7612025</v>
      </c>
      <c r="F63" s="10">
        <v>7612024</v>
      </c>
      <c r="G63" s="10">
        <v>7612024</v>
      </c>
      <c r="H63" s="10">
        <f t="shared" si="11"/>
        <v>1</v>
      </c>
    </row>
    <row r="64" spans="2:8" s="4" customFormat="1" ht="32.25" x14ac:dyDescent="0.35">
      <c r="B64" s="9" t="s">
        <v>66</v>
      </c>
      <c r="C64" s="10">
        <f>SUM(C65:C69,C71:C72)</f>
        <v>0</v>
      </c>
      <c r="D64" s="10">
        <f t="shared" ref="D64:H64" si="12">SUM(D65:D69,D71:D72)</f>
        <v>0</v>
      </c>
      <c r="E64" s="10">
        <f t="shared" si="12"/>
        <v>0</v>
      </c>
      <c r="F64" s="10">
        <f t="shared" si="12"/>
        <v>0</v>
      </c>
      <c r="G64" s="10">
        <f t="shared" si="12"/>
        <v>0</v>
      </c>
      <c r="H64" s="10">
        <f t="shared" si="12"/>
        <v>0</v>
      </c>
    </row>
    <row r="65" spans="2:8" s="4" customFormat="1" ht="32.25" x14ac:dyDescent="0.35">
      <c r="B65" s="11" t="s">
        <v>67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f>E65-F65</f>
        <v>0</v>
      </c>
    </row>
    <row r="66" spans="2:8" s="4" customFormat="1" ht="32.25" x14ac:dyDescent="0.35">
      <c r="B66" s="11" t="s">
        <v>68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f t="shared" ref="H66:H72" si="13">E66-F66</f>
        <v>0</v>
      </c>
    </row>
    <row r="67" spans="2:8" s="4" customFormat="1" ht="32.25" x14ac:dyDescent="0.35">
      <c r="B67" s="11" t="s">
        <v>69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f t="shared" si="13"/>
        <v>0</v>
      </c>
    </row>
    <row r="68" spans="2:8" s="4" customFormat="1" ht="32.25" x14ac:dyDescent="0.35">
      <c r="B68" s="11" t="s">
        <v>70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f t="shared" si="13"/>
        <v>0</v>
      </c>
    </row>
    <row r="69" spans="2:8" s="4" customFormat="1" ht="32.25" x14ac:dyDescent="0.35">
      <c r="B69" s="11" t="s">
        <v>71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f t="shared" si="13"/>
        <v>0</v>
      </c>
    </row>
    <row r="70" spans="2:8" s="4" customFormat="1" ht="32.25" x14ac:dyDescent="0.35">
      <c r="B70" s="11" t="s">
        <v>72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f t="shared" si="13"/>
        <v>0</v>
      </c>
    </row>
    <row r="71" spans="2:8" s="4" customFormat="1" ht="32.25" x14ac:dyDescent="0.35">
      <c r="B71" s="11" t="s">
        <v>73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f t="shared" si="13"/>
        <v>0</v>
      </c>
    </row>
    <row r="72" spans="2:8" s="4" customFormat="1" ht="32.25" x14ac:dyDescent="0.35">
      <c r="B72" s="11" t="s">
        <v>74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f t="shared" si="13"/>
        <v>0</v>
      </c>
    </row>
    <row r="73" spans="2:8" s="4" customFormat="1" ht="32.25" x14ac:dyDescent="0.35">
      <c r="B73" s="9" t="s">
        <v>75</v>
      </c>
      <c r="C73" s="10">
        <f>SUM(C74:C76)</f>
        <v>0</v>
      </c>
      <c r="D73" s="10">
        <f t="shared" ref="D73:H73" si="14">SUM(D74:D76)</f>
        <v>0</v>
      </c>
      <c r="E73" s="10">
        <f t="shared" si="14"/>
        <v>0</v>
      </c>
      <c r="F73" s="10">
        <f t="shared" si="14"/>
        <v>0</v>
      </c>
      <c r="G73" s="10">
        <f t="shared" si="14"/>
        <v>0</v>
      </c>
      <c r="H73" s="10">
        <f t="shared" si="14"/>
        <v>0</v>
      </c>
    </row>
    <row r="74" spans="2:8" s="4" customFormat="1" ht="32.25" x14ac:dyDescent="0.35">
      <c r="B74" s="11" t="s">
        <v>76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f>E74-F74</f>
        <v>0</v>
      </c>
    </row>
    <row r="75" spans="2:8" s="4" customFormat="1" ht="32.25" x14ac:dyDescent="0.35">
      <c r="B75" s="11" t="s">
        <v>77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f t="shared" ref="H75:H76" si="15">E75-F75</f>
        <v>0</v>
      </c>
    </row>
    <row r="76" spans="2:8" s="4" customFormat="1" ht="32.25" x14ac:dyDescent="0.35">
      <c r="B76" s="11" t="s">
        <v>78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f t="shared" si="15"/>
        <v>0</v>
      </c>
    </row>
    <row r="77" spans="2:8" s="4" customFormat="1" ht="32.25" x14ac:dyDescent="0.35">
      <c r="B77" s="9" t="s">
        <v>79</v>
      </c>
      <c r="C77" s="10">
        <f>SUM(C78:C84)</f>
        <v>0</v>
      </c>
      <c r="D77" s="10">
        <f t="shared" ref="D77:H77" si="16">SUM(D78:D84)</f>
        <v>0</v>
      </c>
      <c r="E77" s="10">
        <f t="shared" si="16"/>
        <v>0</v>
      </c>
      <c r="F77" s="10">
        <f t="shared" si="16"/>
        <v>0</v>
      </c>
      <c r="G77" s="10">
        <f t="shared" si="16"/>
        <v>0</v>
      </c>
      <c r="H77" s="10">
        <f t="shared" si="16"/>
        <v>0</v>
      </c>
    </row>
    <row r="78" spans="2:8" s="4" customFormat="1" ht="32.25" x14ac:dyDescent="0.35">
      <c r="B78" s="11" t="s">
        <v>80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f>E78-F78</f>
        <v>0</v>
      </c>
    </row>
    <row r="79" spans="2:8" s="4" customFormat="1" ht="32.25" x14ac:dyDescent="0.35">
      <c r="B79" s="11" t="s">
        <v>81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f t="shared" ref="H79:H84" si="17">E79-F79</f>
        <v>0</v>
      </c>
    </row>
    <row r="80" spans="2:8" s="4" customFormat="1" ht="32.25" x14ac:dyDescent="0.35">
      <c r="B80" s="11" t="s">
        <v>82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f t="shared" si="17"/>
        <v>0</v>
      </c>
    </row>
    <row r="81" spans="2:8" s="4" customFormat="1" ht="32.25" x14ac:dyDescent="0.35">
      <c r="B81" s="11" t="s">
        <v>83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f t="shared" si="17"/>
        <v>0</v>
      </c>
    </row>
    <row r="82" spans="2:8" s="4" customFormat="1" ht="32.25" x14ac:dyDescent="0.35">
      <c r="B82" s="11" t="s">
        <v>84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f t="shared" si="17"/>
        <v>0</v>
      </c>
    </row>
    <row r="83" spans="2:8" s="4" customFormat="1" ht="32.25" x14ac:dyDescent="0.35">
      <c r="B83" s="11" t="s">
        <v>85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f t="shared" si="17"/>
        <v>0</v>
      </c>
    </row>
    <row r="84" spans="2:8" s="4" customFormat="1" ht="32.25" x14ac:dyDescent="0.35">
      <c r="B84" s="11" t="s">
        <v>86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f t="shared" si="17"/>
        <v>0</v>
      </c>
    </row>
    <row r="85" spans="2:8" s="4" customFormat="1" ht="32.25" x14ac:dyDescent="0.35">
      <c r="B85" s="14"/>
      <c r="C85" s="15"/>
      <c r="D85" s="15"/>
      <c r="E85" s="15"/>
      <c r="F85" s="15"/>
      <c r="G85" s="15"/>
      <c r="H85" s="15"/>
    </row>
    <row r="86" spans="2:8" s="4" customFormat="1" ht="32.25" x14ac:dyDescent="0.35">
      <c r="B86" s="16"/>
      <c r="C86" s="17"/>
      <c r="D86" s="17"/>
      <c r="E86" s="17"/>
      <c r="F86" s="17"/>
      <c r="G86" s="17"/>
      <c r="H86" s="17"/>
    </row>
    <row r="87" spans="2:8" s="4" customFormat="1" ht="32.25" x14ac:dyDescent="0.35">
      <c r="B87" s="18"/>
      <c r="C87" s="19"/>
      <c r="D87" s="19"/>
      <c r="E87" s="19"/>
      <c r="F87" s="19"/>
      <c r="G87" s="19"/>
      <c r="H87" s="19"/>
    </row>
    <row r="88" spans="2:8" s="4" customFormat="1" ht="41.25" customHeight="1" x14ac:dyDescent="0.35">
      <c r="B88" s="39" t="s">
        <v>5</v>
      </c>
      <c r="C88" s="39" t="s">
        <v>6</v>
      </c>
      <c r="D88" s="39"/>
      <c r="E88" s="39"/>
      <c r="F88" s="39"/>
      <c r="G88" s="39"/>
      <c r="H88" s="39" t="s">
        <v>7</v>
      </c>
    </row>
    <row r="89" spans="2:8" s="4" customFormat="1" ht="64.5" x14ac:dyDescent="0.35">
      <c r="B89" s="39"/>
      <c r="C89" s="5" t="s">
        <v>8</v>
      </c>
      <c r="D89" s="5" t="s">
        <v>9</v>
      </c>
      <c r="E89" s="5" t="s">
        <v>10</v>
      </c>
      <c r="F89" s="5" t="s">
        <v>11</v>
      </c>
      <c r="G89" s="5" t="s">
        <v>12</v>
      </c>
      <c r="H89" s="39"/>
    </row>
    <row r="90" spans="2:8" s="4" customFormat="1" ht="32.25" x14ac:dyDescent="0.35">
      <c r="B90" s="20" t="s">
        <v>87</v>
      </c>
      <c r="C90" s="7">
        <f>SUM(C91,C99,C109,C119,C129,C139,C143,C152,C156)+2</f>
        <v>53471947</v>
      </c>
      <c r="D90" s="7">
        <f t="shared" ref="D90" si="18">SUM(D91,D99,D109,D119,D129,D139,D143,D152,D156)</f>
        <v>5839774.8000000007</v>
      </c>
      <c r="E90" s="7">
        <f>SUM(E91,E99,E109,E119,E129,E139,E143,E152,E156)-1</f>
        <v>59311720.800000004</v>
      </c>
      <c r="F90" s="7">
        <f>SUM(F91,F99,F109,F119,F129,F139,F143,F152,F156)</f>
        <v>56129889.310000002</v>
      </c>
      <c r="G90" s="7">
        <f>SUM(G91,G99,G109,G119,G129,G139,G143,G152,G156)</f>
        <v>55631238.899999999</v>
      </c>
      <c r="H90" s="7">
        <f>SUM(H91,H99,H109,H119,H129,H139,H143,H152,H156)+2</f>
        <v>3181832.4899999984</v>
      </c>
    </row>
    <row r="91" spans="2:8" s="4" customFormat="1" ht="32.25" x14ac:dyDescent="0.35">
      <c r="B91" s="9" t="s">
        <v>14</v>
      </c>
      <c r="C91" s="10">
        <f>SUM(C92:C98)</f>
        <v>0</v>
      </c>
      <c r="D91" s="10">
        <f t="shared" ref="D91:H91" si="19">SUM(D92:D98)</f>
        <v>0</v>
      </c>
      <c r="E91" s="10">
        <f t="shared" si="19"/>
        <v>0</v>
      </c>
      <c r="F91" s="10">
        <f t="shared" si="19"/>
        <v>0</v>
      </c>
      <c r="G91" s="10">
        <f t="shared" si="19"/>
        <v>0</v>
      </c>
      <c r="H91" s="10">
        <f t="shared" si="19"/>
        <v>0</v>
      </c>
    </row>
    <row r="92" spans="2:8" s="4" customFormat="1" ht="32.25" x14ac:dyDescent="0.35">
      <c r="B92" s="11" t="s">
        <v>15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f>E92-F92</f>
        <v>0</v>
      </c>
    </row>
    <row r="93" spans="2:8" s="4" customFormat="1" ht="32.25" x14ac:dyDescent="0.35">
      <c r="B93" s="11" t="s">
        <v>16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f t="shared" ref="H93:H98" si="20">E93-F93</f>
        <v>0</v>
      </c>
    </row>
    <row r="94" spans="2:8" s="4" customFormat="1" ht="32.25" x14ac:dyDescent="0.35">
      <c r="B94" s="11" t="s">
        <v>17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f t="shared" si="20"/>
        <v>0</v>
      </c>
    </row>
    <row r="95" spans="2:8" s="4" customFormat="1" ht="32.25" x14ac:dyDescent="0.35">
      <c r="B95" s="11" t="s">
        <v>18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f t="shared" si="20"/>
        <v>0</v>
      </c>
    </row>
    <row r="96" spans="2:8" s="4" customFormat="1" ht="32.25" x14ac:dyDescent="0.35">
      <c r="B96" s="11" t="s">
        <v>19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f t="shared" si="20"/>
        <v>0</v>
      </c>
    </row>
    <row r="97" spans="2:8" s="4" customFormat="1" ht="32.25" x14ac:dyDescent="0.35">
      <c r="B97" s="11" t="s">
        <v>20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f t="shared" si="20"/>
        <v>0</v>
      </c>
    </row>
    <row r="98" spans="2:8" s="4" customFormat="1" ht="32.25" x14ac:dyDescent="0.35">
      <c r="B98" s="11" t="s">
        <v>21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f t="shared" si="20"/>
        <v>0</v>
      </c>
    </row>
    <row r="99" spans="2:8" s="4" customFormat="1" ht="32.25" x14ac:dyDescent="0.35">
      <c r="B99" s="9" t="s">
        <v>22</v>
      </c>
      <c r="C99" s="10">
        <f>SUM(C100:C108)</f>
        <v>0</v>
      </c>
      <c r="D99" s="10">
        <f t="shared" ref="D99:H99" si="21">SUM(D100:D108)</f>
        <v>0</v>
      </c>
      <c r="E99" s="10">
        <f t="shared" si="21"/>
        <v>0</v>
      </c>
      <c r="F99" s="10">
        <f t="shared" si="21"/>
        <v>0</v>
      </c>
      <c r="G99" s="10">
        <f t="shared" si="21"/>
        <v>0</v>
      </c>
      <c r="H99" s="10">
        <f t="shared" si="21"/>
        <v>0</v>
      </c>
    </row>
    <row r="100" spans="2:8" s="4" customFormat="1" ht="38.25" customHeight="1" x14ac:dyDescent="0.35">
      <c r="B100" s="11" t="s">
        <v>23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f>E100-F100</f>
        <v>0</v>
      </c>
    </row>
    <row r="101" spans="2:8" s="4" customFormat="1" ht="32.25" x14ac:dyDescent="0.35">
      <c r="B101" s="11" t="s">
        <v>24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f t="shared" ref="H101:H108" si="22">E101-F101</f>
        <v>0</v>
      </c>
    </row>
    <row r="102" spans="2:8" s="4" customFormat="1" ht="32.25" x14ac:dyDescent="0.35">
      <c r="B102" s="11" t="s">
        <v>25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f t="shared" si="22"/>
        <v>0</v>
      </c>
    </row>
    <row r="103" spans="2:8" s="4" customFormat="1" ht="32.25" x14ac:dyDescent="0.35">
      <c r="B103" s="11" t="s">
        <v>26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f t="shared" si="22"/>
        <v>0</v>
      </c>
    </row>
    <row r="104" spans="2:8" s="4" customFormat="1" ht="32.25" x14ac:dyDescent="0.35">
      <c r="B104" s="11" t="s">
        <v>27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f t="shared" si="22"/>
        <v>0</v>
      </c>
    </row>
    <row r="105" spans="2:8" s="4" customFormat="1" ht="32.25" x14ac:dyDescent="0.35">
      <c r="B105" s="11" t="s">
        <v>28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f t="shared" si="22"/>
        <v>0</v>
      </c>
    </row>
    <row r="106" spans="2:8" s="4" customFormat="1" ht="32.25" x14ac:dyDescent="0.35">
      <c r="B106" s="11" t="s">
        <v>29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f t="shared" si="22"/>
        <v>0</v>
      </c>
    </row>
    <row r="107" spans="2:8" s="4" customFormat="1" ht="32.25" x14ac:dyDescent="0.35">
      <c r="B107" s="11" t="s">
        <v>30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f t="shared" si="22"/>
        <v>0</v>
      </c>
    </row>
    <row r="108" spans="2:8" s="4" customFormat="1" ht="32.25" x14ac:dyDescent="0.35">
      <c r="B108" s="11" t="s">
        <v>31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f t="shared" si="22"/>
        <v>0</v>
      </c>
    </row>
    <row r="109" spans="2:8" s="4" customFormat="1" ht="32.25" x14ac:dyDescent="0.35">
      <c r="B109" s="9" t="s">
        <v>32</v>
      </c>
      <c r="C109" s="10">
        <f>SUM(C110:C118)</f>
        <v>0</v>
      </c>
      <c r="D109" s="10">
        <f>SUM(D110:D118)</f>
        <v>0</v>
      </c>
      <c r="E109" s="10">
        <f t="shared" ref="E109:H109" si="23">SUM(E110:E118)</f>
        <v>0</v>
      </c>
      <c r="F109" s="10">
        <f t="shared" si="23"/>
        <v>0</v>
      </c>
      <c r="G109" s="10">
        <f t="shared" si="23"/>
        <v>0</v>
      </c>
      <c r="H109" s="10">
        <f t="shared" si="23"/>
        <v>0</v>
      </c>
    </row>
    <row r="110" spans="2:8" s="4" customFormat="1" ht="32.25" x14ac:dyDescent="0.35">
      <c r="B110" s="11" t="s">
        <v>33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f>E110-F110</f>
        <v>0</v>
      </c>
    </row>
    <row r="111" spans="2:8" s="4" customFormat="1" ht="32.25" x14ac:dyDescent="0.35">
      <c r="B111" s="11" t="s">
        <v>34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f t="shared" ref="H111:H118" si="24">E111-F111</f>
        <v>0</v>
      </c>
    </row>
    <row r="112" spans="2:8" s="4" customFormat="1" ht="32.25" x14ac:dyDescent="0.35">
      <c r="B112" s="11" t="s">
        <v>35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f t="shared" si="24"/>
        <v>0</v>
      </c>
    </row>
    <row r="113" spans="2:8" s="4" customFormat="1" ht="32.25" x14ac:dyDescent="0.35">
      <c r="B113" s="11" t="s">
        <v>36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f t="shared" si="24"/>
        <v>0</v>
      </c>
    </row>
    <row r="114" spans="2:8" s="4" customFormat="1" ht="32.25" x14ac:dyDescent="0.35">
      <c r="B114" s="11" t="s">
        <v>37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f t="shared" si="24"/>
        <v>0</v>
      </c>
    </row>
    <row r="115" spans="2:8" s="4" customFormat="1" ht="32.25" x14ac:dyDescent="0.35">
      <c r="B115" s="11" t="s">
        <v>38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f t="shared" si="24"/>
        <v>0</v>
      </c>
    </row>
    <row r="116" spans="2:8" s="4" customFormat="1" ht="32.25" x14ac:dyDescent="0.35">
      <c r="B116" s="11" t="s">
        <v>39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f t="shared" si="24"/>
        <v>0</v>
      </c>
    </row>
    <row r="117" spans="2:8" s="4" customFormat="1" ht="32.25" x14ac:dyDescent="0.35">
      <c r="B117" s="11" t="s">
        <v>40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f t="shared" si="24"/>
        <v>0</v>
      </c>
    </row>
    <row r="118" spans="2:8" s="4" customFormat="1" ht="32.25" x14ac:dyDescent="0.35">
      <c r="B118" s="11" t="s">
        <v>41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f t="shared" si="24"/>
        <v>0</v>
      </c>
    </row>
    <row r="119" spans="2:8" s="4" customFormat="1" ht="64.5" x14ac:dyDescent="0.35">
      <c r="B119" s="13" t="s">
        <v>42</v>
      </c>
      <c r="C119" s="10">
        <f>SUM(C120:C128)</f>
        <v>28993918</v>
      </c>
      <c r="D119" s="10">
        <f t="shared" ref="D119:H119" si="25">SUM(D120:D128)</f>
        <v>6829622.04</v>
      </c>
      <c r="E119" s="10">
        <f t="shared" si="25"/>
        <v>35823540.950000003</v>
      </c>
      <c r="F119" s="10">
        <f t="shared" si="25"/>
        <v>32641731.170000002</v>
      </c>
      <c r="G119" s="10">
        <f t="shared" si="25"/>
        <v>32144598.579999998</v>
      </c>
      <c r="H119" s="10">
        <f t="shared" si="25"/>
        <v>3181808.7800000012</v>
      </c>
    </row>
    <row r="120" spans="2:8" s="4" customFormat="1" ht="32.25" x14ac:dyDescent="0.35">
      <c r="B120" s="11" t="s">
        <v>43</v>
      </c>
      <c r="C120" s="10">
        <v>28993918</v>
      </c>
      <c r="D120" s="10">
        <v>6829622.04</v>
      </c>
      <c r="E120" s="10">
        <v>35823540.950000003</v>
      </c>
      <c r="F120" s="10">
        <v>32641731.170000002</v>
      </c>
      <c r="G120" s="10">
        <v>32144598.579999998</v>
      </c>
      <c r="H120" s="10">
        <f>E120-F120-1</f>
        <v>3181808.7800000012</v>
      </c>
    </row>
    <row r="121" spans="2:8" s="4" customFormat="1" ht="32.25" x14ac:dyDescent="0.35">
      <c r="B121" s="11" t="s">
        <v>44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f t="shared" ref="H121:H128" si="26">E121-F121</f>
        <v>0</v>
      </c>
    </row>
    <row r="122" spans="2:8" s="4" customFormat="1" ht="32.25" x14ac:dyDescent="0.35">
      <c r="B122" s="11" t="s">
        <v>45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f t="shared" si="26"/>
        <v>0</v>
      </c>
    </row>
    <row r="123" spans="2:8" s="4" customFormat="1" ht="32.25" x14ac:dyDescent="0.35">
      <c r="B123" s="11" t="s">
        <v>46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f t="shared" si="26"/>
        <v>0</v>
      </c>
    </row>
    <row r="124" spans="2:8" s="4" customFormat="1" ht="32.25" x14ac:dyDescent="0.35">
      <c r="B124" s="11" t="s">
        <v>47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f t="shared" si="26"/>
        <v>0</v>
      </c>
    </row>
    <row r="125" spans="2:8" s="4" customFormat="1" ht="32.25" x14ac:dyDescent="0.35">
      <c r="B125" s="11" t="s">
        <v>48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f t="shared" si="26"/>
        <v>0</v>
      </c>
    </row>
    <row r="126" spans="2:8" s="4" customFormat="1" ht="32.25" x14ac:dyDescent="0.35">
      <c r="B126" s="11" t="s">
        <v>49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0">
        <f t="shared" si="26"/>
        <v>0</v>
      </c>
    </row>
    <row r="127" spans="2:8" s="4" customFormat="1" ht="32.25" x14ac:dyDescent="0.35">
      <c r="B127" s="11" t="s">
        <v>50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f t="shared" si="26"/>
        <v>0</v>
      </c>
    </row>
    <row r="128" spans="2:8" s="4" customFormat="1" ht="32.25" x14ac:dyDescent="0.35">
      <c r="B128" s="11" t="s">
        <v>51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f t="shared" si="26"/>
        <v>0</v>
      </c>
    </row>
    <row r="129" spans="2:8" s="4" customFormat="1" ht="33.75" customHeight="1" x14ac:dyDescent="0.35">
      <c r="B129" s="13" t="s">
        <v>52</v>
      </c>
      <c r="C129" s="10">
        <f>SUM(C130:C138)</f>
        <v>288541</v>
      </c>
      <c r="D129" s="10">
        <f t="shared" ref="D129:G129" si="27">SUM(D130:D138)</f>
        <v>-101995.47</v>
      </c>
      <c r="E129" s="10">
        <f t="shared" si="27"/>
        <v>186546.02</v>
      </c>
      <c r="F129" s="10">
        <f t="shared" si="27"/>
        <v>186546.02</v>
      </c>
      <c r="G129" s="10">
        <f t="shared" si="27"/>
        <v>186546</v>
      </c>
      <c r="H129" s="10">
        <f>SUM(H130:H138)</f>
        <v>0</v>
      </c>
    </row>
    <row r="130" spans="2:8" s="4" customFormat="1" ht="32.25" x14ac:dyDescent="0.35">
      <c r="B130" s="11" t="s">
        <v>53</v>
      </c>
      <c r="C130" s="10">
        <v>288541</v>
      </c>
      <c r="D130" s="10">
        <v>-101995.47</v>
      </c>
      <c r="E130" s="10">
        <v>186546.02</v>
      </c>
      <c r="F130" s="10">
        <v>186546.02</v>
      </c>
      <c r="G130" s="10">
        <v>186546</v>
      </c>
      <c r="H130" s="10">
        <f>E130-F130</f>
        <v>0</v>
      </c>
    </row>
    <row r="131" spans="2:8" s="4" customFormat="1" ht="32.25" x14ac:dyDescent="0.35">
      <c r="B131" s="11" t="s">
        <v>54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f t="shared" ref="H131:H138" si="28">E131-F131</f>
        <v>0</v>
      </c>
    </row>
    <row r="132" spans="2:8" s="4" customFormat="1" ht="32.25" x14ac:dyDescent="0.35">
      <c r="B132" s="11" t="s">
        <v>55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f t="shared" si="28"/>
        <v>0</v>
      </c>
    </row>
    <row r="133" spans="2:8" s="4" customFormat="1" ht="32.25" x14ac:dyDescent="0.35">
      <c r="B133" s="11" t="s">
        <v>56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f t="shared" si="28"/>
        <v>0</v>
      </c>
    </row>
    <row r="134" spans="2:8" s="4" customFormat="1" ht="32.25" x14ac:dyDescent="0.35">
      <c r="B134" s="11" t="s">
        <v>57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f t="shared" si="28"/>
        <v>0</v>
      </c>
    </row>
    <row r="135" spans="2:8" s="4" customFormat="1" ht="32.25" x14ac:dyDescent="0.35">
      <c r="B135" s="11" t="s">
        <v>58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f t="shared" si="28"/>
        <v>0</v>
      </c>
    </row>
    <row r="136" spans="2:8" s="4" customFormat="1" ht="32.25" x14ac:dyDescent="0.35">
      <c r="B136" s="11" t="s">
        <v>59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f t="shared" si="28"/>
        <v>0</v>
      </c>
    </row>
    <row r="137" spans="2:8" s="4" customFormat="1" ht="32.25" x14ac:dyDescent="0.35">
      <c r="B137" s="11" t="s">
        <v>60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f t="shared" si="28"/>
        <v>0</v>
      </c>
    </row>
    <row r="138" spans="2:8" s="4" customFormat="1" ht="32.25" x14ac:dyDescent="0.35">
      <c r="B138" s="11" t="s">
        <v>61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f t="shared" si="28"/>
        <v>0</v>
      </c>
    </row>
    <row r="139" spans="2:8" s="4" customFormat="1" ht="32.25" x14ac:dyDescent="0.35">
      <c r="B139" s="9" t="s">
        <v>62</v>
      </c>
      <c r="C139" s="10">
        <f>SUM(C140:C142)</f>
        <v>24189486</v>
      </c>
      <c r="D139" s="10">
        <f t="shared" ref="D139:H139" si="29">SUM(D140:D142)</f>
        <v>-887851.77</v>
      </c>
      <c r="E139" s="10">
        <f t="shared" si="29"/>
        <v>23301634.829999998</v>
      </c>
      <c r="F139" s="10">
        <f t="shared" si="29"/>
        <v>23301612.120000001</v>
      </c>
      <c r="G139" s="10">
        <f t="shared" si="29"/>
        <v>23300094.32</v>
      </c>
      <c r="H139" s="10">
        <f t="shared" si="29"/>
        <v>21.709999997168779</v>
      </c>
    </row>
    <row r="140" spans="2:8" s="4" customFormat="1" ht="32.25" x14ac:dyDescent="0.35">
      <c r="B140" s="11" t="s">
        <v>63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f>E140-F140</f>
        <v>0</v>
      </c>
    </row>
    <row r="141" spans="2:8" s="4" customFormat="1" ht="32.25" x14ac:dyDescent="0.35">
      <c r="B141" s="11" t="s">
        <v>64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f t="shared" ref="H141" si="30">E141-F141</f>
        <v>0</v>
      </c>
    </row>
    <row r="142" spans="2:8" s="4" customFormat="1" ht="32.25" x14ac:dyDescent="0.35">
      <c r="B142" s="11" t="s">
        <v>65</v>
      </c>
      <c r="C142" s="10">
        <v>24189486</v>
      </c>
      <c r="D142" s="10">
        <v>-887851.77</v>
      </c>
      <c r="E142" s="10">
        <v>23301634.829999998</v>
      </c>
      <c r="F142" s="10">
        <v>23301612.120000001</v>
      </c>
      <c r="G142" s="10">
        <v>23300094.32</v>
      </c>
      <c r="H142" s="10">
        <f>E142-F142-1</f>
        <v>21.709999997168779</v>
      </c>
    </row>
    <row r="143" spans="2:8" s="4" customFormat="1" ht="27.75" customHeight="1" x14ac:dyDescent="0.35">
      <c r="B143" s="13" t="s">
        <v>66</v>
      </c>
      <c r="C143" s="10">
        <f>SUM(C144:C148,C150:C151)</f>
        <v>0</v>
      </c>
      <c r="D143" s="10">
        <f t="shared" ref="D143:H143" si="31">SUM(D144:D148,D150:D151)</f>
        <v>0</v>
      </c>
      <c r="E143" s="10">
        <f t="shared" si="31"/>
        <v>0</v>
      </c>
      <c r="F143" s="10">
        <f t="shared" si="31"/>
        <v>0</v>
      </c>
      <c r="G143" s="10">
        <f t="shared" si="31"/>
        <v>0</v>
      </c>
      <c r="H143" s="10">
        <f t="shared" si="31"/>
        <v>0</v>
      </c>
    </row>
    <row r="144" spans="2:8" s="4" customFormat="1" ht="32.25" x14ac:dyDescent="0.35">
      <c r="B144" s="11" t="s">
        <v>67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f>E144-F144</f>
        <v>0</v>
      </c>
    </row>
    <row r="145" spans="2:8" s="4" customFormat="1" ht="32.25" x14ac:dyDescent="0.35">
      <c r="B145" s="11" t="s">
        <v>68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f t="shared" ref="H145:H151" si="32">E145-F145</f>
        <v>0</v>
      </c>
    </row>
    <row r="146" spans="2:8" s="4" customFormat="1" ht="32.25" x14ac:dyDescent="0.35">
      <c r="B146" s="11" t="s">
        <v>69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f t="shared" si="32"/>
        <v>0</v>
      </c>
    </row>
    <row r="147" spans="2:8" s="4" customFormat="1" ht="32.25" x14ac:dyDescent="0.35">
      <c r="B147" s="11" t="s">
        <v>70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f t="shared" si="32"/>
        <v>0</v>
      </c>
    </row>
    <row r="148" spans="2:8" s="4" customFormat="1" ht="32.25" x14ac:dyDescent="0.35">
      <c r="B148" s="11" t="s">
        <v>71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f t="shared" si="32"/>
        <v>0</v>
      </c>
    </row>
    <row r="149" spans="2:8" s="4" customFormat="1" ht="32.25" x14ac:dyDescent="0.35">
      <c r="B149" s="11" t="s">
        <v>72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f t="shared" si="32"/>
        <v>0</v>
      </c>
    </row>
    <row r="150" spans="2:8" s="4" customFormat="1" ht="32.25" x14ac:dyDescent="0.35">
      <c r="B150" s="11" t="s">
        <v>73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f t="shared" si="32"/>
        <v>0</v>
      </c>
    </row>
    <row r="151" spans="2:8" s="4" customFormat="1" ht="32.25" x14ac:dyDescent="0.35">
      <c r="B151" s="11" t="s">
        <v>74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f t="shared" si="32"/>
        <v>0</v>
      </c>
    </row>
    <row r="152" spans="2:8" s="4" customFormat="1" ht="32.25" x14ac:dyDescent="0.35">
      <c r="B152" s="9" t="s">
        <v>75</v>
      </c>
      <c r="C152" s="10">
        <f>SUM(C153:C155)</f>
        <v>0</v>
      </c>
      <c r="D152" s="10">
        <f t="shared" ref="D152:H152" si="33">SUM(D153:D155)</f>
        <v>0</v>
      </c>
      <c r="E152" s="10">
        <f t="shared" si="33"/>
        <v>0</v>
      </c>
      <c r="F152" s="10">
        <f t="shared" si="33"/>
        <v>0</v>
      </c>
      <c r="G152" s="10">
        <f t="shared" si="33"/>
        <v>0</v>
      </c>
      <c r="H152" s="10">
        <f t="shared" si="33"/>
        <v>0</v>
      </c>
    </row>
    <row r="153" spans="2:8" s="4" customFormat="1" ht="32.25" x14ac:dyDescent="0.35">
      <c r="B153" s="11" t="s">
        <v>76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f>E153-F153</f>
        <v>0</v>
      </c>
    </row>
    <row r="154" spans="2:8" s="4" customFormat="1" ht="32.25" x14ac:dyDescent="0.35">
      <c r="B154" s="11" t="s">
        <v>77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f t="shared" ref="H154:H155" si="34">E154-F154</f>
        <v>0</v>
      </c>
    </row>
    <row r="155" spans="2:8" s="4" customFormat="1" ht="32.25" x14ac:dyDescent="0.35">
      <c r="B155" s="11" t="s">
        <v>78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f t="shared" si="34"/>
        <v>0</v>
      </c>
    </row>
    <row r="156" spans="2:8" s="4" customFormat="1" ht="32.25" x14ac:dyDescent="0.35">
      <c r="B156" s="9" t="s">
        <v>79</v>
      </c>
      <c r="C156" s="10">
        <f>SUM(C157:C163)</f>
        <v>0</v>
      </c>
      <c r="D156" s="10">
        <f t="shared" ref="D156:H156" si="35">SUM(D157:D163)</f>
        <v>0</v>
      </c>
      <c r="E156" s="10">
        <f t="shared" si="35"/>
        <v>0</v>
      </c>
      <c r="F156" s="10">
        <f t="shared" si="35"/>
        <v>0</v>
      </c>
      <c r="G156" s="10">
        <f t="shared" si="35"/>
        <v>0</v>
      </c>
      <c r="H156" s="10">
        <f t="shared" si="35"/>
        <v>0</v>
      </c>
    </row>
    <row r="157" spans="2:8" s="4" customFormat="1" ht="32.25" x14ac:dyDescent="0.35">
      <c r="B157" s="11" t="s">
        <v>80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f>E157-F157</f>
        <v>0</v>
      </c>
    </row>
    <row r="158" spans="2:8" s="4" customFormat="1" ht="32.25" x14ac:dyDescent="0.35">
      <c r="B158" s="11" t="s">
        <v>81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f t="shared" ref="H158:H163" si="36">E158-F158</f>
        <v>0</v>
      </c>
    </row>
    <row r="159" spans="2:8" s="4" customFormat="1" ht="32.25" x14ac:dyDescent="0.35">
      <c r="B159" s="11" t="s">
        <v>82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f t="shared" si="36"/>
        <v>0</v>
      </c>
    </row>
    <row r="160" spans="2:8" s="4" customFormat="1" ht="32.25" x14ac:dyDescent="0.35">
      <c r="B160" s="11" t="s">
        <v>83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f t="shared" si="36"/>
        <v>0</v>
      </c>
    </row>
    <row r="161" spans="2:8" s="4" customFormat="1" ht="32.25" x14ac:dyDescent="0.35">
      <c r="B161" s="11" t="s">
        <v>84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f t="shared" si="36"/>
        <v>0</v>
      </c>
    </row>
    <row r="162" spans="2:8" s="4" customFormat="1" ht="32.25" x14ac:dyDescent="0.35">
      <c r="B162" s="11" t="s">
        <v>85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f t="shared" si="36"/>
        <v>0</v>
      </c>
    </row>
    <row r="163" spans="2:8" s="4" customFormat="1" ht="32.25" x14ac:dyDescent="0.35">
      <c r="B163" s="11" t="s">
        <v>86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  <c r="H163" s="10">
        <f t="shared" si="36"/>
        <v>0</v>
      </c>
    </row>
    <row r="164" spans="2:8" s="4" customFormat="1" ht="32.25" x14ac:dyDescent="0.5">
      <c r="B164" s="21"/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22"/>
    </row>
    <row r="165" spans="2:8" s="4" customFormat="1" ht="32.25" x14ac:dyDescent="0.5">
      <c r="B165" s="23" t="s">
        <v>88</v>
      </c>
      <c r="C165" s="7">
        <f t="shared" ref="C165:G165" si="37">C11+C90</f>
        <v>89119910</v>
      </c>
      <c r="D165" s="7">
        <f t="shared" si="37"/>
        <v>13232935.310000001</v>
      </c>
      <c r="E165" s="7">
        <f>E11+E90+1</f>
        <v>102352845.98</v>
      </c>
      <c r="F165" s="7">
        <f>F11+F90-1</f>
        <v>96776575.800000012</v>
      </c>
      <c r="G165" s="7">
        <f t="shared" si="37"/>
        <v>95822109.859999999</v>
      </c>
      <c r="H165" s="7">
        <f>H11+H90</f>
        <v>5576269.1799999997</v>
      </c>
    </row>
    <row r="166" spans="2:8" s="4" customFormat="1" ht="32.25" x14ac:dyDescent="0.5">
      <c r="B166" s="24"/>
      <c r="C166" s="25"/>
      <c r="D166" s="25"/>
      <c r="E166" s="25"/>
      <c r="F166" s="25"/>
      <c r="G166" s="25"/>
      <c r="H166" s="25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 xr:uid="{33FC3202-C7E0-43D9-B6E4-098490D32E05}">
      <formula1>-1.79769313486231E+100</formula1>
      <formula2>1.79769313486231E+100</formula2>
    </dataValidation>
  </dataValidations>
  <pageMargins left="0.51181102362204722" right="0.51181102362204722" top="0.55118110236220474" bottom="0.55118110236220474" header="0.31496062992125984" footer="0.31496062992125984"/>
  <pageSetup scale="25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cp:lastPrinted>2022-10-06T01:50:47Z</cp:lastPrinted>
  <dcterms:created xsi:type="dcterms:W3CDTF">2022-10-06T01:47:36Z</dcterms:created>
  <dcterms:modified xsi:type="dcterms:W3CDTF">2023-01-12T11:26:57Z</dcterms:modified>
</cp:coreProperties>
</file>