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ENTA PUB TERCER TRIMESTRE2022\LDF\"/>
    </mc:Choice>
  </mc:AlternateContent>
  <xr:revisionPtr revIDLastSave="0" documentId="8_{3EAEF24D-3D35-4196-B0A5-F35CC6F770DB}" xr6:coauthVersionLast="47" xr6:coauthVersionMax="47" xr10:uidLastSave="{00000000-0000-0000-0000-000000000000}"/>
  <bookViews>
    <workbookView xWindow="-120" yWindow="-120" windowWidth="29040" windowHeight="15840" xr2:uid="{5FEB87CB-B15B-46C7-95B8-6EC0B189AF8C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3" i="1" s="1"/>
  <c r="H144" i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29" i="1" s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 s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F90" i="1" s="1"/>
  <c r="E99" i="1"/>
  <c r="D99" i="1"/>
  <c r="C99" i="1"/>
  <c r="H98" i="1"/>
  <c r="H97" i="1"/>
  <c r="H96" i="1"/>
  <c r="H95" i="1"/>
  <c r="H94" i="1"/>
  <c r="H93" i="1"/>
  <c r="H92" i="1"/>
  <c r="H91" i="1" s="1"/>
  <c r="H90" i="1" s="1"/>
  <c r="G91" i="1"/>
  <c r="F91" i="1"/>
  <c r="E91" i="1"/>
  <c r="D91" i="1"/>
  <c r="D90" i="1" s="1"/>
  <c r="C91" i="1"/>
  <c r="G90" i="1"/>
  <c r="E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 s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0" i="1" s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F11" i="1" s="1"/>
  <c r="F165" i="1" s="1"/>
  <c r="E20" i="1"/>
  <c r="D20" i="1"/>
  <c r="D11" i="1" s="1"/>
  <c r="C20" i="1"/>
  <c r="H19" i="1"/>
  <c r="H18" i="1"/>
  <c r="H17" i="1"/>
  <c r="H16" i="1"/>
  <c r="H15" i="1"/>
  <c r="H14" i="1"/>
  <c r="H13" i="1"/>
  <c r="H12" i="1" s="1"/>
  <c r="G12" i="1"/>
  <c r="F12" i="1"/>
  <c r="E12" i="1"/>
  <c r="E11" i="1" s="1"/>
  <c r="E165" i="1" s="1"/>
  <c r="D12" i="1"/>
  <c r="C12" i="1"/>
  <c r="G11" i="1"/>
  <c r="G165" i="1" s="1"/>
  <c r="C11" i="1"/>
  <c r="C165" i="1" s="1"/>
  <c r="H11" i="1" l="1"/>
  <c r="H165" i="1" s="1"/>
  <c r="D165" i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<sst xmlns="http://schemas.openxmlformats.org/spreadsheetml/2006/main" count="171" uniqueCount="90">
  <si>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</si>
  <si>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</si>
  <si>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</si>
  <si>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</si>
  <si>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30  de Septiembre  de 2022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</si>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</sst>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2070786</xdr:colOff>
      <xdr:row>0</xdr:row>
      <xdr:rowOff>47624</xdr:rowOff>
    </xdr:from>
    <xdr:to>
      <xdr:col>7</xdr:col>
      <xdr:colOff>2119311</xdr:colOff>
      <xdr:row>2</xdr:row>
      <xdr:rowOff>476248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FBC5AB-43F5-482A-8B70-FFFEFDEBF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7886" y="47624"/>
          <a:ext cx="4449075" cy="14001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9ADF-8FE1-4450-AF13-D44483D90A68}">
  <dimension ref="A1:H166"/>
  <sheetViews>
    <sheetView tabSelected="1" zoomScale="40" zoomScaleNormal="40" zoomScaleSheetLayoutView="40" workbookViewId="0">
      <selection activeCell="M28" sqref="M28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42.7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SUM(C12,C20,C30,C40,C50,C60,C64,C73,C77)+2</f>
        <v>35647963</v>
      </c>
      <c r="D11" s="20">
        <f>SUM(D12,D20,D30,D40,D50,D60,D64,D73,D77)+1</f>
        <v>3785560</v>
      </c>
      <c r="E11" s="20">
        <f>SUM(E12,E20,E30,E40,E50,E60,E64,E73,E77)+2</f>
        <v>39433524</v>
      </c>
      <c r="F11" s="20">
        <f>SUM(F12,F20,F30,F40,F50,F60,F64,F73,F77)+2</f>
        <v>34061279</v>
      </c>
      <c r="G11" s="20">
        <f>SUM(G12,G20,G30,G40,G50,G60,G64,G73,G77)+1</f>
        <v>29588692</v>
      </c>
      <c r="H11" s="21">
        <f>SUM(H12,H20,H30,H40,H50,H60,H64,H73,H77)-1</f>
        <v>5372244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0">SUM(D13:D19)</f>
        <v>0</v>
      </c>
      <c r="E12" s="23">
        <f t="shared" si="0"/>
        <v>0</v>
      </c>
      <c r="F12" s="23">
        <f t="shared" si="0"/>
        <v>0</v>
      </c>
      <c r="G12" s="23">
        <f t="shared" si="0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1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1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1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1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1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2">SUM(D21:D29)</f>
        <v>0</v>
      </c>
      <c r="E20" s="23">
        <f t="shared" si="2"/>
        <v>0</v>
      </c>
      <c r="F20" s="23">
        <f t="shared" si="2"/>
        <v>0</v>
      </c>
      <c r="G20" s="23">
        <f t="shared" si="2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3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3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3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3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3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3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3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3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4">SUM(D31:D39)</f>
        <v>0</v>
      </c>
      <c r="E30" s="23">
        <f t="shared" si="4"/>
        <v>0</v>
      </c>
      <c r="F30" s="23">
        <f t="shared" si="4"/>
        <v>0</v>
      </c>
      <c r="G30" s="23">
        <f t="shared" si="4"/>
        <v>0</v>
      </c>
      <c r="H30" s="23">
        <f t="shared" si="4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5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5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5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5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5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5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5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5"/>
        <v>0</v>
      </c>
    </row>
    <row r="40" spans="2:8" s="5" customFormat="1" ht="64.5" x14ac:dyDescent="0.35">
      <c r="B40" s="26" t="s">
        <v>43</v>
      </c>
      <c r="C40" s="23">
        <f>SUM(C41:C49)</f>
        <v>27812718</v>
      </c>
      <c r="D40" s="23">
        <f>SUM(D41:D49)</f>
        <v>3110881</v>
      </c>
      <c r="E40" s="23">
        <f t="shared" ref="E40:H40" si="6">SUM(E41:E49)</f>
        <v>30923600</v>
      </c>
      <c r="F40" s="23">
        <f t="shared" si="6"/>
        <v>25554626</v>
      </c>
      <c r="G40" s="23">
        <f t="shared" si="6"/>
        <v>23792798</v>
      </c>
      <c r="H40" s="23">
        <f t="shared" si="6"/>
        <v>5368974</v>
      </c>
    </row>
    <row r="41" spans="2:8" s="5" customFormat="1" ht="32.25" x14ac:dyDescent="0.35">
      <c r="B41" s="24" t="s">
        <v>44</v>
      </c>
      <c r="C41" s="23">
        <v>27812718</v>
      </c>
      <c r="D41" s="23">
        <v>3110881</v>
      </c>
      <c r="E41" s="23">
        <v>30923600</v>
      </c>
      <c r="F41" s="23">
        <v>25554626</v>
      </c>
      <c r="G41" s="23">
        <v>23792798</v>
      </c>
      <c r="H41" s="23">
        <f>E41-F41</f>
        <v>5368974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7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7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7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7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7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7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7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7"/>
        <v>0</v>
      </c>
    </row>
    <row r="50" spans="2:8" s="5" customFormat="1" ht="36" customHeight="1" x14ac:dyDescent="0.35">
      <c r="B50" s="26" t="s">
        <v>53</v>
      </c>
      <c r="C50" s="23">
        <f>SUM(C51:C59)</f>
        <v>508779</v>
      </c>
      <c r="D50" s="23">
        <f t="shared" ref="D50:H50" si="8">SUM(D51:D59)</f>
        <v>389118</v>
      </c>
      <c r="E50" s="23">
        <f t="shared" si="8"/>
        <v>897897</v>
      </c>
      <c r="F50" s="23">
        <f t="shared" si="8"/>
        <v>897323</v>
      </c>
      <c r="G50" s="23">
        <f t="shared" si="8"/>
        <v>125615</v>
      </c>
      <c r="H50" s="23">
        <f t="shared" si="8"/>
        <v>574</v>
      </c>
    </row>
    <row r="51" spans="2:8" s="5" customFormat="1" ht="26.25" customHeight="1" x14ac:dyDescent="0.35">
      <c r="B51" s="24" t="s">
        <v>54</v>
      </c>
      <c r="C51" s="23">
        <v>259211</v>
      </c>
      <c r="D51" s="23">
        <v>389211</v>
      </c>
      <c r="E51" s="23">
        <v>648423</v>
      </c>
      <c r="F51" s="23">
        <v>647849</v>
      </c>
      <c r="G51" s="23">
        <v>125615</v>
      </c>
      <c r="H51" s="23">
        <f>E51-F51</f>
        <v>574</v>
      </c>
    </row>
    <row r="52" spans="2:8" s="5" customFormat="1" ht="32.25" x14ac:dyDescent="0.35">
      <c r="B52" s="24" t="s">
        <v>55</v>
      </c>
      <c r="C52" s="23">
        <v>249568</v>
      </c>
      <c r="D52" s="23">
        <v>-93</v>
      </c>
      <c r="E52" s="23">
        <v>249474</v>
      </c>
      <c r="F52" s="23">
        <v>249474</v>
      </c>
      <c r="G52" s="23">
        <v>0</v>
      </c>
      <c r="H52" s="23">
        <f>E52-F52</f>
        <v>0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ref="H53:H59" si="9">E53-F53</f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9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9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9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9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9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9"/>
        <v>0</v>
      </c>
    </row>
    <row r="60" spans="2:8" s="5" customFormat="1" ht="32.25" x14ac:dyDescent="0.35">
      <c r="B60" s="22" t="s">
        <v>63</v>
      </c>
      <c r="C60" s="23">
        <f>SUM(C61:C63)</f>
        <v>7326464</v>
      </c>
      <c r="D60" s="23">
        <f t="shared" ref="D60:H60" si="10">SUM(D61:D63)</f>
        <v>285560</v>
      </c>
      <c r="E60" s="23">
        <f t="shared" si="10"/>
        <v>7612025</v>
      </c>
      <c r="F60" s="23">
        <f t="shared" si="10"/>
        <v>7609328</v>
      </c>
      <c r="G60" s="23">
        <f t="shared" si="10"/>
        <v>5670278</v>
      </c>
      <c r="H60" s="23">
        <f t="shared" si="10"/>
        <v>2697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:H63" si="11">E62-F62</f>
        <v>0</v>
      </c>
    </row>
    <row r="63" spans="2:8" s="5" customFormat="1" ht="32.25" x14ac:dyDescent="0.35">
      <c r="B63" s="24" t="s">
        <v>66</v>
      </c>
      <c r="C63" s="23">
        <v>7326464</v>
      </c>
      <c r="D63" s="23">
        <v>285560</v>
      </c>
      <c r="E63" s="23">
        <v>7612025</v>
      </c>
      <c r="F63" s="23">
        <v>7609328</v>
      </c>
      <c r="G63" s="23">
        <v>5670278</v>
      </c>
      <c r="H63" s="23">
        <f t="shared" si="11"/>
        <v>2697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2">SUM(D65:D69,D71:D72)</f>
        <v>0</v>
      </c>
      <c r="E64" s="23">
        <f t="shared" si="12"/>
        <v>0</v>
      </c>
      <c r="F64" s="23">
        <f t="shared" si="12"/>
        <v>0</v>
      </c>
      <c r="G64" s="23">
        <f t="shared" si="12"/>
        <v>0</v>
      </c>
      <c r="H64" s="23">
        <f t="shared" si="12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3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3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3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3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3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3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3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4">SUM(D74:D76)</f>
        <v>0</v>
      </c>
      <c r="E73" s="23">
        <f t="shared" si="14"/>
        <v>0</v>
      </c>
      <c r="F73" s="23">
        <f t="shared" si="14"/>
        <v>0</v>
      </c>
      <c r="G73" s="23">
        <f t="shared" si="14"/>
        <v>0</v>
      </c>
      <c r="H73" s="23">
        <f t="shared" si="14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5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5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6">SUM(D78:D84)</f>
        <v>0</v>
      </c>
      <c r="E77" s="23">
        <f t="shared" si="16"/>
        <v>0</v>
      </c>
      <c r="F77" s="23">
        <f t="shared" si="16"/>
        <v>0</v>
      </c>
      <c r="G77" s="23">
        <f t="shared" si="16"/>
        <v>0</v>
      </c>
      <c r="H77" s="23">
        <f t="shared" si="16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7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7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7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7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7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7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SUM(C91,C99,C109,C119,C129,C139,C143,C152,C156)+2</f>
        <v>53471947</v>
      </c>
      <c r="D90" s="20">
        <f t="shared" ref="D90" si="18">SUM(D91,D99,D109,D119,D129,D139,D143,D152,D156)</f>
        <v>0</v>
      </c>
      <c r="E90" s="20">
        <f>SUM(E91,E99,E109,E119,E129,E139,E143,E152,E156)+2</f>
        <v>53471947</v>
      </c>
      <c r="F90" s="20">
        <f>SUM(F91,F99,F109,F119,F129,F139,F143,F152,F156)+1</f>
        <v>39568748</v>
      </c>
      <c r="G90" s="20">
        <f>SUM(G91,G99,G109,G119,G129,G139,G143,G152,G156)+1</f>
        <v>39568748</v>
      </c>
      <c r="H90" s="20">
        <f>SUM(H91,H99,H109,H119,H129,H139,H143,H152,H156)+1</f>
        <v>13903198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19">SUM(D92:D98)</f>
        <v>0</v>
      </c>
      <c r="E91" s="23">
        <f t="shared" si="19"/>
        <v>0</v>
      </c>
      <c r="F91" s="23">
        <f t="shared" si="19"/>
        <v>0</v>
      </c>
      <c r="G91" s="23">
        <f t="shared" si="19"/>
        <v>0</v>
      </c>
      <c r="H91" s="23">
        <f t="shared" si="19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0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0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0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0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0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0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1">SUM(D100:D108)</f>
        <v>0</v>
      </c>
      <c r="E99" s="23">
        <f t="shared" si="21"/>
        <v>0</v>
      </c>
      <c r="F99" s="23">
        <f t="shared" si="21"/>
        <v>0</v>
      </c>
      <c r="G99" s="23">
        <f t="shared" si="21"/>
        <v>0</v>
      </c>
      <c r="H99" s="23">
        <f t="shared" si="21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2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2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2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2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2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2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2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2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3">SUM(E110:E118)</f>
        <v>0</v>
      </c>
      <c r="F109" s="23">
        <f t="shared" si="23"/>
        <v>0</v>
      </c>
      <c r="G109" s="23">
        <f t="shared" si="23"/>
        <v>0</v>
      </c>
      <c r="H109" s="23">
        <f t="shared" si="23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4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4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4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4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4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4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4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4"/>
        <v>0</v>
      </c>
    </row>
    <row r="119" spans="2:8" s="5" customFormat="1" ht="64.5" x14ac:dyDescent="0.35">
      <c r="B119" s="26" t="s">
        <v>43</v>
      </c>
      <c r="C119" s="23">
        <f>SUM(C120:C128)</f>
        <v>28993918</v>
      </c>
      <c r="D119" s="23">
        <f t="shared" ref="D119:H119" si="25">SUM(D120:D128)</f>
        <v>100000</v>
      </c>
      <c r="E119" s="23">
        <f t="shared" si="25"/>
        <v>29093918</v>
      </c>
      <c r="F119" s="23">
        <f t="shared" si="25"/>
        <v>20693470</v>
      </c>
      <c r="G119" s="23">
        <f t="shared" si="25"/>
        <v>20693470</v>
      </c>
      <c r="H119" s="23">
        <f t="shared" si="25"/>
        <v>8400448</v>
      </c>
    </row>
    <row r="120" spans="2:8" s="5" customFormat="1" ht="32.25" x14ac:dyDescent="0.35">
      <c r="B120" s="24" t="s">
        <v>44</v>
      </c>
      <c r="C120" s="23">
        <v>28993918</v>
      </c>
      <c r="D120" s="23">
        <v>100000</v>
      </c>
      <c r="E120" s="23">
        <v>29093918</v>
      </c>
      <c r="F120" s="23">
        <v>20693470</v>
      </c>
      <c r="G120" s="23">
        <v>20693470</v>
      </c>
      <c r="H120" s="23">
        <f>E120-F120</f>
        <v>8400448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6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6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6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6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6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6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6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6"/>
        <v>0</v>
      </c>
    </row>
    <row r="129" spans="2:8" s="5" customFormat="1" ht="33.75" customHeight="1" x14ac:dyDescent="0.35">
      <c r="B129" s="26" t="s">
        <v>53</v>
      </c>
      <c r="C129" s="23">
        <f>SUM(C130:C138)</f>
        <v>288541</v>
      </c>
      <c r="D129" s="23">
        <f t="shared" ref="D129:G129" si="27">SUM(D130:D138)</f>
        <v>-100000</v>
      </c>
      <c r="E129" s="23">
        <f t="shared" si="27"/>
        <v>188541</v>
      </c>
      <c r="F129" s="23">
        <f t="shared" si="27"/>
        <v>96546</v>
      </c>
      <c r="G129" s="23">
        <f t="shared" si="27"/>
        <v>96546</v>
      </c>
      <c r="H129" s="23">
        <f>SUM(H130:H138)</f>
        <v>91995</v>
      </c>
    </row>
    <row r="130" spans="2:8" s="5" customFormat="1" ht="32.25" x14ac:dyDescent="0.35">
      <c r="B130" s="24" t="s">
        <v>54</v>
      </c>
      <c r="C130" s="23">
        <v>288541</v>
      </c>
      <c r="D130" s="23">
        <v>-100000</v>
      </c>
      <c r="E130" s="23">
        <v>188541</v>
      </c>
      <c r="F130" s="23">
        <v>96546</v>
      </c>
      <c r="G130" s="23">
        <v>96546</v>
      </c>
      <c r="H130" s="23">
        <f>E130-F130</f>
        <v>91995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8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8"/>
        <v>0</v>
      </c>
    </row>
    <row r="133" spans="2:8" s="5" customFormat="1" ht="32.25" x14ac:dyDescent="0.35">
      <c r="B133" s="24" t="s">
        <v>57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f t="shared" si="28"/>
        <v>0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8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f t="shared" si="28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8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8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8"/>
        <v>0</v>
      </c>
    </row>
    <row r="139" spans="2:8" s="5" customFormat="1" ht="32.25" x14ac:dyDescent="0.35">
      <c r="B139" s="22" t="s">
        <v>63</v>
      </c>
      <c r="C139" s="23">
        <f>SUM(C140:C142)</f>
        <v>24189486</v>
      </c>
      <c r="D139" s="23">
        <f t="shared" ref="D139:H139" si="29">SUM(D140:D142)</f>
        <v>0</v>
      </c>
      <c r="E139" s="23">
        <f t="shared" si="29"/>
        <v>24189486</v>
      </c>
      <c r="F139" s="23">
        <f t="shared" si="29"/>
        <v>18778731</v>
      </c>
      <c r="G139" s="23">
        <f t="shared" si="29"/>
        <v>18778731</v>
      </c>
      <c r="H139" s="23">
        <f t="shared" si="29"/>
        <v>5410754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" si="30">E141-F141</f>
        <v>0</v>
      </c>
    </row>
    <row r="142" spans="2:8" s="5" customFormat="1" ht="32.25" x14ac:dyDescent="0.35">
      <c r="B142" s="24" t="s">
        <v>66</v>
      </c>
      <c r="C142" s="23">
        <v>24189486</v>
      </c>
      <c r="D142" s="23">
        <v>0</v>
      </c>
      <c r="E142" s="23">
        <v>24189486</v>
      </c>
      <c r="F142" s="23">
        <v>18778731</v>
      </c>
      <c r="G142" s="23">
        <v>18778731</v>
      </c>
      <c r="H142" s="23">
        <f>E142-F142-1</f>
        <v>5410754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1">SUM(D144:D148,D150:D151)</f>
        <v>0</v>
      </c>
      <c r="E143" s="23">
        <f t="shared" si="31"/>
        <v>0</v>
      </c>
      <c r="F143" s="23">
        <f t="shared" si="31"/>
        <v>0</v>
      </c>
      <c r="G143" s="23">
        <f t="shared" si="31"/>
        <v>0</v>
      </c>
      <c r="H143" s="23">
        <f t="shared" si="31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2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2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2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2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2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2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2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3">SUM(D153:D155)</f>
        <v>0</v>
      </c>
      <c r="E152" s="23">
        <f t="shared" si="33"/>
        <v>0</v>
      </c>
      <c r="F152" s="23">
        <f t="shared" si="33"/>
        <v>0</v>
      </c>
      <c r="G152" s="23">
        <f t="shared" si="33"/>
        <v>0</v>
      </c>
      <c r="H152" s="23">
        <f t="shared" si="33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4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4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5">SUM(D157:D163)</f>
        <v>0</v>
      </c>
      <c r="E156" s="23">
        <f t="shared" si="35"/>
        <v>0</v>
      </c>
      <c r="F156" s="23">
        <f t="shared" si="35"/>
        <v>0</v>
      </c>
      <c r="G156" s="23">
        <f t="shared" si="35"/>
        <v>0</v>
      </c>
      <c r="H156" s="23">
        <f t="shared" si="35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6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6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6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6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6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6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 t="shared" ref="C165:G165" si="37">C11+C90</f>
        <v>89119910</v>
      </c>
      <c r="D165" s="20">
        <f t="shared" si="37"/>
        <v>3785560</v>
      </c>
      <c r="E165" s="20">
        <f t="shared" si="37"/>
        <v>92905471</v>
      </c>
      <c r="F165" s="20">
        <f t="shared" si="37"/>
        <v>73630027</v>
      </c>
      <c r="G165" s="20">
        <f t="shared" si="37"/>
        <v>69157440</v>
      </c>
      <c r="H165" s="20">
        <f>H11+H90+1</f>
        <v>19275443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90:H165 C11:H87" xr:uid="{33FC3202-C7E0-43D9-B6E4-098490D32E05}">
      <formula1>-1.79769313486231E+100</formula1>
      <formula2>1.79769313486231E+100</formula2>
    </dataValidation>
  </dataValidations>
  <pageMargins left="0.51181102362204722" right="0.51181102362204722" top="0.55118110236220474" bottom="0.55118110236220474" header="0.31496062992125984" footer="0.31496062992125984"/>
  <pageSetup scale="25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2022-10-06T01:50:47Z</cp:lastPrinted>
  <dcterms:created xsi:type="dcterms:W3CDTF">2022-10-06T01:47:36Z</dcterms:created>
  <dcterms:modified xsi:type="dcterms:W3CDTF">2022-10-06T01:51:26Z</dcterms:modified>
</cp:coreProperties>
</file>