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SEGUNDO TRIMESTRE 2021\"/>
    </mc:Choice>
  </mc:AlternateContent>
  <xr:revisionPtr revIDLastSave="0" documentId="8_{319AD10B-B687-48C4-8639-799C8085EACE}" xr6:coauthVersionLast="47" xr6:coauthVersionMax="47" xr10:uidLastSave="{00000000-0000-0000-0000-000000000000}"/>
  <bookViews>
    <workbookView xWindow="-120" yWindow="-120" windowWidth="29040" windowHeight="15840" xr2:uid="{CF122042-255B-441C-8F7C-8C13FF7911C8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/>
  <c r="G143" i="1"/>
  <c r="F143" i="1"/>
  <c r="E143" i="1"/>
  <c r="D143" i="1"/>
  <c r="C143" i="1"/>
  <c r="H142" i="1"/>
  <c r="H141" i="1"/>
  <c r="H140" i="1"/>
  <c r="H139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99" i="1" s="1"/>
  <c r="H90" i="1" s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/>
  <c r="G91" i="1"/>
  <c r="F91" i="1"/>
  <c r="E91" i="1"/>
  <c r="D91" i="1"/>
  <c r="C91" i="1"/>
  <c r="G90" i="1"/>
  <c r="F90" i="1"/>
  <c r="E90" i="1"/>
  <c r="D90" i="1"/>
  <c r="C90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H73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 s="1"/>
  <c r="H11" i="1" s="1"/>
  <c r="H165" i="1" s="1"/>
  <c r="G20" i="1"/>
  <c r="F20" i="1"/>
  <c r="E20" i="1"/>
  <c r="D20" i="1"/>
  <c r="C20" i="1"/>
  <c r="H19" i="1"/>
  <c r="H18" i="1"/>
  <c r="H17" i="1"/>
  <c r="H16" i="1"/>
  <c r="H15" i="1"/>
  <c r="H14" i="1"/>
  <c r="H13" i="1"/>
  <c r="H12" i="1"/>
  <c r="G12" i="1"/>
  <c r="F12" i="1"/>
  <c r="E12" i="1"/>
  <c r="D12" i="1"/>
  <c r="C12" i="1"/>
  <c r="G11" i="1"/>
  <c r="G165" i="1" s="1"/>
  <c r="F11" i="1"/>
  <c r="F165" i="1" s="1"/>
  <c r="E11" i="1"/>
  <c r="E165" i="1" s="1"/>
  <c r="D11" i="1"/>
  <c r="D165" i="1" s="1"/>
  <c r="C11" i="1"/>
  <c r="C165" i="1" s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<sst xmlns="http://schemas.openxmlformats.org/spreadsheetml/2006/main" count="171" uniqueCount="90">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</sst>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2012557</xdr:colOff>
      <xdr:row>0</xdr:row>
      <xdr:rowOff>142367</xdr:rowOff>
    </xdr:from>
    <xdr:to>
      <xdr:col>5</xdr:col>
      <xdr:colOff>187454</xdr:colOff>
      <xdr:row>1</xdr:row>
      <xdr:rowOff>761999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5299EFA1-DBBA-477A-A31B-13D86E46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107" y="142367"/>
          <a:ext cx="2575447" cy="810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95249</xdr:colOff>
      <xdr:row>0</xdr:row>
      <xdr:rowOff>94885</xdr:rowOff>
    </xdr:from>
    <xdr:to>
      <xdr:col>6</xdr:col>
      <xdr:colOff>914043</xdr:colOff>
      <xdr:row>2</xdr:row>
      <xdr:rowOff>174829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A923805-8347-404B-B55C-51D6EC71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2624" y="94885"/>
          <a:ext cx="818794" cy="1051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1452562</xdr:colOff>
      <xdr:row>0</xdr:row>
      <xdr:rowOff>119064</xdr:rowOff>
    </xdr:from>
    <xdr:to>
      <xdr:col>7</xdr:col>
      <xdr:colOff>1976437</xdr:colOff>
      <xdr:row>2</xdr:row>
      <xdr:rowOff>95251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B9EBD22-71C6-4CC1-9597-746BCA0ED6D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2359937" y="119064"/>
          <a:ext cx="2724150" cy="947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74FE-FB8C-4B81-8203-8ECFD9F51501}">
  <dimension ref="A1:H166"/>
  <sheetViews>
    <sheetView tabSelected="1" zoomScale="40" zoomScaleNormal="40" zoomScaleSheetLayoutView="4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SUM(C12,C20,C30,C40,C50,C60,C64,C73,C77)+2</f>
        <v>33967173</v>
      </c>
      <c r="D11" s="20">
        <f t="shared" ref="D11:G11" si="0">SUM(D12,D20,D30,D40,D50,D60,D64,D73,D77)</f>
        <v>102991</v>
      </c>
      <c r="E11" s="20">
        <f>SUM(E12,E20,E30,E40,E50,E60,E64,E73,E77)+2</f>
        <v>34070164</v>
      </c>
      <c r="F11" s="20">
        <f t="shared" si="0"/>
        <v>13493278</v>
      </c>
      <c r="G11" s="20">
        <f t="shared" si="0"/>
        <v>10923104</v>
      </c>
      <c r="H11" s="21">
        <f>SUM(H12,H20,H30,H40,H50,H60,H64,H73,H77)+2</f>
        <v>20576885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2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3">SUM(D21:D29)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>SUM(C41:C49)</f>
        <v>26512467</v>
      </c>
      <c r="D40" s="23">
        <f>SUM(D41:D49)</f>
        <v>102991</v>
      </c>
      <c r="E40" s="23">
        <f t="shared" ref="E40:H40" si="7">SUM(E41:E49)</f>
        <v>26615458</v>
      </c>
      <c r="F40" s="23">
        <f t="shared" si="7"/>
        <v>11769158</v>
      </c>
      <c r="G40" s="23">
        <f t="shared" si="7"/>
        <v>10277924</v>
      </c>
      <c r="H40" s="23">
        <f t="shared" si="7"/>
        <v>14846299</v>
      </c>
    </row>
    <row r="41" spans="2:8" s="5" customFormat="1" ht="32.25" x14ac:dyDescent="0.35">
      <c r="B41" s="24" t="s">
        <v>44</v>
      </c>
      <c r="C41" s="23">
        <v>26512467</v>
      </c>
      <c r="D41" s="23">
        <v>102991</v>
      </c>
      <c r="E41" s="23">
        <v>26615458</v>
      </c>
      <c r="F41" s="23">
        <v>11769158</v>
      </c>
      <c r="G41" s="23">
        <v>10277924</v>
      </c>
      <c r="H41" s="23">
        <f>E41-F41-1</f>
        <v>14846299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8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>SUM(C51:C59)</f>
        <v>508779</v>
      </c>
      <c r="D50" s="23">
        <f t="shared" ref="D50:H50" si="9">SUM(D51:D59)</f>
        <v>0</v>
      </c>
      <c r="E50" s="23">
        <f t="shared" si="9"/>
        <v>508779</v>
      </c>
      <c r="F50" s="23">
        <f t="shared" si="9"/>
        <v>0</v>
      </c>
      <c r="G50" s="23">
        <f t="shared" si="9"/>
        <v>0</v>
      </c>
      <c r="H50" s="23">
        <f t="shared" si="9"/>
        <v>508779</v>
      </c>
    </row>
    <row r="51" spans="2:8" s="5" customFormat="1" ht="26.25" customHeight="1" x14ac:dyDescent="0.35">
      <c r="B51" s="24" t="s">
        <v>54</v>
      </c>
      <c r="C51" s="23">
        <v>259211</v>
      </c>
      <c r="D51" s="23">
        <v>0</v>
      </c>
      <c r="E51" s="23">
        <v>259211</v>
      </c>
      <c r="F51" s="23">
        <v>0</v>
      </c>
      <c r="G51" s="23">
        <v>0</v>
      </c>
      <c r="H51" s="23">
        <f>E51-F51</f>
        <v>259211</v>
      </c>
    </row>
    <row r="52" spans="2:8" s="5" customFormat="1" ht="32.25" x14ac:dyDescent="0.35">
      <c r="B52" s="24" t="s">
        <v>55</v>
      </c>
      <c r="C52" s="23">
        <v>249568</v>
      </c>
      <c r="D52" s="23">
        <v>0</v>
      </c>
      <c r="E52" s="23">
        <v>249568</v>
      </c>
      <c r="F52" s="23">
        <v>0</v>
      </c>
      <c r="G52" s="23">
        <v>0</v>
      </c>
      <c r="H52" s="23">
        <f t="shared" ref="H52:H59" si="10">E52-F52</f>
        <v>249568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0"/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>SUM(C61:C63)</f>
        <v>6945925</v>
      </c>
      <c r="D60" s="23">
        <f t="shared" ref="D60:H60" si="11">SUM(D61:D63)</f>
        <v>0</v>
      </c>
      <c r="E60" s="23">
        <f t="shared" si="11"/>
        <v>6945925</v>
      </c>
      <c r="F60" s="23">
        <f t="shared" si="11"/>
        <v>1724120</v>
      </c>
      <c r="G60" s="23">
        <f t="shared" si="11"/>
        <v>645180</v>
      </c>
      <c r="H60" s="23">
        <f t="shared" si="11"/>
        <v>5221805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:H63" si="12">E62-F62</f>
        <v>0</v>
      </c>
    </row>
    <row r="63" spans="2:8" s="5" customFormat="1" ht="32.25" x14ac:dyDescent="0.35">
      <c r="B63" s="24" t="s">
        <v>66</v>
      </c>
      <c r="C63" s="23">
        <v>6945925</v>
      </c>
      <c r="D63" s="23">
        <v>0</v>
      </c>
      <c r="E63" s="23">
        <v>6945925</v>
      </c>
      <c r="F63" s="23">
        <v>1724120</v>
      </c>
      <c r="G63" s="23">
        <v>645180</v>
      </c>
      <c r="H63" s="23">
        <f t="shared" si="12"/>
        <v>5221805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3">SUM(D65:D69,D71:D72)</f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4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4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4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4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4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4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4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5">SUM(D74:D76)</f>
        <v>0</v>
      </c>
      <c r="E73" s="23">
        <f t="shared" si="15"/>
        <v>0</v>
      </c>
      <c r="F73" s="23">
        <f t="shared" si="15"/>
        <v>0</v>
      </c>
      <c r="G73" s="23">
        <f t="shared" si="15"/>
        <v>0</v>
      </c>
      <c r="H73" s="23">
        <f t="shared" si="15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6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6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7">SUM(D78:D84)</f>
        <v>0</v>
      </c>
      <c r="E77" s="23">
        <f t="shared" si="17"/>
        <v>0</v>
      </c>
      <c r="F77" s="23">
        <f t="shared" si="17"/>
        <v>0</v>
      </c>
      <c r="G77" s="23">
        <f t="shared" si="17"/>
        <v>0</v>
      </c>
      <c r="H77" s="23">
        <f t="shared" si="17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8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8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8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8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8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8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SUM(C91,C99,C109,C119,C129,C139,C143,C152,C156)+2</f>
        <v>50950760</v>
      </c>
      <c r="D90" s="20">
        <f t="shared" ref="D90" si="19">SUM(D91,D99,D109,D119,D129,D139,D143,D152,D156)</f>
        <v>0</v>
      </c>
      <c r="E90" s="20">
        <f>SUM(E91,E99,E109,E119,E129,E139,E143,E152,E156)+2</f>
        <v>50950760</v>
      </c>
      <c r="F90" s="20">
        <f>SUM(F91,F99,F109,F119,F129,F139,F143,F152,F156)+1</f>
        <v>19930437</v>
      </c>
      <c r="G90" s="20">
        <f>SUM(G91,G99,G109,G119,G129,G139,G143,G152,G156)+1</f>
        <v>18811588</v>
      </c>
      <c r="H90" s="20">
        <f>SUM(H91,H99,H109,H119,H129,H139,H143,H152,H156)+1</f>
        <v>31020322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20">SUM(D92:D98)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1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1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1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1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1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1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2">SUM(D100:D108)</f>
        <v>0</v>
      </c>
      <c r="E99" s="23">
        <f t="shared" si="22"/>
        <v>0</v>
      </c>
      <c r="F99" s="23">
        <f t="shared" si="22"/>
        <v>0</v>
      </c>
      <c r="G99" s="23">
        <f t="shared" si="22"/>
        <v>0</v>
      </c>
      <c r="H99" s="23">
        <f t="shared" si="22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3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3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3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3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3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3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3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3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4">SUM(E110:E118)</f>
        <v>0</v>
      </c>
      <c r="F109" s="23">
        <f t="shared" si="24"/>
        <v>0</v>
      </c>
      <c r="G109" s="23">
        <f t="shared" si="24"/>
        <v>0</v>
      </c>
      <c r="H109" s="23">
        <f t="shared" si="24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5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5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5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5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5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5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5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5"/>
        <v>0</v>
      </c>
    </row>
    <row r="119" spans="2:8" s="5" customFormat="1" ht="64.5" x14ac:dyDescent="0.35">
      <c r="B119" s="26" t="s">
        <v>43</v>
      </c>
      <c r="C119" s="23">
        <f>SUM(C120:C128)</f>
        <v>29475527</v>
      </c>
      <c r="D119" s="23">
        <f t="shared" ref="D119:H119" si="26">SUM(D120:D128)</f>
        <v>-69995</v>
      </c>
      <c r="E119" s="23">
        <f t="shared" si="26"/>
        <v>29405532</v>
      </c>
      <c r="F119" s="23">
        <f t="shared" si="26"/>
        <v>11558702</v>
      </c>
      <c r="G119" s="23">
        <f t="shared" si="26"/>
        <v>10439853</v>
      </c>
      <c r="H119" s="23">
        <f t="shared" si="26"/>
        <v>17846830</v>
      </c>
    </row>
    <row r="120" spans="2:8" s="5" customFormat="1" ht="32.25" x14ac:dyDescent="0.35">
      <c r="B120" s="24" t="s">
        <v>44</v>
      </c>
      <c r="C120" s="23">
        <v>29475527</v>
      </c>
      <c r="D120" s="23">
        <v>-69995</v>
      </c>
      <c r="E120" s="23">
        <v>29405532</v>
      </c>
      <c r="F120" s="23">
        <v>11558702</v>
      </c>
      <c r="G120" s="23">
        <v>10439853</v>
      </c>
      <c r="H120" s="23">
        <f>E120-F120</f>
        <v>17846830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7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7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7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7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7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7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7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7"/>
        <v>0</v>
      </c>
    </row>
    <row r="129" spans="2:8" s="5" customFormat="1" ht="33.75" customHeight="1" x14ac:dyDescent="0.35">
      <c r="B129" s="26" t="s">
        <v>53</v>
      </c>
      <c r="C129" s="23">
        <f>SUM(C130:C138)</f>
        <v>618877</v>
      </c>
      <c r="D129" s="23">
        <f t="shared" ref="D129:G129" si="28">SUM(D130:D138)</f>
        <v>69995</v>
      </c>
      <c r="E129" s="23">
        <f t="shared" si="28"/>
        <v>688872</v>
      </c>
      <c r="F129" s="23">
        <f t="shared" si="28"/>
        <v>26676</v>
      </c>
      <c r="G129" s="23">
        <f t="shared" si="28"/>
        <v>26676</v>
      </c>
      <c r="H129" s="23">
        <f>SUM(H130:H138)+1</f>
        <v>662196</v>
      </c>
    </row>
    <row r="130" spans="2:8" s="5" customFormat="1" ht="32.25" x14ac:dyDescent="0.35">
      <c r="B130" s="24" t="s">
        <v>54</v>
      </c>
      <c r="C130" s="23">
        <v>198578</v>
      </c>
      <c r="D130" s="23">
        <v>0</v>
      </c>
      <c r="E130" s="23">
        <v>198578</v>
      </c>
      <c r="F130" s="23">
        <v>19441</v>
      </c>
      <c r="G130" s="23">
        <v>19441</v>
      </c>
      <c r="H130" s="23">
        <f>E130-F130-1</f>
        <v>179136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9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9"/>
        <v>0</v>
      </c>
    </row>
    <row r="133" spans="2:8" s="5" customFormat="1" ht="32.25" x14ac:dyDescent="0.35">
      <c r="B133" s="24" t="s">
        <v>57</v>
      </c>
      <c r="C133" s="23">
        <v>420299</v>
      </c>
      <c r="D133" s="23">
        <v>0</v>
      </c>
      <c r="E133" s="23">
        <v>420299</v>
      </c>
      <c r="F133" s="23">
        <v>0</v>
      </c>
      <c r="G133" s="23">
        <v>0</v>
      </c>
      <c r="H133" s="23">
        <f t="shared" si="29"/>
        <v>420299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9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69995</v>
      </c>
      <c r="E135" s="23">
        <v>69995</v>
      </c>
      <c r="F135" s="23">
        <v>7235</v>
      </c>
      <c r="G135" s="23">
        <v>7235</v>
      </c>
      <c r="H135" s="23">
        <f t="shared" si="29"/>
        <v>62760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9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9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9"/>
        <v>0</v>
      </c>
    </row>
    <row r="139" spans="2:8" s="5" customFormat="1" ht="32.25" x14ac:dyDescent="0.35">
      <c r="B139" s="22" t="s">
        <v>63</v>
      </c>
      <c r="C139" s="23">
        <f>SUM(C140:C142)</f>
        <v>20856354</v>
      </c>
      <c r="D139" s="23">
        <f t="shared" ref="D139:H139" si="30">SUM(D140:D142)</f>
        <v>0</v>
      </c>
      <c r="E139" s="23">
        <f t="shared" si="30"/>
        <v>20856354</v>
      </c>
      <c r="F139" s="23">
        <f t="shared" si="30"/>
        <v>8345058</v>
      </c>
      <c r="G139" s="23">
        <f t="shared" si="30"/>
        <v>8345058</v>
      </c>
      <c r="H139" s="23">
        <f t="shared" si="30"/>
        <v>12511295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" si="31">E141-F141</f>
        <v>0</v>
      </c>
    </row>
    <row r="142" spans="2:8" s="5" customFormat="1" ht="32.25" x14ac:dyDescent="0.35">
      <c r="B142" s="24" t="s">
        <v>66</v>
      </c>
      <c r="C142" s="23">
        <v>20856354</v>
      </c>
      <c r="D142" s="23">
        <v>0</v>
      </c>
      <c r="E142" s="23">
        <v>20856354</v>
      </c>
      <c r="F142" s="23">
        <v>8345058</v>
      </c>
      <c r="G142" s="23">
        <v>8345058</v>
      </c>
      <c r="H142" s="23">
        <f>E142-F142-1</f>
        <v>12511295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2">SUM(D144:D148,D150:D151)</f>
        <v>0</v>
      </c>
      <c r="E143" s="23">
        <f t="shared" si="32"/>
        <v>0</v>
      </c>
      <c r="F143" s="23">
        <f t="shared" si="32"/>
        <v>0</v>
      </c>
      <c r="G143" s="23">
        <f t="shared" si="32"/>
        <v>0</v>
      </c>
      <c r="H143" s="23">
        <f t="shared" si="32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3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3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3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3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3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3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3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4">SUM(D153:D155)</f>
        <v>0</v>
      </c>
      <c r="E152" s="23">
        <f t="shared" si="34"/>
        <v>0</v>
      </c>
      <c r="F152" s="23">
        <f t="shared" si="34"/>
        <v>0</v>
      </c>
      <c r="G152" s="23">
        <f t="shared" si="34"/>
        <v>0</v>
      </c>
      <c r="H152" s="23">
        <f t="shared" si="34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5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5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6">SUM(D157:D163)</f>
        <v>0</v>
      </c>
      <c r="E156" s="23">
        <f t="shared" si="36"/>
        <v>0</v>
      </c>
      <c r="F156" s="23">
        <f t="shared" si="36"/>
        <v>0</v>
      </c>
      <c r="G156" s="23">
        <f t="shared" si="36"/>
        <v>0</v>
      </c>
      <c r="H156" s="23">
        <f t="shared" si="36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7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7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7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7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7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7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>C11+C90</f>
        <v>84917933</v>
      </c>
      <c r="D165" s="20">
        <f t="shared" ref="D165" si="38">D11+D90</f>
        <v>102991</v>
      </c>
      <c r="E165" s="20">
        <f>E11+E90</f>
        <v>85020924</v>
      </c>
      <c r="F165" s="20">
        <f>F11+F90+1</f>
        <v>33423716</v>
      </c>
      <c r="G165" s="20">
        <f>G11+G90+1</f>
        <v>29734693</v>
      </c>
      <c r="H165" s="20">
        <f>H11+H90</f>
        <v>51597207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 xr:uid="{76912467-BC50-4800-B42F-75C9D37EEFC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2022-08-12T03:24:29Z</dcterms:created>
  <dcterms:modified xsi:type="dcterms:W3CDTF">2022-08-12T03:24:40Z</dcterms:modified>
</cp:coreProperties>
</file>