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1\CTA PUB E INF TRIM 2021\CUARTO TIRMESTRE 2021\"/>
    </mc:Choice>
  </mc:AlternateContent>
  <xr:revisionPtr revIDLastSave="0" documentId="13_ncr:1_{94898CC4-A1E3-4B8B-8D44-08F4A4C96A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5" i="6" l="1"/>
  <c r="E120" i="6"/>
  <c r="E140" i="6"/>
  <c r="D50" i="6"/>
  <c r="F50" i="6"/>
  <c r="E56" i="6" l="1"/>
  <c r="E50" i="6" s="1"/>
  <c r="E61" i="6" l="1"/>
  <c r="E41" i="6" l="1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4" i="6"/>
  <c r="H123" i="6"/>
  <c r="H122" i="6"/>
  <c r="H121" i="6"/>
  <c r="H120" i="6"/>
  <c r="G119" i="6"/>
  <c r="F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E60" i="6"/>
  <c r="D60" i="6"/>
  <c r="C60" i="6"/>
  <c r="H59" i="6"/>
  <c r="H58" i="6"/>
  <c r="H57" i="6"/>
  <c r="H56" i="6"/>
  <c r="H55" i="6"/>
  <c r="H54" i="6"/>
  <c r="H53" i="6"/>
  <c r="H52" i="6"/>
  <c r="H51" i="6"/>
  <c r="C50" i="6"/>
  <c r="H49" i="6"/>
  <c r="H48" i="6"/>
  <c r="H47" i="6"/>
  <c r="H46" i="6"/>
  <c r="H45" i="6"/>
  <c r="H44" i="6"/>
  <c r="H43" i="6"/>
  <c r="H42" i="6"/>
  <c r="H41" i="6"/>
  <c r="G40" i="6"/>
  <c r="F40" i="6"/>
  <c r="E40" i="6"/>
  <c r="D40" i="6"/>
  <c r="C40" i="6"/>
  <c r="H39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H91" i="6" l="1"/>
  <c r="H73" i="6"/>
  <c r="G90" i="6"/>
  <c r="H129" i="6"/>
  <c r="H139" i="6"/>
  <c r="D90" i="6"/>
  <c r="H40" i="6"/>
  <c r="H64" i="6"/>
  <c r="H30" i="6"/>
  <c r="E11" i="6"/>
  <c r="H156" i="6"/>
  <c r="C90" i="6"/>
  <c r="F90" i="6"/>
  <c r="H20" i="6"/>
  <c r="H12" i="6"/>
  <c r="H50" i="6"/>
  <c r="E90" i="6"/>
  <c r="H119" i="6"/>
  <c r="D11" i="6"/>
  <c r="H77" i="6"/>
  <c r="H99" i="6"/>
  <c r="H109" i="6"/>
  <c r="H143" i="6"/>
  <c r="H152" i="6"/>
  <c r="C11" i="6"/>
  <c r="D165" i="6" l="1"/>
  <c r="E165" i="6"/>
  <c r="C165" i="6"/>
  <c r="H90" i="6"/>
  <c r="G60" i="6" l="1"/>
  <c r="G11" i="6" s="1"/>
  <c r="G165" i="6" s="1"/>
  <c r="F60" i="6"/>
  <c r="F11" i="6" s="1"/>
  <c r="F165" i="6" s="1"/>
  <c r="H61" i="6"/>
  <c r="H60" i="6" s="1"/>
  <c r="H11" i="6" s="1"/>
  <c r="H165" i="6" s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<sst xmlns="http://schemas.openxmlformats.org/spreadsheetml/2006/main" count="171" uniqueCount="90">
  <si>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</si>
  <si>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</si>
  <si>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</si>
  <si>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</si>
  <si>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</si>
  <si>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</si>
  <si>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</si>
  <si>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</si>
  <si>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</si>
  <si>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</si>
  <si>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</si>
  <si>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</si>
  <si>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</si>
  <si>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</si>
  <si>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</si>
  <si>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</si>
  <si>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</si>
  <si>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</si>
  <si>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</si>
  <si>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</si>
  <si>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</si>
  <si>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</si>
  <si>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</si>
  <si>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</si>
  <si>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</si>
  <si>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</si>
  <si>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</si>
  <si>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</si>
  <si>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</si>
  <si>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</si>
  <si>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</si>
  <si>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</si>
  <si>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</si>
  <si>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</si>
  <si>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</si>
  <si>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</si>
  <si>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</si>
  <si>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</si>
  <si>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</si>
  <si>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</si>
  <si>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</si>
  <si>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</si>
  <si>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</si>
  <si>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</si>
  <si>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</si>
  <si>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</si>
  <si>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</si>
  <si>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</si>
  <si>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</si>
  <si>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</si>
  <si>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</si>
  <si>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</si>
  <si>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</si>
  <si>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</si>
  <si>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</si>
  <si>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</si>
  <si>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</si>
  <si>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</si>
  <si>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</si>
  <si>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</si>
  <si>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</si>
  <si>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</si>
  <si>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</si>
  <si>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</si>
  <si>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</si>
  <si>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</si>
  <si>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</si>
  <si>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</si>
  <si>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</si>
  <si>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</si>
  <si>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</si>
  <si>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</si>
  <si>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</si>
  <si>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</si>
  <si>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</si>
  <si>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</si>
  <si>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</si>
  <si>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</si>
  <si>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</si>
  <si>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</si>
  <si>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</si>
  <si>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</si>
  <si>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</si>
  <si>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</si>
  <si>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</si>
  <si>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</si>
  <si>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</si>
  <si>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</si>
  <si>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CAMINOS Y AEROPISTAS DE OAXACA</t>
  </si>
  <si>
    <r>
      <t xml:space="preserve">Del 1 de enero al 31 de Diciembre </t>
    </r>
    <r>
      <rPr>
        <b/>
        <sz val="25"/>
        <rFont val="Calibri"/>
        <family val="2"/>
        <scheme val="minor"/>
      </rPr>
      <t>de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</si>
</sst>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sz val="2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43" fontId="0" fillId="0" borderId="0" xfId="11" applyFont="1"/>
    <xf numFmtId="43" fontId="14" fillId="0" borderId="0" xfId="11" applyFont="1"/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</cellXfs>
  <cellStyles count="12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" xfId="11" builtinId="3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2095500</xdr:colOff>
      <xdr:row>0</xdr:row>
      <xdr:rowOff>158750</xdr:rowOff>
    </xdr:from>
    <xdr:to>
      <xdr:col>7</xdr:col>
      <xdr:colOff>2489835</xdr:colOff>
      <xdr:row>2</xdr:row>
      <xdr:rowOff>66675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4C04078-BB23-4260-8E00-08128B64961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73000" y="158750"/>
          <a:ext cx="3188335" cy="8921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1"/>
  <sheetViews>
    <sheetView tabSelected="1" zoomScale="30" zoomScaleNormal="30" zoomScaleSheetLayoutView="40" workbookViewId="0">
      <selection activeCell="O27" sqref="O27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7.7109375" bestFit="1" customWidth="1"/>
    <col min="4" max="4" width="43.42578125" customWidth="1"/>
    <col min="5" max="5" width="43.42578125" bestFit="1" customWidth="1"/>
    <col min="6" max="6" width="41.5703125" customWidth="1"/>
    <col min="7" max="7" width="42" customWidth="1"/>
    <col min="8" max="8" width="38.28515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5"/>
      <c r="C2" s="35"/>
      <c r="D2" s="35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6" t="s">
        <v>88</v>
      </c>
      <c r="C4" s="37"/>
      <c r="D4" s="37"/>
      <c r="E4" s="37"/>
      <c r="F4" s="37"/>
      <c r="G4" s="37"/>
      <c r="H4" s="38"/>
    </row>
    <row r="5" spans="1:8" s="4" customFormat="1" ht="32.25" x14ac:dyDescent="0.35">
      <c r="B5" s="39" t="s">
        <v>2</v>
      </c>
      <c r="C5" s="40"/>
      <c r="D5" s="40"/>
      <c r="E5" s="40"/>
      <c r="F5" s="40"/>
      <c r="G5" s="40"/>
      <c r="H5" s="41"/>
    </row>
    <row r="6" spans="1:8" s="4" customFormat="1" ht="32.25" x14ac:dyDescent="0.35">
      <c r="B6" s="39" t="s">
        <v>3</v>
      </c>
      <c r="C6" s="40"/>
      <c r="D6" s="40"/>
      <c r="E6" s="40"/>
      <c r="F6" s="40"/>
      <c r="G6" s="40"/>
      <c r="H6" s="41"/>
    </row>
    <row r="7" spans="1:8" s="4" customFormat="1" ht="32.25" x14ac:dyDescent="0.35">
      <c r="B7" s="42" t="s">
        <v>89</v>
      </c>
      <c r="C7" s="42"/>
      <c r="D7" s="42"/>
      <c r="E7" s="42"/>
      <c r="F7" s="42"/>
      <c r="G7" s="42"/>
      <c r="H7" s="42"/>
    </row>
    <row r="8" spans="1:8" s="4" customFormat="1" ht="32.25" x14ac:dyDescent="0.35">
      <c r="B8" s="32" t="s">
        <v>0</v>
      </c>
      <c r="C8" s="33"/>
      <c r="D8" s="33"/>
      <c r="E8" s="33"/>
      <c r="F8" s="33"/>
      <c r="G8" s="33"/>
      <c r="H8" s="34"/>
    </row>
    <row r="9" spans="1:8" s="4" customFormat="1" ht="42.75" customHeight="1" x14ac:dyDescent="0.35">
      <c r="B9" s="29" t="s">
        <v>4</v>
      </c>
      <c r="C9" s="29" t="s">
        <v>86</v>
      </c>
      <c r="D9" s="29"/>
      <c r="E9" s="29"/>
      <c r="F9" s="29"/>
      <c r="G9" s="29"/>
      <c r="H9" s="29" t="s">
        <v>5</v>
      </c>
    </row>
    <row r="10" spans="1:8" s="4" customFormat="1" ht="74.25" customHeight="1" x14ac:dyDescent="0.35">
      <c r="B10" s="30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30"/>
    </row>
    <row r="11" spans="1:8" s="4" customFormat="1" ht="32.25" x14ac:dyDescent="0.35">
      <c r="B11" s="24" t="s">
        <v>10</v>
      </c>
      <c r="C11" s="8">
        <f>SUM(C12,C20,C30,C40,C50,C60,C64,C73,C77)</f>
        <v>216181986.88</v>
      </c>
      <c r="D11" s="8">
        <f t="shared" ref="D11:H11" si="0">SUM(D12,D20,D30,D40,D50,D60,D64,D73,D77)</f>
        <v>163997744.44999999</v>
      </c>
      <c r="E11" s="8">
        <f t="shared" si="0"/>
        <v>380179731.33000004</v>
      </c>
      <c r="F11" s="8">
        <f t="shared" si="0"/>
        <v>375838438.89999998</v>
      </c>
      <c r="G11" s="8">
        <f t="shared" si="0"/>
        <v>368623129.50999999</v>
      </c>
      <c r="H11" s="9">
        <f t="shared" si="0"/>
        <v>4341292.4300000072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32.25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 t="shared" si="6"/>
        <v>0</v>
      </c>
    </row>
    <row r="40" spans="2:8" s="4" customFormat="1" ht="64.5" x14ac:dyDescent="0.35">
      <c r="B40" s="25" t="s">
        <v>39</v>
      </c>
      <c r="C40" s="11">
        <f>SUM(C41:C49)</f>
        <v>216181986.88</v>
      </c>
      <c r="D40" s="11">
        <f t="shared" ref="D40:H40" si="7">SUM(D41:D49)</f>
        <v>42274993.359999999</v>
      </c>
      <c r="E40" s="11">
        <f t="shared" si="7"/>
        <v>258456980.24000001</v>
      </c>
      <c r="F40" s="11">
        <f t="shared" si="7"/>
        <v>258453836.52000001</v>
      </c>
      <c r="G40" s="11">
        <f t="shared" si="7"/>
        <v>252497560.71000001</v>
      </c>
      <c r="H40" s="11">
        <f t="shared" si="7"/>
        <v>3143.7199999988079</v>
      </c>
    </row>
    <row r="41" spans="2:8" s="4" customFormat="1" ht="32.25" x14ac:dyDescent="0.35">
      <c r="B41" s="10" t="s">
        <v>40</v>
      </c>
      <c r="C41" s="11">
        <v>216181986.88</v>
      </c>
      <c r="D41" s="11">
        <v>42274993.359999999</v>
      </c>
      <c r="E41" s="11">
        <f>+C41+D41</f>
        <v>258456980.24000001</v>
      </c>
      <c r="F41" s="11">
        <v>258453836.52000001</v>
      </c>
      <c r="G41" s="11">
        <v>252497560.71000001</v>
      </c>
      <c r="H41" s="11">
        <f>E41-F41</f>
        <v>3143.7199999988079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/>
      <c r="D44" s="11"/>
      <c r="E44" s="11"/>
      <c r="F44" s="11"/>
      <c r="G44" s="11"/>
      <c r="H44" s="11">
        <f t="shared" si="8"/>
        <v>0</v>
      </c>
    </row>
    <row r="45" spans="2:8" s="4" customFormat="1" ht="32.25" x14ac:dyDescent="0.35">
      <c r="B45" s="10" t="s">
        <v>44</v>
      </c>
      <c r="C45" s="11"/>
      <c r="D45" s="11"/>
      <c r="E45" s="11"/>
      <c r="F45" s="11"/>
      <c r="G45" s="11"/>
      <c r="H45" s="11">
        <f t="shared" si="8"/>
        <v>0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/>
      <c r="D47" s="11"/>
      <c r="E47" s="11"/>
      <c r="F47" s="11"/>
      <c r="G47" s="11"/>
      <c r="H47" s="11">
        <f t="shared" si="8"/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69.75" customHeight="1" x14ac:dyDescent="0.35">
      <c r="B50" s="25" t="s">
        <v>49</v>
      </c>
      <c r="C50" s="11">
        <f>SUM(C51:C59)</f>
        <v>0</v>
      </c>
      <c r="D50" s="11">
        <f t="shared" ref="D50:H50" si="9">SUM(D51:D59)</f>
        <v>20298209.469999999</v>
      </c>
      <c r="E50" s="11">
        <f t="shared" si="9"/>
        <v>20298209.469999999</v>
      </c>
      <c r="F50" s="11">
        <f t="shared" si="9"/>
        <v>20298209.469999999</v>
      </c>
      <c r="G50" s="11">
        <v>20298209.469999999</v>
      </c>
      <c r="H50" s="11">
        <f t="shared" si="9"/>
        <v>0</v>
      </c>
    </row>
    <row r="51" spans="2:8" s="4" customFormat="1" ht="26.25" customHeight="1" x14ac:dyDescent="0.35">
      <c r="B51" s="10" t="s">
        <v>50</v>
      </c>
      <c r="C51" s="11"/>
      <c r="D51" s="11"/>
      <c r="E51" s="11"/>
      <c r="F51" s="11"/>
      <c r="G51" s="11"/>
      <c r="H51" s="11">
        <f>E51-F51</f>
        <v>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>
        <v>20298209.469999999</v>
      </c>
      <c r="E56" s="11">
        <f>+C56+D56</f>
        <v>20298209.469999999</v>
      </c>
      <c r="F56" s="11">
        <v>20298209.469999999</v>
      </c>
      <c r="G56" s="11">
        <v>0</v>
      </c>
      <c r="H56" s="11">
        <f t="shared" si="10"/>
        <v>0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/>
      <c r="E59" s="11"/>
      <c r="F59" s="11"/>
      <c r="G59" s="11"/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1">SUM(D61:D63)</f>
        <v>101424541.62</v>
      </c>
      <c r="E60" s="11">
        <f t="shared" si="11"/>
        <v>101424541.62</v>
      </c>
      <c r="F60" s="11">
        <f t="shared" si="11"/>
        <v>97086392.909999996</v>
      </c>
      <c r="G60" s="11">
        <f t="shared" si="11"/>
        <v>95827359.329999998</v>
      </c>
      <c r="H60" s="11">
        <f t="shared" si="11"/>
        <v>4338148.7100000083</v>
      </c>
    </row>
    <row r="61" spans="2:8" s="4" customFormat="1" ht="32.25" x14ac:dyDescent="0.35">
      <c r="B61" s="10" t="s">
        <v>60</v>
      </c>
      <c r="C61" s="11"/>
      <c r="D61" s="11">
        <v>101424541.62</v>
      </c>
      <c r="E61" s="11">
        <f>+C61+D61</f>
        <v>101424541.62</v>
      </c>
      <c r="F61" s="11">
        <v>97086392.909999996</v>
      </c>
      <c r="G61" s="11">
        <v>95827359.329999998</v>
      </c>
      <c r="H61" s="11">
        <f>E61-F61</f>
        <v>4338148.7100000083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31" t="s">
        <v>4</v>
      </c>
      <c r="C88" s="31" t="s">
        <v>86</v>
      </c>
      <c r="D88" s="31"/>
      <c r="E88" s="31"/>
      <c r="F88" s="31"/>
      <c r="G88" s="31"/>
      <c r="H88" s="31" t="s">
        <v>5</v>
      </c>
    </row>
    <row r="89" spans="2:8" s="4" customFormat="1" ht="64.5" x14ac:dyDescent="0.35">
      <c r="B89" s="31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31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325779832.25</v>
      </c>
      <c r="E90" s="8">
        <f t="shared" si="19"/>
        <v>325779832.25</v>
      </c>
      <c r="F90" s="8">
        <f t="shared" si="19"/>
        <v>279672370.42000002</v>
      </c>
      <c r="G90" s="8">
        <f t="shared" si="19"/>
        <v>242683182.75</v>
      </c>
      <c r="H90" s="8">
        <f t="shared" si="19"/>
        <v>46107461.830000006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SUM(C120:C128)</f>
        <v>0</v>
      </c>
      <c r="D119" s="11">
        <f t="shared" ref="D119:H119" si="26">SUM(D120:D128)</f>
        <v>12347741.380000001</v>
      </c>
      <c r="E119" s="11">
        <f t="shared" si="26"/>
        <v>12347741.380000001</v>
      </c>
      <c r="F119" s="11">
        <f t="shared" si="26"/>
        <v>12347741.380000001</v>
      </c>
      <c r="G119" s="11">
        <f t="shared" si="26"/>
        <v>12347741.380000001</v>
      </c>
      <c r="H119" s="11">
        <f t="shared" si="26"/>
        <v>0</v>
      </c>
    </row>
    <row r="120" spans="2:8" s="4" customFormat="1" ht="32.25" x14ac:dyDescent="0.35">
      <c r="B120" s="10" t="s">
        <v>40</v>
      </c>
      <c r="C120" s="11"/>
      <c r="D120" s="11">
        <v>12347741.380000001</v>
      </c>
      <c r="E120" s="11">
        <f>+D120</f>
        <v>12347741.380000001</v>
      </c>
      <c r="F120" s="11">
        <v>12347741.380000001</v>
      </c>
      <c r="G120" s="11">
        <v>12347741.380000001</v>
      </c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/>
      <c r="D124" s="11"/>
      <c r="E124" s="11"/>
      <c r="F124" s="11"/>
      <c r="G124" s="11"/>
      <c r="H124" s="11">
        <f t="shared" si="27"/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73.5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1760811.87</v>
      </c>
      <c r="E129" s="11">
        <f t="shared" si="28"/>
        <v>1760811.87</v>
      </c>
      <c r="F129" s="11">
        <f t="shared" si="28"/>
        <v>0</v>
      </c>
      <c r="G129" s="11">
        <f t="shared" si="28"/>
        <v>0</v>
      </c>
      <c r="H129" s="11">
        <f t="shared" si="28"/>
        <v>1760811.87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>
        <v>1760811.87</v>
      </c>
      <c r="E135" s="11">
        <f>+D135</f>
        <v>1760811.87</v>
      </c>
      <c r="F135" s="11"/>
      <c r="G135" s="11"/>
      <c r="H135" s="11">
        <f t="shared" si="29"/>
        <v>1760811.87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311671279</v>
      </c>
      <c r="E139" s="11">
        <f t="shared" si="30"/>
        <v>311671279</v>
      </c>
      <c r="F139" s="11">
        <f t="shared" si="30"/>
        <v>267324629.03999999</v>
      </c>
      <c r="G139" s="11">
        <f t="shared" si="30"/>
        <v>230335441.37</v>
      </c>
      <c r="H139" s="11">
        <f t="shared" si="30"/>
        <v>44346649.960000008</v>
      </c>
    </row>
    <row r="140" spans="2:8" s="4" customFormat="1" ht="32.25" x14ac:dyDescent="0.35">
      <c r="B140" s="10" t="s">
        <v>60</v>
      </c>
      <c r="C140" s="11"/>
      <c r="D140" s="11">
        <v>311671279</v>
      </c>
      <c r="E140" s="11">
        <f>+C140+D140</f>
        <v>311671279</v>
      </c>
      <c r="F140" s="11">
        <v>267324629.03999999</v>
      </c>
      <c r="G140" s="11">
        <v>230335441.37</v>
      </c>
      <c r="H140" s="11">
        <f>E140-F140</f>
        <v>44346649.960000008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216181986.88</v>
      </c>
      <c r="D165" s="8">
        <f t="shared" si="38"/>
        <v>489777576.69999999</v>
      </c>
      <c r="E165" s="8">
        <f t="shared" si="38"/>
        <v>705959563.58000004</v>
      </c>
      <c r="F165" s="8">
        <f t="shared" si="38"/>
        <v>655510809.31999993</v>
      </c>
      <c r="G165" s="8">
        <f t="shared" si="38"/>
        <v>611306312.25999999</v>
      </c>
      <c r="H165" s="8">
        <f t="shared" si="38"/>
        <v>50448754.260000013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  <row r="169" spans="2:8" s="27" customFormat="1" ht="54.75" customHeight="1" x14ac:dyDescent="0.5">
      <c r="D169" s="28"/>
      <c r="E169" s="28"/>
      <c r="F169" s="28"/>
      <c r="G169" s="28"/>
      <c r="H169" s="28"/>
    </row>
    <row r="170" spans="2:8" s="27" customFormat="1" ht="33.75" x14ac:dyDescent="0.5">
      <c r="D170" s="28"/>
      <c r="E170" s="28"/>
      <c r="F170" s="28"/>
      <c r="G170" s="28"/>
    </row>
    <row r="171" spans="2:8" s="27" customFormat="1" ht="33.75" x14ac:dyDescent="0.5">
      <c r="D171" s="28"/>
      <c r="E171" s="28"/>
      <c r="F171" s="28"/>
      <c r="G171" s="28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F62:G87 C11:E87 H11:H87 F11:G60 C90:C165 H90:H165 D90:G139 D141:G165 D140:E140" xr:uid="{00000000-0002-0000-0000-000000000000}">
      <formula1>-1.79769313486231E+100</formula1>
      <formula2>1.79769313486231E+100</formula2>
    </dataValidation>
  </dataValidations>
  <pageMargins left="0.70866141732283472" right="0.39370078740157483" top="0.74803149606299213" bottom="0.74803149606299213" header="0.31496062992125984" footer="0.31496062992125984"/>
  <pageSetup scale="22" fitToHeight="2" orientation="portrait" r:id="rId1"/>
  <rowBreaks count="1" manualBreakCount="1">
    <brk id="86" max="16383" man="1"/>
  </rowBreaks>
  <ignoredErrors>
    <ignoredError sqref="C11:H39 C157:H166 C90:G119 C136:G139 C135 G135 C42:G44 C41 E41 C57:G60 C56 C78:H89 C61 E61 C141:G156 C140 C46:G49 C45:E45 E56 C40:G40 C62:G77 C51:G55 C50:F50 C121:G134 C120" unlockedFormula="1"/>
    <ignoredError sqref="H90:H156 H45 H46:H55 H41 H61 H62:H77 H56 H57:H60 H42:H44 H40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2021-04-14T15:02:08Z</cp:lastPrinted>
  <dcterms:created xsi:type="dcterms:W3CDTF">2018-07-04T15:46:54Z</dcterms:created>
  <dcterms:modified xsi:type="dcterms:W3CDTF">2022-01-17T17:58:47Z</dcterms:modified>
</cp:coreProperties>
</file>