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 Licitaciones2\Desktop\totolapam ir-10\PROCEDIMIENTO OK\Nueva carpeta\"/>
    </mc:Choice>
  </mc:AlternateContent>
  <xr:revisionPtr revIDLastSave="0" documentId="13_ncr:1_{B384B052-200E-44D4-9BB5-528661324524}" xr6:coauthVersionLast="47" xr6:coauthVersionMax="47" xr10:uidLastSave="{00000000-0000-0000-0000-000000000000}"/>
  <bookViews>
    <workbookView xWindow="-120" yWindow="-120" windowWidth="20730" windowHeight="11160" activeTab="1" xr2:uid="{4B018ADE-4DD5-4479-B49E-5387F50BBE36}"/>
  </bookViews>
  <sheets>
    <sheet name="TOTOLAPAM" sheetId="2" r:id="rId1"/>
    <sheet name="CATALOGO" sheetId="7" r:id="rId2"/>
  </sheets>
  <definedNames>
    <definedName name="_xlnm.Print_Area" localSheetId="1">CATALOGO!$A$1:$H$70</definedName>
    <definedName name="_xlnm.Print_Area" localSheetId="0">TOTOLAPAM!$A$1:$H$70</definedName>
    <definedName name="_xlnm.Print_Titles" localSheetId="1">CATALOGO!$1:$13</definedName>
    <definedName name="_xlnm.Print_Titles" localSheetId="0">TOTOLAPAM!$1:$13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7" l="1"/>
  <c r="C20" i="7"/>
  <c r="D20" i="7"/>
  <c r="E20" i="7"/>
  <c r="E19" i="2"/>
  <c r="G20" i="2"/>
  <c r="E28" i="7" l="1"/>
  <c r="D28" i="7"/>
  <c r="C28" i="7"/>
  <c r="B28" i="7"/>
  <c r="E22" i="2"/>
  <c r="G28" i="2"/>
  <c r="E27" i="2"/>
  <c r="E27" i="7" s="1"/>
  <c r="G30" i="2"/>
  <c r="E30" i="7"/>
  <c r="D30" i="7"/>
  <c r="C30" i="7"/>
  <c r="B30" i="7"/>
  <c r="A26" i="7"/>
  <c r="A27" i="7" s="1"/>
  <c r="A26" i="2"/>
  <c r="E21" i="2"/>
  <c r="E21" i="7" s="1"/>
  <c r="E18" i="2"/>
  <c r="E18" i="7" s="1"/>
  <c r="E41" i="7"/>
  <c r="E42" i="7"/>
  <c r="E43" i="7"/>
  <c r="E44" i="7"/>
  <c r="E45" i="7"/>
  <c r="E40" i="7"/>
  <c r="D41" i="7"/>
  <c r="D42" i="7"/>
  <c r="D43" i="7"/>
  <c r="D44" i="7"/>
  <c r="D45" i="7"/>
  <c r="D40" i="7"/>
  <c r="B41" i="7"/>
  <c r="C41" i="7"/>
  <c r="B42" i="7"/>
  <c r="C42" i="7"/>
  <c r="B43" i="7"/>
  <c r="C43" i="7"/>
  <c r="B44" i="7"/>
  <c r="C44" i="7"/>
  <c r="B45" i="7"/>
  <c r="C45" i="7"/>
  <c r="C40" i="7"/>
  <c r="B40" i="7"/>
  <c r="E37" i="7"/>
  <c r="E36" i="7"/>
  <c r="D37" i="7"/>
  <c r="D36" i="7"/>
  <c r="B37" i="7"/>
  <c r="C37" i="7"/>
  <c r="C36" i="7"/>
  <c r="B36" i="7"/>
  <c r="E33" i="7"/>
  <c r="D33" i="7"/>
  <c r="C33" i="7"/>
  <c r="B33" i="7"/>
  <c r="E29" i="7"/>
  <c r="D27" i="7"/>
  <c r="D29" i="7"/>
  <c r="D26" i="7"/>
  <c r="C27" i="7"/>
  <c r="C29" i="7"/>
  <c r="B27" i="7"/>
  <c r="B29" i="7"/>
  <c r="C26" i="7"/>
  <c r="B26" i="7"/>
  <c r="E16" i="7"/>
  <c r="E17" i="7"/>
  <c r="E19" i="7"/>
  <c r="D16" i="7"/>
  <c r="D17" i="7"/>
  <c r="D18" i="7"/>
  <c r="D19" i="7"/>
  <c r="D21" i="7"/>
  <c r="D22" i="7"/>
  <c r="D15" i="7"/>
  <c r="C16" i="7"/>
  <c r="C17" i="7"/>
  <c r="C18" i="7"/>
  <c r="C19" i="7"/>
  <c r="C21" i="7"/>
  <c r="C22" i="7"/>
  <c r="C15" i="7"/>
  <c r="B16" i="7"/>
  <c r="B17" i="7"/>
  <c r="B18" i="7"/>
  <c r="B19" i="7"/>
  <c r="B21" i="7"/>
  <c r="B22" i="7"/>
  <c r="B15" i="7"/>
  <c r="B13" i="7"/>
  <c r="A28" i="7" l="1"/>
  <c r="A29" i="7" s="1"/>
  <c r="A30" i="7" s="1"/>
  <c r="A33" i="7" s="1"/>
  <c r="G17" i="2"/>
  <c r="E26" i="2" l="1"/>
  <c r="E26" i="7" s="1"/>
  <c r="E22" i="7"/>
  <c r="E15" i="2" l="1"/>
  <c r="E15" i="7" s="1"/>
  <c r="G40" i="2" l="1"/>
  <c r="G45" i="7"/>
  <c r="G44" i="7"/>
  <c r="G43" i="7"/>
  <c r="G42" i="7"/>
  <c r="G41" i="7"/>
  <c r="G40" i="7"/>
  <c r="G37" i="7"/>
  <c r="G36" i="7"/>
  <c r="G33" i="7"/>
  <c r="G34" i="7" s="1"/>
  <c r="G29" i="7"/>
  <c r="G27" i="7"/>
  <c r="G26" i="7"/>
  <c r="G21" i="7"/>
  <c r="G19" i="7"/>
  <c r="G18" i="7"/>
  <c r="G17" i="7"/>
  <c r="A17" i="7"/>
  <c r="A18" i="7" s="1"/>
  <c r="A19" i="7" s="1"/>
  <c r="A20" i="7" s="1"/>
  <c r="A21" i="7" s="1"/>
  <c r="G16" i="7"/>
  <c r="G15" i="7"/>
  <c r="G19" i="2"/>
  <c r="G31" i="7" l="1"/>
  <c r="A36" i="7"/>
  <c r="A37" i="7" s="1"/>
  <c r="A40" i="7" s="1"/>
  <c r="A41" i="7" s="1"/>
  <c r="A42" i="7" s="1"/>
  <c r="A43" i="7" s="1"/>
  <c r="A44" i="7" s="1"/>
  <c r="A45" i="7" s="1"/>
  <c r="G38" i="7"/>
  <c r="G49" i="7"/>
  <c r="G24" i="7"/>
  <c r="G56" i="7" l="1"/>
  <c r="G57" i="7" s="1"/>
  <c r="G58" i="7" s="1"/>
  <c r="G37" i="2" l="1"/>
  <c r="G36" i="2"/>
  <c r="G38" i="2" s="1"/>
  <c r="G15" i="2"/>
  <c r="G16" i="2"/>
  <c r="G18" i="2"/>
  <c r="G21" i="2"/>
  <c r="G22" i="2"/>
  <c r="G26" i="2"/>
  <c r="G31" i="2" s="1"/>
  <c r="G27" i="2"/>
  <c r="G29" i="2"/>
  <c r="G33" i="2"/>
  <c r="G34" i="2" s="1"/>
  <c r="G41" i="2"/>
  <c r="G42" i="2"/>
  <c r="G43" i="2"/>
  <c r="G44" i="2"/>
  <c r="G45" i="2"/>
  <c r="G49" i="2" l="1"/>
  <c r="G24" i="2"/>
  <c r="A27" i="2"/>
  <c r="A28" i="2" s="1"/>
  <c r="A29" i="2" s="1"/>
  <c r="G56" i="2" l="1"/>
  <c r="G57" i="2" s="1"/>
  <c r="G58" i="2" s="1"/>
  <c r="A30" i="2"/>
  <c r="A33" i="2" s="1"/>
  <c r="A36" i="2" s="1"/>
  <c r="A37" i="2" s="1"/>
  <c r="A40" i="2" l="1"/>
  <c r="A41" i="2" s="1"/>
  <c r="A42" i="2" s="1"/>
  <c r="A43" i="2" s="1"/>
  <c r="A44" i="2" s="1"/>
  <c r="A45" i="2" s="1"/>
</calcChain>
</file>

<file path=xl/sharedStrings.xml><?xml version="1.0" encoding="utf-8"?>
<sst xmlns="http://schemas.openxmlformats.org/spreadsheetml/2006/main" count="117" uniqueCount="76">
  <si>
    <t>CARRETERA:</t>
  </si>
  <si>
    <t>No.</t>
  </si>
  <si>
    <t>INCISO</t>
  </si>
  <si>
    <t>CONCEPTO</t>
  </si>
  <si>
    <t>UNIDAD</t>
  </si>
  <si>
    <t>CANTIDAD</t>
  </si>
  <si>
    <t>PRECIO UNITARIO</t>
  </si>
  <si>
    <t>IMPORTE $</t>
  </si>
  <si>
    <t>TERRACERIAS</t>
  </si>
  <si>
    <t>N-CTR-CAR-1-01-001/11</t>
  </si>
  <si>
    <t>Ha</t>
  </si>
  <si>
    <t>N-CTR-CAR-1-01-002/11</t>
  </si>
  <si>
    <t>M3</t>
  </si>
  <si>
    <t>TOTAL DE TERRACERIAS:</t>
  </si>
  <si>
    <t>ESTRUCTURAS Y OBRAS DE DRENAJE</t>
  </si>
  <si>
    <t>M</t>
  </si>
  <si>
    <t>N-CRT-CAR-1-02-002/00</t>
  </si>
  <si>
    <t>TOTAL DE ESTRUCTURAS Y OBRAS DE DRENAJE:</t>
  </si>
  <si>
    <t>DRENAJE Y SUBDRENAJE</t>
  </si>
  <si>
    <t>N-CTR-CAR-1-03-003/00</t>
  </si>
  <si>
    <t>Cunetas de sección triangular revestidas de zampeado de concreto hidráulico de f'c= 150 kg/cm2,, P.U.O.T.</t>
  </si>
  <si>
    <t>TOTAL DE DRENAJE Y SUBDRENAJE:</t>
  </si>
  <si>
    <t>PAVIMENTOS</t>
  </si>
  <si>
    <t>TOTAL DE PAVIMENTOS:</t>
  </si>
  <si>
    <t>SEÑALAMIENTO</t>
  </si>
  <si>
    <t>N-CTR-CAR-1-07-005/00</t>
  </si>
  <si>
    <t>PZA</t>
  </si>
  <si>
    <t>Señal de kilometraje 30 cm x 76 cm, en un poste con pelicula reflejante, P.U.O.T.</t>
  </si>
  <si>
    <t>TOTAL DE SEÑALAMIENTO:</t>
  </si>
  <si>
    <t>SUBTOTAL CONCEPTOS</t>
  </si>
  <si>
    <t>16 % I.V.A.</t>
  </si>
  <si>
    <t>TOTAL DE CONCEPTOS</t>
  </si>
  <si>
    <t xml:space="preserve">PRESUPUESTO DE OBRA </t>
  </si>
  <si>
    <t>N-CTR-CAR-1-07-007 /00</t>
  </si>
  <si>
    <t>Excavación en material tipo B en cortes en terreno natural, el material
producto del corte se utiliza en la formación de terraplenes, incluye carga a
unidades de transporte, por unidad de obra terminada.</t>
  </si>
  <si>
    <t>N-CTR-CAR-1·01·003/11· 090</t>
  </si>
  <si>
    <t>Construcción de terraplenes utilizando materiales compactables procedentes
de cortes, en el cuerpo del terraplén compactado al 90 % de su PVSM conforme 
lo indicado en el proyecto, incluye carga a unidades de transporte, por unidad 
de obra terminada.</t>
  </si>
  <si>
    <t>N-CTR-CAR-1·01·009/11·010</t>
  </si>
  <si>
    <t>Marcas M-1.1 Raya separadora de sentidos de circulación continua sencilla, con
pintura convencional color amarillo retrorreflejante de 10 cm de ancho, PUOT
(longitud efectiva). (N·CTR·CAR·1·07·001/00)</t>
  </si>
  <si>
    <t>Marcas M-3.1 Raya en la orilla derecha, continua, con pintura convencional color
blanco retrorreflejante de 10 cm de ancho, P.U.O.T. (longitud efectiva).
(N·CTR·CAR·1·07·001/00).</t>
  </si>
  <si>
    <t>ML</t>
  </si>
  <si>
    <t>N-CTR-CAR-1·07·001/00· 390</t>
  </si>
  <si>
    <t>N-CTR-CAR-1·07·001/00· 010</t>
  </si>
  <si>
    <t>A</t>
  </si>
  <si>
    <t>Alcantarilla de concreto reforzado de f’c = 280 kg/cm 2, en dirección normal 
de 122 cm de diámetro (se consideran 13.77 kg/m de acero de refuerzo), por 
unidad de obra terminada.</t>
  </si>
  <si>
    <t>N-CTR-CAR-1·03·002/00·040</t>
  </si>
  <si>
    <t>N-CTR-CAR-1·04·005/00·010</t>
  </si>
  <si>
    <t>Excavación en material tipo B en cortes en terreno natural, el material producto del corte se desperdicia en el banco que indica el proyecto, incluye carga a unidades de transporte, por unidad de obra terminada.</t>
  </si>
  <si>
    <t>N-CTR-CAR-1·01·003/11· 130</t>
  </si>
  <si>
    <t>Concreto ciclópeo de f’c = 200 kg/cm2 en muros, por unidad de obraterminada.</t>
  </si>
  <si>
    <t>N-CRT-CAR-1·02·003/04 ·1300</t>
  </si>
  <si>
    <t>Excavación para estructuras u obras de drenaje en material tipo B con
una profundidad mayor de 3.0 m hasta 5.0 m, el material producto de la
excavación se utiliza para el relleno de la misma, incluye carga a unidades de
transporte, por unidad de obra terminada.</t>
  </si>
  <si>
    <t>N-CTR-CAR-1·01·007/11·290</t>
  </si>
  <si>
    <t xml:space="preserve">Zampeado de concreto hidráulico f’c = 150 kg/cm2, para cualquier altura, por
unidad de obra terminada.
</t>
  </si>
  <si>
    <t>Subbase hidráulica, con materiales pétreos procedentes de bancos que elija el contratista, compactada al 100 % conforme lo indicado en el proyecto, por unidad de obra terminada. Incluye: carga de material a unidades de transporte.</t>
  </si>
  <si>
    <t>N-CTR-CAR-1·04·002/11·020</t>
  </si>
  <si>
    <t>Carpeta de concreto hidráulico de f´c = 250 kg/cm2, incluye: Pasajuntas de contraccion con redondo liso del No. 7 (7/8") y juntas de  amarre de con varilla corrugada de No. 4  (1/2"), ranurado de juntas constructivas, colocado de junta flexible y sellado con sicaflex, por unidad de obra terminada.</t>
  </si>
  <si>
    <t>Señal con tablero de 86 cm x 86 cm, en un poste, con película reflejante tipo
A, por unidad de obra terminada.</t>
  </si>
  <si>
    <t>N-CTR-CAR-1·07·005/00·040</t>
  </si>
  <si>
    <t>CAMINOS DEL BIENESTAR</t>
  </si>
  <si>
    <t>Indicadores de alineamiento DD-1, de concreto hidráulico simple blanco, P.U.O.T.</t>
  </si>
  <si>
    <t>DEL KM 1+300.00 AL KM 2+211.61:</t>
  </si>
  <si>
    <t>Despalme de 20 cm de espesor en corte, P.U.O.T.</t>
  </si>
  <si>
    <t>N-CTR-CAR-1-01-002/12</t>
  </si>
  <si>
    <t>Despalme de 20 cm de espesor en terraplen, P.U.O.T.</t>
  </si>
  <si>
    <t>N-CTR-CAR-1-07-007 /10</t>
  </si>
  <si>
    <t>Muro de gavión en bloque de 4.0 m x 1.0 m x 1.0 m, por unidad de obra terminada.</t>
  </si>
  <si>
    <t>N-CRT-CAR-1·01·010/11·170</t>
  </si>
  <si>
    <t>Barrera metálica con tres cables de acero (OD-4.2.1 flexibles / SGR01), para nivel de contención NC-3, con postes débiles de acero IPR @ 4.88 m y placas de cimentación, PUOT (N·CTR·CAR·1·07·010/00 en lo que no se oponga a la norma NOM-037-SCT2-2020).</t>
  </si>
  <si>
    <t>Desmonte para carreteras en ZONA SEMIARIDA, cualquiera que sea su tipo y características. Incluye: tala, roza, desenraice, limpia y disposición final PUOT (N·CTR·CAR·1·01·001/11).</t>
  </si>
  <si>
    <t>N-CTR-CAR-1·03·002/00·041</t>
  </si>
  <si>
    <t>Alcantarilla tubular de concreto tipo 2, de 122 cm de diametro, por unidad de obra terminada</t>
  </si>
  <si>
    <t>N-CTR-CAR-1·01·003/11· 131</t>
  </si>
  <si>
    <t>Excavación en material tipo C en cortes en terreno natural, el material producto del corte se desperdicia en el banco que indica el proyecto, incluye carga a unidades de transporte, por unidad de obra terminada.</t>
  </si>
  <si>
    <t>CONSTRUCCIÓN DE PAVIMENTO CON CONCRETO HIDRÁULICO  DEL CAMINO SIN NOMBRE, (E.C. KM 69+880 (OAXACA-TEHUANTEPEC) TRAMO DEL 1+305 AL KM 2+216.61, ACCESO A LA PLANTA DE BIOFERTILIZANTES, EN EL MUNICIPIO DE SAN PEDRO TOTOLÁPAM</t>
  </si>
  <si>
    <t>CATALOGO DE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</si>
</sst>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0.00\ &quot;KM&quot;"/>
    <numFmt numFmtId="165" formatCode="&quot;$&quot;#,##0.00"/>
    <numFmt numFmtId="166" formatCode="0.00000000000_ ;[Red]\-0.00000000000\ "/>
    <numFmt numFmtId="167" formatCode="#,##0.00_ ;[Red]\-#,##0.0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</cellStyleXfs>
  <cellXfs count="159">
    <xf numFmtId="0" fontId="0" fillId="0" borderId="0" xfId="0"/>
    <xf numFmtId="0" fontId="3" fillId="0" borderId="0" xfId="1" applyFont="1"/>
    <xf numFmtId="0" fontId="3" fillId="0" borderId="4" xfId="1" applyFont="1" applyBorder="1"/>
    <xf numFmtId="0" fontId="3" fillId="0" borderId="5" xfId="1" applyFont="1" applyBorder="1"/>
    <xf numFmtId="0" fontId="2" fillId="0" borderId="0" xfId="1" applyFont="1" applyAlignment="1">
      <alignment horizontal="right"/>
    </xf>
    <xf numFmtId="164" fontId="3" fillId="0" borderId="5" xfId="1" applyNumberFormat="1" applyFont="1" applyBorder="1" applyAlignment="1">
      <alignment horizontal="left"/>
    </xf>
    <xf numFmtId="0" fontId="3" fillId="0" borderId="4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right" vertical="top"/>
    </xf>
    <xf numFmtId="0" fontId="2" fillId="0" borderId="21" xfId="1" applyFont="1" applyBorder="1" applyAlignment="1">
      <alignment horizontal="center"/>
    </xf>
    <xf numFmtId="0" fontId="2" fillId="0" borderId="22" xfId="1" applyFont="1" applyBorder="1" applyAlignment="1">
      <alignment horizontal="center"/>
    </xf>
    <xf numFmtId="40" fontId="3" fillId="0" borderId="22" xfId="1" applyNumberFormat="1" applyFont="1" applyBorder="1" applyAlignment="1">
      <alignment horizontal="center"/>
    </xf>
    <xf numFmtId="40" fontId="3" fillId="0" borderId="24" xfId="1" applyNumberFormat="1" applyFont="1" applyBorder="1"/>
    <xf numFmtId="40" fontId="3" fillId="0" borderId="4" xfId="1" applyNumberFormat="1" applyFont="1" applyBorder="1" applyAlignment="1">
      <alignment horizontal="center"/>
    </xf>
    <xf numFmtId="40" fontId="3" fillId="0" borderId="0" xfId="1" applyNumberFormat="1" applyFont="1"/>
    <xf numFmtId="0" fontId="3" fillId="0" borderId="25" xfId="1" applyFont="1" applyBorder="1" applyAlignment="1">
      <alignment horizontal="center" vertical="center"/>
    </xf>
    <xf numFmtId="0" fontId="3" fillId="0" borderId="26" xfId="3" applyFont="1" applyBorder="1" applyAlignment="1">
      <alignment horizontal="center" vertical="center"/>
    </xf>
    <xf numFmtId="0" fontId="3" fillId="0" borderId="26" xfId="3" applyFont="1" applyBorder="1" applyAlignment="1">
      <alignment horizontal="left" vertical="center" wrapText="1"/>
    </xf>
    <xf numFmtId="0" fontId="3" fillId="0" borderId="26" xfId="3" applyFont="1" applyBorder="1" applyAlignment="1">
      <alignment horizontal="center" vertical="center" wrapText="1"/>
    </xf>
    <xf numFmtId="4" fontId="3" fillId="0" borderId="26" xfId="3" applyNumberFormat="1" applyFont="1" applyBorder="1" applyAlignment="1" applyProtection="1">
      <alignment horizontal="center" vertical="center"/>
      <protection locked="0"/>
    </xf>
    <xf numFmtId="165" fontId="3" fillId="0" borderId="26" xfId="3" applyNumberFormat="1" applyFont="1" applyBorder="1" applyAlignment="1" applyProtection="1">
      <alignment horizontal="center" vertical="center" wrapText="1"/>
      <protection locked="0"/>
    </xf>
    <xf numFmtId="44" fontId="3" fillId="0" borderId="27" xfId="2" applyFont="1" applyFill="1" applyBorder="1" applyAlignment="1">
      <alignment horizontal="center" vertical="center"/>
    </xf>
    <xf numFmtId="40" fontId="3" fillId="0" borderId="4" xfId="1" applyNumberFormat="1" applyFont="1" applyBorder="1" applyAlignment="1">
      <alignment horizontal="center" vertical="center"/>
    </xf>
    <xf numFmtId="44" fontId="3" fillId="0" borderId="0" xfId="2" applyFont="1" applyFill="1" applyBorder="1" applyAlignment="1">
      <alignment horizontal="center" vertical="center"/>
    </xf>
    <xf numFmtId="44" fontId="3" fillId="0" borderId="0" xfId="1" applyNumberFormat="1" applyFont="1"/>
    <xf numFmtId="0" fontId="3" fillId="0" borderId="26" xfId="1" applyFont="1" applyBorder="1" applyAlignment="1">
      <alignment horizontal="center" vertical="center" wrapText="1"/>
    </xf>
    <xf numFmtId="0" fontId="3" fillId="0" borderId="26" xfId="4" applyFont="1" applyBorder="1" applyAlignment="1">
      <alignment horizontal="center" vertical="center"/>
    </xf>
    <xf numFmtId="0" fontId="3" fillId="0" borderId="26" xfId="1" applyFont="1" applyBorder="1" applyAlignment="1">
      <alignment horizontal="left" vertical="center" wrapText="1"/>
    </xf>
    <xf numFmtId="0" fontId="3" fillId="0" borderId="26" xfId="4" applyFont="1" applyBorder="1" applyAlignment="1">
      <alignment horizontal="center" vertical="center" wrapText="1"/>
    </xf>
    <xf numFmtId="4" fontId="3" fillId="0" borderId="28" xfId="4" applyNumberFormat="1" applyFont="1" applyBorder="1" applyAlignment="1">
      <alignment horizontal="center" vertical="center" wrapText="1"/>
    </xf>
    <xf numFmtId="165" fontId="3" fillId="0" borderId="26" xfId="1" applyNumberFormat="1" applyFont="1" applyBorder="1" applyAlignment="1" applyProtection="1">
      <alignment horizontal="center" vertical="center" wrapText="1"/>
      <protection locked="0"/>
    </xf>
    <xf numFmtId="0" fontId="3" fillId="0" borderId="26" xfId="4" applyFont="1" applyBorder="1" applyAlignment="1">
      <alignment horizontal="left" vertical="center" wrapText="1"/>
    </xf>
    <xf numFmtId="0" fontId="3" fillId="0" borderId="26" xfId="1" applyFont="1" applyBorder="1" applyAlignment="1">
      <alignment horizontal="center" vertical="center"/>
    </xf>
    <xf numFmtId="0" fontId="3" fillId="0" borderId="29" xfId="1" applyFont="1" applyBorder="1" applyAlignment="1">
      <alignment horizontal="left" vertical="center"/>
    </xf>
    <xf numFmtId="0" fontId="3" fillId="0" borderId="28" xfId="1" applyFont="1" applyBorder="1" applyAlignment="1">
      <alignment horizontal="center" vertical="center"/>
    </xf>
    <xf numFmtId="40" fontId="3" fillId="0" borderId="28" xfId="1" applyNumberFormat="1" applyFont="1" applyBorder="1" applyAlignment="1">
      <alignment horizontal="center" vertical="center"/>
    </xf>
    <xf numFmtId="44" fontId="2" fillId="0" borderId="26" xfId="2" applyFont="1" applyFill="1" applyBorder="1" applyAlignment="1">
      <alignment horizontal="right" vertical="center"/>
    </xf>
    <xf numFmtId="44" fontId="2" fillId="0" borderId="27" xfId="2" applyFont="1" applyFill="1" applyBorder="1" applyAlignment="1">
      <alignment horizontal="center" vertical="center"/>
    </xf>
    <xf numFmtId="44" fontId="2" fillId="0" borderId="0" xfId="2" applyFont="1" applyFill="1" applyBorder="1" applyAlignment="1">
      <alignment horizontal="center" vertical="center"/>
    </xf>
    <xf numFmtId="0" fontId="2" fillId="0" borderId="30" xfId="1" applyFont="1" applyBorder="1" applyAlignment="1">
      <alignment horizontal="left" vertical="center" wrapText="1"/>
    </xf>
    <xf numFmtId="44" fontId="3" fillId="0" borderId="26" xfId="2" applyFont="1" applyFill="1" applyBorder="1" applyAlignment="1">
      <alignment horizontal="center" vertical="center"/>
    </xf>
    <xf numFmtId="165" fontId="3" fillId="0" borderId="26" xfId="4" applyNumberFormat="1" applyFont="1" applyBorder="1" applyAlignment="1">
      <alignment horizontal="center" vertical="center" wrapText="1"/>
    </xf>
    <xf numFmtId="4" fontId="3" fillId="0" borderId="26" xfId="1" applyNumberFormat="1" applyFont="1" applyBorder="1" applyAlignment="1" applyProtection="1">
      <alignment horizontal="center" vertical="center"/>
      <protection locked="0"/>
    </xf>
    <xf numFmtId="0" fontId="3" fillId="0" borderId="26" xfId="3" applyFont="1" applyBorder="1" applyAlignment="1">
      <alignment horizontal="left" vertical="center"/>
    </xf>
    <xf numFmtId="0" fontId="3" fillId="0" borderId="30" xfId="1" applyFont="1" applyBorder="1" applyAlignment="1">
      <alignment horizontal="justify" vertical="center" wrapText="1"/>
    </xf>
    <xf numFmtId="4" fontId="3" fillId="0" borderId="26" xfId="1" applyNumberFormat="1" applyFont="1" applyBorder="1" applyAlignment="1">
      <alignment horizontal="center" vertical="center"/>
    </xf>
    <xf numFmtId="0" fontId="2" fillId="0" borderId="31" xfId="1" applyFont="1" applyBorder="1" applyAlignment="1">
      <alignment horizontal="left" vertical="center" wrapText="1"/>
    </xf>
    <xf numFmtId="165" fontId="3" fillId="0" borderId="26" xfId="2" applyNumberFormat="1" applyFont="1" applyFill="1" applyBorder="1" applyAlignment="1">
      <alignment horizontal="center" vertical="center"/>
    </xf>
    <xf numFmtId="4" fontId="3" fillId="0" borderId="28" xfId="1" applyNumberFormat="1" applyFont="1" applyBorder="1" applyAlignment="1">
      <alignment horizontal="center" vertical="center"/>
    </xf>
    <xf numFmtId="0" fontId="2" fillId="0" borderId="30" xfId="1" applyFont="1" applyBorder="1" applyAlignment="1">
      <alignment horizontal="justify" vertical="center" wrapText="1"/>
    </xf>
    <xf numFmtId="44" fontId="3" fillId="0" borderId="28" xfId="2" applyFont="1" applyFill="1" applyBorder="1" applyAlignment="1">
      <alignment horizontal="center" vertical="center"/>
    </xf>
    <xf numFmtId="44" fontId="3" fillId="0" borderId="32" xfId="2" applyFont="1" applyFill="1" applyBorder="1" applyAlignment="1">
      <alignment horizontal="center" vertical="center"/>
    </xf>
    <xf numFmtId="0" fontId="3" fillId="0" borderId="30" xfId="1" applyFont="1" applyBorder="1" applyAlignment="1">
      <alignment horizontal="left" vertical="center"/>
    </xf>
    <xf numFmtId="40" fontId="3" fillId="0" borderId="32" xfId="1" applyNumberFormat="1" applyFont="1" applyBorder="1" applyAlignment="1">
      <alignment horizontal="center" vertical="center"/>
    </xf>
    <xf numFmtId="0" fontId="3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3" fillId="0" borderId="34" xfId="1" applyFont="1" applyBorder="1" applyAlignment="1">
      <alignment horizontal="justify" vertical="center" wrapText="1"/>
    </xf>
    <xf numFmtId="0" fontId="3" fillId="0" borderId="34" xfId="1" applyFont="1" applyBorder="1" applyAlignment="1">
      <alignment horizontal="center"/>
    </xf>
    <xf numFmtId="4" fontId="3" fillId="3" borderId="34" xfId="1" applyNumberFormat="1" applyFont="1" applyFill="1" applyBorder="1" applyAlignment="1">
      <alignment horizontal="center"/>
    </xf>
    <xf numFmtId="4" fontId="2" fillId="0" borderId="34" xfId="1" applyNumberFormat="1" applyFont="1" applyBorder="1" applyAlignment="1">
      <alignment horizontal="right" vertical="center"/>
    </xf>
    <xf numFmtId="4" fontId="2" fillId="0" borderId="34" xfId="1" applyNumberFormat="1" applyFont="1" applyBorder="1" applyAlignment="1">
      <alignment vertical="top"/>
    </xf>
    <xf numFmtId="4" fontId="2" fillId="0" borderId="4" xfId="1" applyNumberFormat="1" applyFont="1" applyBorder="1" applyAlignment="1">
      <alignment vertical="top"/>
    </xf>
    <xf numFmtId="4" fontId="2" fillId="0" borderId="0" xfId="1" applyNumberFormat="1" applyFont="1" applyAlignment="1">
      <alignment vertical="top"/>
    </xf>
    <xf numFmtId="0" fontId="3" fillId="0" borderId="35" xfId="1" applyFont="1" applyBorder="1"/>
    <xf numFmtId="0" fontId="3" fillId="0" borderId="36" xfId="1" applyFont="1" applyBorder="1" applyAlignment="1">
      <alignment vertical="top"/>
    </xf>
    <xf numFmtId="0" fontId="2" fillId="0" borderId="36" xfId="1" applyFont="1" applyBorder="1" applyAlignment="1">
      <alignment horizontal="right" vertical="top"/>
    </xf>
    <xf numFmtId="0" fontId="3" fillId="0" borderId="36" xfId="1" applyFont="1" applyBorder="1" applyAlignment="1">
      <alignment horizontal="center" vertical="top"/>
    </xf>
    <xf numFmtId="40" fontId="3" fillId="0" borderId="37" xfId="1" applyNumberFormat="1" applyFont="1" applyBorder="1" applyAlignment="1">
      <alignment horizontal="center" vertical="top"/>
    </xf>
    <xf numFmtId="40" fontId="2" fillId="0" borderId="38" xfId="1" applyNumberFormat="1" applyFont="1" applyBorder="1" applyAlignment="1">
      <alignment horizontal="right" vertical="top"/>
    </xf>
    <xf numFmtId="4" fontId="2" fillId="0" borderId="38" xfId="1" applyNumberFormat="1" applyFont="1" applyBorder="1" applyAlignment="1">
      <alignment horizontal="right" vertical="top"/>
    </xf>
    <xf numFmtId="14" fontId="3" fillId="0" borderId="4" xfId="1" applyNumberFormat="1" applyFont="1" applyBorder="1" applyAlignment="1">
      <alignment horizontal="left"/>
    </xf>
    <xf numFmtId="0" fontId="2" fillId="0" borderId="39" xfId="1" applyFont="1" applyBorder="1"/>
    <xf numFmtId="4" fontId="2" fillId="0" borderId="0" xfId="1" applyNumberFormat="1" applyFont="1" applyAlignment="1">
      <alignment horizontal="right" vertical="top"/>
    </xf>
    <xf numFmtId="4" fontId="2" fillId="0" borderId="4" xfId="1" applyNumberFormat="1" applyFont="1" applyBorder="1" applyAlignment="1">
      <alignment horizontal="right" vertical="top"/>
    </xf>
    <xf numFmtId="0" fontId="3" fillId="3" borderId="0" xfId="1" applyFont="1" applyFill="1"/>
    <xf numFmtId="0" fontId="3" fillId="0" borderId="13" xfId="1" applyFont="1" applyBorder="1"/>
    <xf numFmtId="0" fontId="3" fillId="3" borderId="14" xfId="1" applyFont="1" applyFill="1" applyBorder="1"/>
    <xf numFmtId="0" fontId="3" fillId="0" borderId="14" xfId="1" applyFont="1" applyBorder="1" applyAlignment="1">
      <alignment horizontal="center"/>
    </xf>
    <xf numFmtId="0" fontId="2" fillId="0" borderId="20" xfId="1" applyFont="1" applyBorder="1"/>
    <xf numFmtId="0" fontId="2" fillId="0" borderId="14" xfId="1" applyFont="1" applyBorder="1" applyAlignment="1">
      <alignment horizontal="right"/>
    </xf>
    <xf numFmtId="4" fontId="2" fillId="0" borderId="14" xfId="1" applyNumberFormat="1" applyFont="1" applyBorder="1" applyAlignment="1">
      <alignment horizontal="right" vertical="top"/>
    </xf>
    <xf numFmtId="0" fontId="2" fillId="0" borderId="0" xfId="1" applyFont="1"/>
    <xf numFmtId="40" fontId="2" fillId="0" borderId="0" xfId="1" applyNumberFormat="1" applyFont="1"/>
    <xf numFmtId="166" fontId="3" fillId="0" borderId="0" xfId="1" applyNumberFormat="1" applyFont="1"/>
    <xf numFmtId="0" fontId="3" fillId="0" borderId="0" xfId="1" applyFont="1" applyAlignment="1">
      <alignment horizontal="right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justify" vertical="center" wrapText="1"/>
    </xf>
    <xf numFmtId="4" fontId="3" fillId="0" borderId="2" xfId="1" applyNumberFormat="1" applyFont="1" applyBorder="1" applyAlignment="1">
      <alignment horizontal="center" vertical="center"/>
    </xf>
    <xf numFmtId="44" fontId="3" fillId="0" borderId="2" xfId="2" applyFont="1" applyFill="1" applyBorder="1" applyAlignment="1">
      <alignment horizontal="center" vertical="center"/>
    </xf>
    <xf numFmtId="40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justify" vertical="center" wrapText="1"/>
    </xf>
    <xf numFmtId="4" fontId="3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2" fillId="0" borderId="0" xfId="1" applyFont="1" applyAlignment="1">
      <alignment horizontal="right" vertical="center" wrapText="1"/>
    </xf>
    <xf numFmtId="44" fontId="2" fillId="0" borderId="0" xfId="2" applyFont="1" applyFill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top"/>
    </xf>
    <xf numFmtId="40" fontId="5" fillId="0" borderId="0" xfId="1" applyNumberFormat="1" applyFont="1" applyAlignment="1">
      <alignment horizontal="center"/>
    </xf>
    <xf numFmtId="4" fontId="3" fillId="0" borderId="0" xfId="1" applyNumberFormat="1" applyFont="1" applyAlignment="1">
      <alignment vertical="top"/>
    </xf>
    <xf numFmtId="0" fontId="3" fillId="0" borderId="0" xfId="1" applyFont="1" applyAlignment="1">
      <alignment horizontal="justify" vertical="top"/>
    </xf>
    <xf numFmtId="4" fontId="2" fillId="0" borderId="0" xfId="1" applyNumberFormat="1" applyFont="1" applyAlignment="1">
      <alignment horizontal="right" vertical="center"/>
    </xf>
    <xf numFmtId="40" fontId="2" fillId="0" borderId="0" xfId="1" applyNumberFormat="1" applyFont="1" applyAlignment="1">
      <alignment vertical="top"/>
    </xf>
    <xf numFmtId="4" fontId="3" fillId="3" borderId="0" xfId="1" applyNumberFormat="1" applyFont="1" applyFill="1" applyAlignment="1">
      <alignment horizontal="center"/>
    </xf>
    <xf numFmtId="0" fontId="3" fillId="0" borderId="0" xfId="1" applyFont="1" applyAlignment="1">
      <alignment vertical="top"/>
    </xf>
    <xf numFmtId="40" fontId="3" fillId="0" borderId="0" xfId="1" applyNumberFormat="1" applyFont="1" applyAlignment="1">
      <alignment horizontal="center" vertical="top"/>
    </xf>
    <xf numFmtId="40" fontId="2" fillId="0" borderId="0" xfId="1" applyNumberFormat="1" applyFont="1" applyAlignment="1">
      <alignment horizontal="right" vertical="top"/>
    </xf>
    <xf numFmtId="167" fontId="3" fillId="0" borderId="0" xfId="1" applyNumberFormat="1" applyFont="1"/>
    <xf numFmtId="4" fontId="3" fillId="0" borderId="0" xfId="1" applyNumberFormat="1" applyFont="1"/>
    <xf numFmtId="164" fontId="3" fillId="0" borderId="3" xfId="1" applyNumberFormat="1" applyFont="1" applyBorder="1" applyAlignment="1">
      <alignment horizontal="left"/>
    </xf>
    <xf numFmtId="0" fontId="3" fillId="0" borderId="5" xfId="1" applyFont="1" applyBorder="1" applyAlignment="1">
      <alignment horizontal="left"/>
    </xf>
    <xf numFmtId="44" fontId="3" fillId="0" borderId="40" xfId="2" applyFont="1" applyBorder="1" applyAlignment="1">
      <alignment horizontal="left" vertical="top" wrapText="1"/>
    </xf>
    <xf numFmtId="0" fontId="2" fillId="2" borderId="0" xfId="1" applyFont="1" applyFill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4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42" xfId="1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left" vertical="center"/>
    </xf>
    <xf numFmtId="0" fontId="2" fillId="0" borderId="23" xfId="1" applyFont="1" applyBorder="1" applyAlignment="1">
      <alignment vertical="top"/>
    </xf>
    <xf numFmtId="0" fontId="2" fillId="0" borderId="26" xfId="1" applyFont="1" applyBorder="1" applyAlignment="1">
      <alignment horizontal="left" vertical="center"/>
    </xf>
    <xf numFmtId="0" fontId="2" fillId="0" borderId="25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3" fillId="0" borderId="26" xfId="1" applyFont="1" applyBorder="1" applyAlignment="1">
      <alignment horizontal="left" vertical="center"/>
    </xf>
    <xf numFmtId="4" fontId="3" fillId="0" borderId="28" xfId="3" applyNumberFormat="1" applyFont="1" applyBorder="1" applyAlignment="1" applyProtection="1">
      <alignment horizontal="center" vertical="center"/>
      <protection locked="0"/>
    </xf>
    <xf numFmtId="0" fontId="3" fillId="0" borderId="29" xfId="3" applyFont="1" applyBorder="1" applyAlignment="1">
      <alignment horizontal="left" vertical="center" wrapText="1"/>
    </xf>
    <xf numFmtId="0" fontId="3" fillId="0" borderId="28" xfId="1" applyFont="1" applyBorder="1" applyAlignment="1">
      <alignment horizontal="center" vertical="center" wrapText="1"/>
    </xf>
    <xf numFmtId="0" fontId="3" fillId="0" borderId="29" xfId="4" applyFont="1" applyBorder="1" applyAlignment="1">
      <alignment horizontal="left" vertical="center" wrapText="1"/>
    </xf>
    <xf numFmtId="0" fontId="3" fillId="0" borderId="28" xfId="4" applyFont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right"/>
    </xf>
    <xf numFmtId="0" fontId="2" fillId="0" borderId="9" xfId="1" applyFont="1" applyBorder="1" applyAlignment="1">
      <alignment horizontal="right"/>
    </xf>
    <xf numFmtId="0" fontId="3" fillId="0" borderId="10" xfId="1" quotePrefix="1" applyFont="1" applyBorder="1" applyAlignment="1">
      <alignment horizontal="justify" vertical="center"/>
    </xf>
    <xf numFmtId="0" fontId="3" fillId="0" borderId="11" xfId="1" applyFont="1" applyBorder="1" applyAlignment="1">
      <alignment horizontal="justify" vertical="center"/>
    </xf>
    <xf numFmtId="0" fontId="3" fillId="0" borderId="12" xfId="1" applyFont="1" applyBorder="1" applyAlignment="1">
      <alignment horizontal="justify" vertical="center"/>
    </xf>
    <xf numFmtId="0" fontId="2" fillId="0" borderId="0" xfId="1" applyFont="1" applyAlignment="1">
      <alignment horizontal="right" vertical="top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14" xfId="1" applyFont="1" applyBorder="1" applyAlignment="1">
      <alignment horizontal="right" vertical="top"/>
    </xf>
    <xf numFmtId="0" fontId="3" fillId="0" borderId="16" xfId="1" quotePrefix="1" applyFont="1" applyBorder="1" applyAlignment="1">
      <alignment horizontal="justify" vertical="center"/>
    </xf>
    <xf numFmtId="0" fontId="3" fillId="0" borderId="11" xfId="1" quotePrefix="1" applyFont="1" applyBorder="1" applyAlignment="1">
      <alignment horizontal="justify" vertical="center"/>
    </xf>
    <xf numFmtId="0" fontId="3" fillId="0" borderId="19" xfId="1" quotePrefix="1" applyFont="1" applyBorder="1" applyAlignment="1">
      <alignment horizontal="justify" vertical="center"/>
    </xf>
  </cellXfs>
  <cellStyles count="5">
    <cellStyle name="Moneda 2" xfId="2" xr:uid="{B175BF70-B055-4B7D-A6C5-C6D7A16ED581}"/>
    <cellStyle name="Normal" xfId="0" builtinId="0"/>
    <cellStyle name="Normal 10" xfId="3" xr:uid="{A1B1B93D-B235-4C9B-8598-AE0DB0A395CE}"/>
    <cellStyle name="Normal 2" xfId="1" xr:uid="{9C51C160-599C-4C4C-85AA-A6C9673DB356}"/>
    <cellStyle name="Normal 3" xfId="4" xr:uid="{2987F3E4-B072-4F09-A55C-BECFF70B3B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742336</xdr:colOff>
      <xdr:row>58</xdr:row>
      <xdr:rowOff>47625</xdr:rowOff>
    </xdr:from>
    <xdr:to>
      <xdr:col>2</xdr:col>
      <xdr:colOff>2605768</xdr:colOff>
      <xdr:row>69</xdr:row>
      <xdr:rowOff>39997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D3501F40-08FE-408F-A75D-A3B23E776744}"/>
            </a:ext>
          </a:extLst>
        </xdr:cNvPr>
        <xdr:cNvSpPr txBox="1">
          <a:spLocks noChangeArrowheads="1"/>
        </xdr:cNvSpPr>
      </xdr:nvSpPr>
      <xdr:spPr bwMode="auto">
        <a:xfrm>
          <a:off x="1477122" y="11389179"/>
          <a:ext cx="3557521" cy="13122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8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AUTORIZÓ</a:t>
          </a:r>
        </a:p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0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M.I.A. PEDRO ALBERTO LOPEZ GARRIDO</a:t>
          </a: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0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DIRECTOR DEL ORGANISMO OPERADOR ENCARGADO DE LA GESTIÓN Y MANEJO INTEGRAL DE LOS RESIDUOS URBANOS Y DE MANEJO ESPECIAL DEL ESTADO DE OAXACA</a:t>
          </a: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0">
            <a:lnSpc>
              <a:spcPts val="700"/>
            </a:lnSpc>
            <a:defRPr sz="1000"/>
          </a:pPr>
          <a:endParaRPr lang="es-ES" sz="800" b="1" i="0" strike="noStrike" kern="100" spc="0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500"/>
            </a:lnSpc>
            <a:defRPr sz="1000"/>
          </a:pPr>
          <a:endParaRPr lang="es-ES" sz="800" b="1" i="0" strike="noStrike" kern="100" spc="0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366346</xdr:colOff>
      <xdr:row>0</xdr:row>
      <xdr:rowOff>80595</xdr:rowOff>
    </xdr:from>
    <xdr:to>
      <xdr:col>1</xdr:col>
      <xdr:colOff>1272964</xdr:colOff>
      <xdr:row>3</xdr:row>
      <xdr:rowOff>60080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03A9151-0CEA-442A-BA7C-4C3639716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46" y="80595"/>
          <a:ext cx="1624656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5082269</xdr:colOff>
      <xdr:row>58</xdr:row>
      <xdr:rowOff>28933</xdr:rowOff>
    </xdr:from>
    <xdr:to>
      <xdr:col>5</xdr:col>
      <xdr:colOff>934066</xdr:colOff>
      <xdr:row>69</xdr:row>
      <xdr:rowOff>21304</xdr:rowOff>
    </xdr:to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91B3BCC0-2763-43FC-A6AF-39DFF0A1A8EE}"/>
            </a:ext>
          </a:extLst>
        </xdr:cNvPr>
        <xdr:cNvSpPr txBox="1">
          <a:spLocks noChangeArrowheads="1"/>
        </xdr:cNvSpPr>
      </xdr:nvSpPr>
      <xdr:spPr bwMode="auto">
        <a:xfrm>
          <a:off x="7511144" y="11370487"/>
          <a:ext cx="3049976" cy="1312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8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FORMULÓ Y APROBÓ</a:t>
          </a:r>
        </a:p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0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ING. JOSÉ LUIS LEYVA LEYVA</a:t>
          </a: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0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COORDINADOR DE CONTROL OPERATIVO DE SISTEMAS REGIONALES</a:t>
          </a: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0">
            <a:lnSpc>
              <a:spcPts val="700"/>
            </a:lnSpc>
            <a:defRPr sz="1000"/>
          </a:pPr>
          <a:endParaRPr lang="es-ES" sz="800" b="1" i="0" strike="noStrike" kern="100" spc="0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500"/>
            </a:lnSpc>
            <a:defRPr sz="1000"/>
          </a:pPr>
          <a:endParaRPr lang="es-ES" sz="800" b="1" i="0" strike="noStrike" kern="100" spc="0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857250</xdr:colOff>
      <xdr:row>64</xdr:row>
      <xdr:rowOff>27214</xdr:rowOff>
    </xdr:from>
    <xdr:to>
      <xdr:col>2</xdr:col>
      <xdr:colOff>2597557</xdr:colOff>
      <xdr:row>64</xdr:row>
      <xdr:rowOff>30029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477E952-EE8E-4A31-8F56-C6A0521E8779}"/>
            </a:ext>
          </a:extLst>
        </xdr:cNvPr>
        <xdr:cNvCxnSpPr/>
      </xdr:nvCxnSpPr>
      <xdr:spPr>
        <a:xfrm>
          <a:off x="1592036" y="12144375"/>
          <a:ext cx="3434396" cy="28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4772025</xdr:colOff>
      <xdr:row>64</xdr:row>
      <xdr:rowOff>23132</xdr:rowOff>
    </xdr:from>
    <xdr:to>
      <xdr:col>5</xdr:col>
      <xdr:colOff>1008242</xdr:colOff>
      <xdr:row>64</xdr:row>
      <xdr:rowOff>25947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C24694D6-B044-4FBA-BEB1-939CC71BA753}"/>
            </a:ext>
          </a:extLst>
        </xdr:cNvPr>
        <xdr:cNvCxnSpPr/>
      </xdr:nvCxnSpPr>
      <xdr:spPr>
        <a:xfrm>
          <a:off x="7200900" y="12140293"/>
          <a:ext cx="3434396" cy="28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366346</xdr:colOff>
      <xdr:row>0</xdr:row>
      <xdr:rowOff>80595</xdr:rowOff>
    </xdr:from>
    <xdr:to>
      <xdr:col>1</xdr:col>
      <xdr:colOff>1272964</xdr:colOff>
      <xdr:row>3</xdr:row>
      <xdr:rowOff>60080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62C71B1-9E0A-4F44-B724-983D74E57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46" y="80595"/>
          <a:ext cx="1620993" cy="40811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58</xdr:row>
      <xdr:rowOff>85725</xdr:rowOff>
    </xdr:from>
    <xdr:to>
      <xdr:col>2</xdr:col>
      <xdr:colOff>3635082</xdr:colOff>
      <xdr:row>69</xdr:row>
      <xdr:rowOff>78097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5277DBC2-8ECC-46A8-AD47-C44CF7BCF947}"/>
            </a:ext>
          </a:extLst>
        </xdr:cNvPr>
        <xdr:cNvSpPr txBox="1">
          <a:spLocks noChangeArrowheads="1"/>
        </xdr:cNvSpPr>
      </xdr:nvSpPr>
      <xdr:spPr bwMode="auto">
        <a:xfrm>
          <a:off x="2486025" y="12315825"/>
          <a:ext cx="3511257" cy="1459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8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AUTORIZÓ</a:t>
          </a:r>
        </a:p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0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M.I.A. PEDRO ALBERTO LOPEZ GARRIDO</a:t>
          </a: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0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DIRECTOR DEL ORGANISMO OPERADOR ENCARGADO DE LA GESTIÓN Y MANEJO INTEGRAL DE LOS RESIDUOS URBANOS Y DE MANEJO ESPECIAL DEL ESTADO DE OAXACA</a:t>
          </a: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0">
            <a:lnSpc>
              <a:spcPts val="700"/>
            </a:lnSpc>
            <a:defRPr sz="1000"/>
          </a:pPr>
          <a:endParaRPr lang="es-ES" sz="800" b="1" i="0" strike="noStrike" kern="100" spc="0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500"/>
            </a:lnSpc>
            <a:defRPr sz="1000"/>
          </a:pPr>
          <a:endParaRPr lang="es-ES" sz="800" b="1" i="0" strike="noStrike" kern="100" spc="0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409575</xdr:colOff>
      <xdr:row>58</xdr:row>
      <xdr:rowOff>104775</xdr:rowOff>
    </xdr:from>
    <xdr:to>
      <xdr:col>6</xdr:col>
      <xdr:colOff>547622</xdr:colOff>
      <xdr:row>69</xdr:row>
      <xdr:rowOff>97146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6DB3B276-96C4-412D-9C7E-E5BC430562F9}"/>
            </a:ext>
          </a:extLst>
        </xdr:cNvPr>
        <xdr:cNvSpPr txBox="1">
          <a:spLocks noChangeArrowheads="1"/>
        </xdr:cNvSpPr>
      </xdr:nvSpPr>
      <xdr:spPr bwMode="auto">
        <a:xfrm>
          <a:off x="8077200" y="12334875"/>
          <a:ext cx="2852672" cy="14592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8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FORMULÓ Y APROBÓ</a:t>
          </a:r>
        </a:p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0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ING. JOSÉ LUIS LEYVA LEYVA</a:t>
          </a: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0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COORDINADOR DE CONTROL OPERATIVO DE SISTEMAS REGIONALES</a:t>
          </a: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0">
            <a:lnSpc>
              <a:spcPts val="700"/>
            </a:lnSpc>
            <a:defRPr sz="1000"/>
          </a:pPr>
          <a:endParaRPr lang="es-ES" sz="800" b="1" i="0" strike="noStrike" kern="100" spc="0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500"/>
            </a:lnSpc>
            <a:defRPr sz="1000"/>
          </a:pPr>
          <a:endParaRPr lang="es-ES" sz="800" b="1" i="0" strike="noStrike" kern="100" spc="0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98F5D-1DCF-426A-B9B2-3D51CF18A244}">
  <sheetPr>
    <tabColor rgb="FF7030A0"/>
  </sheetPr>
  <dimension ref="A1:K116"/>
  <sheetViews>
    <sheetView showGridLines="0" view="pageBreakPreview" topLeftCell="A55" zoomScaleNormal="100" zoomScaleSheetLayoutView="100" zoomScalePageLayoutView="55" workbookViewId="0">
      <selection activeCell="I63" sqref="I63"/>
    </sheetView>
  </sheetViews>
  <sheetFormatPr baseColWidth="10" defaultRowHeight="11.25" x14ac:dyDescent="0.2"/>
  <cols>
    <col min="1" max="1" width="10.7109375" style="1" customWidth="1"/>
    <col min="2" max="2" width="24.7109375" style="1" customWidth="1"/>
    <col min="3" max="3" width="79.5703125" style="1" customWidth="1"/>
    <col min="4" max="4" width="11.42578125" style="1"/>
    <col min="5" max="5" width="14" style="1" customWidth="1"/>
    <col min="6" max="6" width="15.28515625" style="1" customWidth="1"/>
    <col min="7" max="7" width="23.42578125" style="1" customWidth="1"/>
    <col min="8" max="8" width="1.28515625" style="1" customWidth="1"/>
    <col min="9" max="9" width="17.85546875" style="1" customWidth="1"/>
    <col min="10" max="10" width="18.5703125" style="1" customWidth="1"/>
    <col min="11" max="256" width="11.42578125" style="1"/>
    <col min="257" max="257" width="10.7109375" style="1" customWidth="1"/>
    <col min="258" max="258" width="24.7109375" style="1" customWidth="1"/>
    <col min="259" max="259" width="79.5703125" style="1" customWidth="1"/>
    <col min="260" max="260" width="11.42578125" style="1"/>
    <col min="261" max="261" width="14" style="1" customWidth="1"/>
    <col min="262" max="262" width="15.28515625" style="1" customWidth="1"/>
    <col min="263" max="263" width="23.42578125" style="1" customWidth="1"/>
    <col min="264" max="264" width="1.28515625" style="1" customWidth="1"/>
    <col min="265" max="265" width="17.85546875" style="1" customWidth="1"/>
    <col min="266" max="266" width="18.5703125" style="1" customWidth="1"/>
    <col min="267" max="512" width="11.42578125" style="1"/>
    <col min="513" max="513" width="10.7109375" style="1" customWidth="1"/>
    <col min="514" max="514" width="24.7109375" style="1" customWidth="1"/>
    <col min="515" max="515" width="79.5703125" style="1" customWidth="1"/>
    <col min="516" max="516" width="11.42578125" style="1"/>
    <col min="517" max="517" width="14" style="1" customWidth="1"/>
    <col min="518" max="518" width="15.28515625" style="1" customWidth="1"/>
    <col min="519" max="519" width="23.42578125" style="1" customWidth="1"/>
    <col min="520" max="520" width="1.28515625" style="1" customWidth="1"/>
    <col min="521" max="521" width="17.85546875" style="1" customWidth="1"/>
    <col min="522" max="522" width="18.5703125" style="1" customWidth="1"/>
    <col min="523" max="768" width="11.42578125" style="1"/>
    <col min="769" max="769" width="10.7109375" style="1" customWidth="1"/>
    <col min="770" max="770" width="24.7109375" style="1" customWidth="1"/>
    <col min="771" max="771" width="79.5703125" style="1" customWidth="1"/>
    <col min="772" max="772" width="11.42578125" style="1"/>
    <col min="773" max="773" width="14" style="1" customWidth="1"/>
    <col min="774" max="774" width="15.28515625" style="1" customWidth="1"/>
    <col min="775" max="775" width="23.42578125" style="1" customWidth="1"/>
    <col min="776" max="776" width="1.28515625" style="1" customWidth="1"/>
    <col min="777" max="777" width="17.85546875" style="1" customWidth="1"/>
    <col min="778" max="778" width="18.5703125" style="1" customWidth="1"/>
    <col min="779" max="1024" width="11.42578125" style="1"/>
    <col min="1025" max="1025" width="10.7109375" style="1" customWidth="1"/>
    <col min="1026" max="1026" width="24.7109375" style="1" customWidth="1"/>
    <col min="1027" max="1027" width="79.5703125" style="1" customWidth="1"/>
    <col min="1028" max="1028" width="11.42578125" style="1"/>
    <col min="1029" max="1029" width="14" style="1" customWidth="1"/>
    <col min="1030" max="1030" width="15.28515625" style="1" customWidth="1"/>
    <col min="1031" max="1031" width="23.42578125" style="1" customWidth="1"/>
    <col min="1032" max="1032" width="1.28515625" style="1" customWidth="1"/>
    <col min="1033" max="1033" width="17.85546875" style="1" customWidth="1"/>
    <col min="1034" max="1034" width="18.5703125" style="1" customWidth="1"/>
    <col min="1035" max="1280" width="11.42578125" style="1"/>
    <col min="1281" max="1281" width="10.7109375" style="1" customWidth="1"/>
    <col min="1282" max="1282" width="24.7109375" style="1" customWidth="1"/>
    <col min="1283" max="1283" width="79.5703125" style="1" customWidth="1"/>
    <col min="1284" max="1284" width="11.42578125" style="1"/>
    <col min="1285" max="1285" width="14" style="1" customWidth="1"/>
    <col min="1286" max="1286" width="15.28515625" style="1" customWidth="1"/>
    <col min="1287" max="1287" width="23.42578125" style="1" customWidth="1"/>
    <col min="1288" max="1288" width="1.28515625" style="1" customWidth="1"/>
    <col min="1289" max="1289" width="17.85546875" style="1" customWidth="1"/>
    <col min="1290" max="1290" width="18.5703125" style="1" customWidth="1"/>
    <col min="1291" max="1536" width="11.42578125" style="1"/>
    <col min="1537" max="1537" width="10.7109375" style="1" customWidth="1"/>
    <col min="1538" max="1538" width="24.7109375" style="1" customWidth="1"/>
    <col min="1539" max="1539" width="79.5703125" style="1" customWidth="1"/>
    <col min="1540" max="1540" width="11.42578125" style="1"/>
    <col min="1541" max="1541" width="14" style="1" customWidth="1"/>
    <col min="1542" max="1542" width="15.28515625" style="1" customWidth="1"/>
    <col min="1543" max="1543" width="23.42578125" style="1" customWidth="1"/>
    <col min="1544" max="1544" width="1.28515625" style="1" customWidth="1"/>
    <col min="1545" max="1545" width="17.85546875" style="1" customWidth="1"/>
    <col min="1546" max="1546" width="18.5703125" style="1" customWidth="1"/>
    <col min="1547" max="1792" width="11.42578125" style="1"/>
    <col min="1793" max="1793" width="10.7109375" style="1" customWidth="1"/>
    <col min="1794" max="1794" width="24.7109375" style="1" customWidth="1"/>
    <col min="1795" max="1795" width="79.5703125" style="1" customWidth="1"/>
    <col min="1796" max="1796" width="11.42578125" style="1"/>
    <col min="1797" max="1797" width="14" style="1" customWidth="1"/>
    <col min="1798" max="1798" width="15.28515625" style="1" customWidth="1"/>
    <col min="1799" max="1799" width="23.42578125" style="1" customWidth="1"/>
    <col min="1800" max="1800" width="1.28515625" style="1" customWidth="1"/>
    <col min="1801" max="1801" width="17.85546875" style="1" customWidth="1"/>
    <col min="1802" max="1802" width="18.5703125" style="1" customWidth="1"/>
    <col min="1803" max="2048" width="11.42578125" style="1"/>
    <col min="2049" max="2049" width="10.7109375" style="1" customWidth="1"/>
    <col min="2050" max="2050" width="24.7109375" style="1" customWidth="1"/>
    <col min="2051" max="2051" width="79.5703125" style="1" customWidth="1"/>
    <col min="2052" max="2052" width="11.42578125" style="1"/>
    <col min="2053" max="2053" width="14" style="1" customWidth="1"/>
    <col min="2054" max="2054" width="15.28515625" style="1" customWidth="1"/>
    <col min="2055" max="2055" width="23.42578125" style="1" customWidth="1"/>
    <col min="2056" max="2056" width="1.28515625" style="1" customWidth="1"/>
    <col min="2057" max="2057" width="17.85546875" style="1" customWidth="1"/>
    <col min="2058" max="2058" width="18.5703125" style="1" customWidth="1"/>
    <col min="2059" max="2304" width="11.42578125" style="1"/>
    <col min="2305" max="2305" width="10.7109375" style="1" customWidth="1"/>
    <col min="2306" max="2306" width="24.7109375" style="1" customWidth="1"/>
    <col min="2307" max="2307" width="79.5703125" style="1" customWidth="1"/>
    <col min="2308" max="2308" width="11.42578125" style="1"/>
    <col min="2309" max="2309" width="14" style="1" customWidth="1"/>
    <col min="2310" max="2310" width="15.28515625" style="1" customWidth="1"/>
    <col min="2311" max="2311" width="23.42578125" style="1" customWidth="1"/>
    <col min="2312" max="2312" width="1.28515625" style="1" customWidth="1"/>
    <col min="2313" max="2313" width="17.85546875" style="1" customWidth="1"/>
    <col min="2314" max="2314" width="18.5703125" style="1" customWidth="1"/>
    <col min="2315" max="2560" width="11.42578125" style="1"/>
    <col min="2561" max="2561" width="10.7109375" style="1" customWidth="1"/>
    <col min="2562" max="2562" width="24.7109375" style="1" customWidth="1"/>
    <col min="2563" max="2563" width="79.5703125" style="1" customWidth="1"/>
    <col min="2564" max="2564" width="11.42578125" style="1"/>
    <col min="2565" max="2565" width="14" style="1" customWidth="1"/>
    <col min="2566" max="2566" width="15.28515625" style="1" customWidth="1"/>
    <col min="2567" max="2567" width="23.42578125" style="1" customWidth="1"/>
    <col min="2568" max="2568" width="1.28515625" style="1" customWidth="1"/>
    <col min="2569" max="2569" width="17.85546875" style="1" customWidth="1"/>
    <col min="2570" max="2570" width="18.5703125" style="1" customWidth="1"/>
    <col min="2571" max="2816" width="11.42578125" style="1"/>
    <col min="2817" max="2817" width="10.7109375" style="1" customWidth="1"/>
    <col min="2818" max="2818" width="24.7109375" style="1" customWidth="1"/>
    <col min="2819" max="2819" width="79.5703125" style="1" customWidth="1"/>
    <col min="2820" max="2820" width="11.42578125" style="1"/>
    <col min="2821" max="2821" width="14" style="1" customWidth="1"/>
    <col min="2822" max="2822" width="15.28515625" style="1" customWidth="1"/>
    <col min="2823" max="2823" width="23.42578125" style="1" customWidth="1"/>
    <col min="2824" max="2824" width="1.28515625" style="1" customWidth="1"/>
    <col min="2825" max="2825" width="17.85546875" style="1" customWidth="1"/>
    <col min="2826" max="2826" width="18.5703125" style="1" customWidth="1"/>
    <col min="2827" max="3072" width="11.42578125" style="1"/>
    <col min="3073" max="3073" width="10.7109375" style="1" customWidth="1"/>
    <col min="3074" max="3074" width="24.7109375" style="1" customWidth="1"/>
    <col min="3075" max="3075" width="79.5703125" style="1" customWidth="1"/>
    <col min="3076" max="3076" width="11.42578125" style="1"/>
    <col min="3077" max="3077" width="14" style="1" customWidth="1"/>
    <col min="3078" max="3078" width="15.28515625" style="1" customWidth="1"/>
    <col min="3079" max="3079" width="23.42578125" style="1" customWidth="1"/>
    <col min="3080" max="3080" width="1.28515625" style="1" customWidth="1"/>
    <col min="3081" max="3081" width="17.85546875" style="1" customWidth="1"/>
    <col min="3082" max="3082" width="18.5703125" style="1" customWidth="1"/>
    <col min="3083" max="3328" width="11.42578125" style="1"/>
    <col min="3329" max="3329" width="10.7109375" style="1" customWidth="1"/>
    <col min="3330" max="3330" width="24.7109375" style="1" customWidth="1"/>
    <col min="3331" max="3331" width="79.5703125" style="1" customWidth="1"/>
    <col min="3332" max="3332" width="11.42578125" style="1"/>
    <col min="3333" max="3333" width="14" style="1" customWidth="1"/>
    <col min="3334" max="3334" width="15.28515625" style="1" customWidth="1"/>
    <col min="3335" max="3335" width="23.42578125" style="1" customWidth="1"/>
    <col min="3336" max="3336" width="1.28515625" style="1" customWidth="1"/>
    <col min="3337" max="3337" width="17.85546875" style="1" customWidth="1"/>
    <col min="3338" max="3338" width="18.5703125" style="1" customWidth="1"/>
    <col min="3339" max="3584" width="11.42578125" style="1"/>
    <col min="3585" max="3585" width="10.7109375" style="1" customWidth="1"/>
    <col min="3586" max="3586" width="24.7109375" style="1" customWidth="1"/>
    <col min="3587" max="3587" width="79.5703125" style="1" customWidth="1"/>
    <col min="3588" max="3588" width="11.42578125" style="1"/>
    <col min="3589" max="3589" width="14" style="1" customWidth="1"/>
    <col min="3590" max="3590" width="15.28515625" style="1" customWidth="1"/>
    <col min="3591" max="3591" width="23.42578125" style="1" customWidth="1"/>
    <col min="3592" max="3592" width="1.28515625" style="1" customWidth="1"/>
    <col min="3593" max="3593" width="17.85546875" style="1" customWidth="1"/>
    <col min="3594" max="3594" width="18.5703125" style="1" customWidth="1"/>
    <col min="3595" max="3840" width="11.42578125" style="1"/>
    <col min="3841" max="3841" width="10.7109375" style="1" customWidth="1"/>
    <col min="3842" max="3842" width="24.7109375" style="1" customWidth="1"/>
    <col min="3843" max="3843" width="79.5703125" style="1" customWidth="1"/>
    <col min="3844" max="3844" width="11.42578125" style="1"/>
    <col min="3845" max="3845" width="14" style="1" customWidth="1"/>
    <col min="3846" max="3846" width="15.28515625" style="1" customWidth="1"/>
    <col min="3847" max="3847" width="23.42578125" style="1" customWidth="1"/>
    <col min="3848" max="3848" width="1.28515625" style="1" customWidth="1"/>
    <col min="3849" max="3849" width="17.85546875" style="1" customWidth="1"/>
    <col min="3850" max="3850" width="18.5703125" style="1" customWidth="1"/>
    <col min="3851" max="4096" width="11.42578125" style="1"/>
    <col min="4097" max="4097" width="10.7109375" style="1" customWidth="1"/>
    <col min="4098" max="4098" width="24.7109375" style="1" customWidth="1"/>
    <col min="4099" max="4099" width="79.5703125" style="1" customWidth="1"/>
    <col min="4100" max="4100" width="11.42578125" style="1"/>
    <col min="4101" max="4101" width="14" style="1" customWidth="1"/>
    <col min="4102" max="4102" width="15.28515625" style="1" customWidth="1"/>
    <col min="4103" max="4103" width="23.42578125" style="1" customWidth="1"/>
    <col min="4104" max="4104" width="1.28515625" style="1" customWidth="1"/>
    <col min="4105" max="4105" width="17.85546875" style="1" customWidth="1"/>
    <col min="4106" max="4106" width="18.5703125" style="1" customWidth="1"/>
    <col min="4107" max="4352" width="11.42578125" style="1"/>
    <col min="4353" max="4353" width="10.7109375" style="1" customWidth="1"/>
    <col min="4354" max="4354" width="24.7109375" style="1" customWidth="1"/>
    <col min="4355" max="4355" width="79.5703125" style="1" customWidth="1"/>
    <col min="4356" max="4356" width="11.42578125" style="1"/>
    <col min="4357" max="4357" width="14" style="1" customWidth="1"/>
    <col min="4358" max="4358" width="15.28515625" style="1" customWidth="1"/>
    <col min="4359" max="4359" width="23.42578125" style="1" customWidth="1"/>
    <col min="4360" max="4360" width="1.28515625" style="1" customWidth="1"/>
    <col min="4361" max="4361" width="17.85546875" style="1" customWidth="1"/>
    <col min="4362" max="4362" width="18.5703125" style="1" customWidth="1"/>
    <col min="4363" max="4608" width="11.42578125" style="1"/>
    <col min="4609" max="4609" width="10.7109375" style="1" customWidth="1"/>
    <col min="4610" max="4610" width="24.7109375" style="1" customWidth="1"/>
    <col min="4611" max="4611" width="79.5703125" style="1" customWidth="1"/>
    <col min="4612" max="4612" width="11.42578125" style="1"/>
    <col min="4613" max="4613" width="14" style="1" customWidth="1"/>
    <col min="4614" max="4614" width="15.28515625" style="1" customWidth="1"/>
    <col min="4615" max="4615" width="23.42578125" style="1" customWidth="1"/>
    <col min="4616" max="4616" width="1.28515625" style="1" customWidth="1"/>
    <col min="4617" max="4617" width="17.85546875" style="1" customWidth="1"/>
    <col min="4618" max="4618" width="18.5703125" style="1" customWidth="1"/>
    <col min="4619" max="4864" width="11.42578125" style="1"/>
    <col min="4865" max="4865" width="10.7109375" style="1" customWidth="1"/>
    <col min="4866" max="4866" width="24.7109375" style="1" customWidth="1"/>
    <col min="4867" max="4867" width="79.5703125" style="1" customWidth="1"/>
    <col min="4868" max="4868" width="11.42578125" style="1"/>
    <col min="4869" max="4869" width="14" style="1" customWidth="1"/>
    <col min="4870" max="4870" width="15.28515625" style="1" customWidth="1"/>
    <col min="4871" max="4871" width="23.42578125" style="1" customWidth="1"/>
    <col min="4872" max="4872" width="1.28515625" style="1" customWidth="1"/>
    <col min="4873" max="4873" width="17.85546875" style="1" customWidth="1"/>
    <col min="4874" max="4874" width="18.5703125" style="1" customWidth="1"/>
    <col min="4875" max="5120" width="11.42578125" style="1"/>
    <col min="5121" max="5121" width="10.7109375" style="1" customWidth="1"/>
    <col min="5122" max="5122" width="24.7109375" style="1" customWidth="1"/>
    <col min="5123" max="5123" width="79.5703125" style="1" customWidth="1"/>
    <col min="5124" max="5124" width="11.42578125" style="1"/>
    <col min="5125" max="5125" width="14" style="1" customWidth="1"/>
    <col min="5126" max="5126" width="15.28515625" style="1" customWidth="1"/>
    <col min="5127" max="5127" width="23.42578125" style="1" customWidth="1"/>
    <col min="5128" max="5128" width="1.28515625" style="1" customWidth="1"/>
    <col min="5129" max="5129" width="17.85546875" style="1" customWidth="1"/>
    <col min="5130" max="5130" width="18.5703125" style="1" customWidth="1"/>
    <col min="5131" max="5376" width="11.42578125" style="1"/>
    <col min="5377" max="5377" width="10.7109375" style="1" customWidth="1"/>
    <col min="5378" max="5378" width="24.7109375" style="1" customWidth="1"/>
    <col min="5379" max="5379" width="79.5703125" style="1" customWidth="1"/>
    <col min="5380" max="5380" width="11.42578125" style="1"/>
    <col min="5381" max="5381" width="14" style="1" customWidth="1"/>
    <col min="5382" max="5382" width="15.28515625" style="1" customWidth="1"/>
    <col min="5383" max="5383" width="23.42578125" style="1" customWidth="1"/>
    <col min="5384" max="5384" width="1.28515625" style="1" customWidth="1"/>
    <col min="5385" max="5385" width="17.85546875" style="1" customWidth="1"/>
    <col min="5386" max="5386" width="18.5703125" style="1" customWidth="1"/>
    <col min="5387" max="5632" width="11.42578125" style="1"/>
    <col min="5633" max="5633" width="10.7109375" style="1" customWidth="1"/>
    <col min="5634" max="5634" width="24.7109375" style="1" customWidth="1"/>
    <col min="5635" max="5635" width="79.5703125" style="1" customWidth="1"/>
    <col min="5636" max="5636" width="11.42578125" style="1"/>
    <col min="5637" max="5637" width="14" style="1" customWidth="1"/>
    <col min="5638" max="5638" width="15.28515625" style="1" customWidth="1"/>
    <col min="5639" max="5639" width="23.42578125" style="1" customWidth="1"/>
    <col min="5640" max="5640" width="1.28515625" style="1" customWidth="1"/>
    <col min="5641" max="5641" width="17.85546875" style="1" customWidth="1"/>
    <col min="5642" max="5642" width="18.5703125" style="1" customWidth="1"/>
    <col min="5643" max="5888" width="11.42578125" style="1"/>
    <col min="5889" max="5889" width="10.7109375" style="1" customWidth="1"/>
    <col min="5890" max="5890" width="24.7109375" style="1" customWidth="1"/>
    <col min="5891" max="5891" width="79.5703125" style="1" customWidth="1"/>
    <col min="5892" max="5892" width="11.42578125" style="1"/>
    <col min="5893" max="5893" width="14" style="1" customWidth="1"/>
    <col min="5894" max="5894" width="15.28515625" style="1" customWidth="1"/>
    <col min="5895" max="5895" width="23.42578125" style="1" customWidth="1"/>
    <col min="5896" max="5896" width="1.28515625" style="1" customWidth="1"/>
    <col min="5897" max="5897" width="17.85546875" style="1" customWidth="1"/>
    <col min="5898" max="5898" width="18.5703125" style="1" customWidth="1"/>
    <col min="5899" max="6144" width="11.42578125" style="1"/>
    <col min="6145" max="6145" width="10.7109375" style="1" customWidth="1"/>
    <col min="6146" max="6146" width="24.7109375" style="1" customWidth="1"/>
    <col min="6147" max="6147" width="79.5703125" style="1" customWidth="1"/>
    <col min="6148" max="6148" width="11.42578125" style="1"/>
    <col min="6149" max="6149" width="14" style="1" customWidth="1"/>
    <col min="6150" max="6150" width="15.28515625" style="1" customWidth="1"/>
    <col min="6151" max="6151" width="23.42578125" style="1" customWidth="1"/>
    <col min="6152" max="6152" width="1.28515625" style="1" customWidth="1"/>
    <col min="6153" max="6153" width="17.85546875" style="1" customWidth="1"/>
    <col min="6154" max="6154" width="18.5703125" style="1" customWidth="1"/>
    <col min="6155" max="6400" width="11.42578125" style="1"/>
    <col min="6401" max="6401" width="10.7109375" style="1" customWidth="1"/>
    <col min="6402" max="6402" width="24.7109375" style="1" customWidth="1"/>
    <col min="6403" max="6403" width="79.5703125" style="1" customWidth="1"/>
    <col min="6404" max="6404" width="11.42578125" style="1"/>
    <col min="6405" max="6405" width="14" style="1" customWidth="1"/>
    <col min="6406" max="6406" width="15.28515625" style="1" customWidth="1"/>
    <col min="6407" max="6407" width="23.42578125" style="1" customWidth="1"/>
    <col min="6408" max="6408" width="1.28515625" style="1" customWidth="1"/>
    <col min="6409" max="6409" width="17.85546875" style="1" customWidth="1"/>
    <col min="6410" max="6410" width="18.5703125" style="1" customWidth="1"/>
    <col min="6411" max="6656" width="11.42578125" style="1"/>
    <col min="6657" max="6657" width="10.7109375" style="1" customWidth="1"/>
    <col min="6658" max="6658" width="24.7109375" style="1" customWidth="1"/>
    <col min="6659" max="6659" width="79.5703125" style="1" customWidth="1"/>
    <col min="6660" max="6660" width="11.42578125" style="1"/>
    <col min="6661" max="6661" width="14" style="1" customWidth="1"/>
    <col min="6662" max="6662" width="15.28515625" style="1" customWidth="1"/>
    <col min="6663" max="6663" width="23.42578125" style="1" customWidth="1"/>
    <col min="6664" max="6664" width="1.28515625" style="1" customWidth="1"/>
    <col min="6665" max="6665" width="17.85546875" style="1" customWidth="1"/>
    <col min="6666" max="6666" width="18.5703125" style="1" customWidth="1"/>
    <col min="6667" max="6912" width="11.42578125" style="1"/>
    <col min="6913" max="6913" width="10.7109375" style="1" customWidth="1"/>
    <col min="6914" max="6914" width="24.7109375" style="1" customWidth="1"/>
    <col min="6915" max="6915" width="79.5703125" style="1" customWidth="1"/>
    <col min="6916" max="6916" width="11.42578125" style="1"/>
    <col min="6917" max="6917" width="14" style="1" customWidth="1"/>
    <col min="6918" max="6918" width="15.28515625" style="1" customWidth="1"/>
    <col min="6919" max="6919" width="23.42578125" style="1" customWidth="1"/>
    <col min="6920" max="6920" width="1.28515625" style="1" customWidth="1"/>
    <col min="6921" max="6921" width="17.85546875" style="1" customWidth="1"/>
    <col min="6922" max="6922" width="18.5703125" style="1" customWidth="1"/>
    <col min="6923" max="7168" width="11.42578125" style="1"/>
    <col min="7169" max="7169" width="10.7109375" style="1" customWidth="1"/>
    <col min="7170" max="7170" width="24.7109375" style="1" customWidth="1"/>
    <col min="7171" max="7171" width="79.5703125" style="1" customWidth="1"/>
    <col min="7172" max="7172" width="11.42578125" style="1"/>
    <col min="7173" max="7173" width="14" style="1" customWidth="1"/>
    <col min="7174" max="7174" width="15.28515625" style="1" customWidth="1"/>
    <col min="7175" max="7175" width="23.42578125" style="1" customWidth="1"/>
    <col min="7176" max="7176" width="1.28515625" style="1" customWidth="1"/>
    <col min="7177" max="7177" width="17.85546875" style="1" customWidth="1"/>
    <col min="7178" max="7178" width="18.5703125" style="1" customWidth="1"/>
    <col min="7179" max="7424" width="11.42578125" style="1"/>
    <col min="7425" max="7425" width="10.7109375" style="1" customWidth="1"/>
    <col min="7426" max="7426" width="24.7109375" style="1" customWidth="1"/>
    <col min="7427" max="7427" width="79.5703125" style="1" customWidth="1"/>
    <col min="7428" max="7428" width="11.42578125" style="1"/>
    <col min="7429" max="7429" width="14" style="1" customWidth="1"/>
    <col min="7430" max="7430" width="15.28515625" style="1" customWidth="1"/>
    <col min="7431" max="7431" width="23.42578125" style="1" customWidth="1"/>
    <col min="7432" max="7432" width="1.28515625" style="1" customWidth="1"/>
    <col min="7433" max="7433" width="17.85546875" style="1" customWidth="1"/>
    <col min="7434" max="7434" width="18.5703125" style="1" customWidth="1"/>
    <col min="7435" max="7680" width="11.42578125" style="1"/>
    <col min="7681" max="7681" width="10.7109375" style="1" customWidth="1"/>
    <col min="7682" max="7682" width="24.7109375" style="1" customWidth="1"/>
    <col min="7683" max="7683" width="79.5703125" style="1" customWidth="1"/>
    <col min="7684" max="7684" width="11.42578125" style="1"/>
    <col min="7685" max="7685" width="14" style="1" customWidth="1"/>
    <col min="7686" max="7686" width="15.28515625" style="1" customWidth="1"/>
    <col min="7687" max="7687" width="23.42578125" style="1" customWidth="1"/>
    <col min="7688" max="7688" width="1.28515625" style="1" customWidth="1"/>
    <col min="7689" max="7689" width="17.85546875" style="1" customWidth="1"/>
    <col min="7690" max="7690" width="18.5703125" style="1" customWidth="1"/>
    <col min="7691" max="7936" width="11.42578125" style="1"/>
    <col min="7937" max="7937" width="10.7109375" style="1" customWidth="1"/>
    <col min="7938" max="7938" width="24.7109375" style="1" customWidth="1"/>
    <col min="7939" max="7939" width="79.5703125" style="1" customWidth="1"/>
    <col min="7940" max="7940" width="11.42578125" style="1"/>
    <col min="7941" max="7941" width="14" style="1" customWidth="1"/>
    <col min="7942" max="7942" width="15.28515625" style="1" customWidth="1"/>
    <col min="7943" max="7943" width="23.42578125" style="1" customWidth="1"/>
    <col min="7944" max="7944" width="1.28515625" style="1" customWidth="1"/>
    <col min="7945" max="7945" width="17.85546875" style="1" customWidth="1"/>
    <col min="7946" max="7946" width="18.5703125" style="1" customWidth="1"/>
    <col min="7947" max="8192" width="11.42578125" style="1"/>
    <col min="8193" max="8193" width="10.7109375" style="1" customWidth="1"/>
    <col min="8194" max="8194" width="24.7109375" style="1" customWidth="1"/>
    <col min="8195" max="8195" width="79.5703125" style="1" customWidth="1"/>
    <col min="8196" max="8196" width="11.42578125" style="1"/>
    <col min="8197" max="8197" width="14" style="1" customWidth="1"/>
    <col min="8198" max="8198" width="15.28515625" style="1" customWidth="1"/>
    <col min="8199" max="8199" width="23.42578125" style="1" customWidth="1"/>
    <col min="8200" max="8200" width="1.28515625" style="1" customWidth="1"/>
    <col min="8201" max="8201" width="17.85546875" style="1" customWidth="1"/>
    <col min="8202" max="8202" width="18.5703125" style="1" customWidth="1"/>
    <col min="8203" max="8448" width="11.42578125" style="1"/>
    <col min="8449" max="8449" width="10.7109375" style="1" customWidth="1"/>
    <col min="8450" max="8450" width="24.7109375" style="1" customWidth="1"/>
    <col min="8451" max="8451" width="79.5703125" style="1" customWidth="1"/>
    <col min="8452" max="8452" width="11.42578125" style="1"/>
    <col min="8453" max="8453" width="14" style="1" customWidth="1"/>
    <col min="8454" max="8454" width="15.28515625" style="1" customWidth="1"/>
    <col min="8455" max="8455" width="23.42578125" style="1" customWidth="1"/>
    <col min="8456" max="8456" width="1.28515625" style="1" customWidth="1"/>
    <col min="8457" max="8457" width="17.85546875" style="1" customWidth="1"/>
    <col min="8458" max="8458" width="18.5703125" style="1" customWidth="1"/>
    <col min="8459" max="8704" width="11.42578125" style="1"/>
    <col min="8705" max="8705" width="10.7109375" style="1" customWidth="1"/>
    <col min="8706" max="8706" width="24.7109375" style="1" customWidth="1"/>
    <col min="8707" max="8707" width="79.5703125" style="1" customWidth="1"/>
    <col min="8708" max="8708" width="11.42578125" style="1"/>
    <col min="8709" max="8709" width="14" style="1" customWidth="1"/>
    <col min="8710" max="8710" width="15.28515625" style="1" customWidth="1"/>
    <col min="8711" max="8711" width="23.42578125" style="1" customWidth="1"/>
    <col min="8712" max="8712" width="1.28515625" style="1" customWidth="1"/>
    <col min="8713" max="8713" width="17.85546875" style="1" customWidth="1"/>
    <col min="8714" max="8714" width="18.5703125" style="1" customWidth="1"/>
    <col min="8715" max="8960" width="11.42578125" style="1"/>
    <col min="8961" max="8961" width="10.7109375" style="1" customWidth="1"/>
    <col min="8962" max="8962" width="24.7109375" style="1" customWidth="1"/>
    <col min="8963" max="8963" width="79.5703125" style="1" customWidth="1"/>
    <col min="8964" max="8964" width="11.42578125" style="1"/>
    <col min="8965" max="8965" width="14" style="1" customWidth="1"/>
    <col min="8966" max="8966" width="15.28515625" style="1" customWidth="1"/>
    <col min="8967" max="8967" width="23.42578125" style="1" customWidth="1"/>
    <col min="8968" max="8968" width="1.28515625" style="1" customWidth="1"/>
    <col min="8969" max="8969" width="17.85546875" style="1" customWidth="1"/>
    <col min="8970" max="8970" width="18.5703125" style="1" customWidth="1"/>
    <col min="8971" max="9216" width="11.42578125" style="1"/>
    <col min="9217" max="9217" width="10.7109375" style="1" customWidth="1"/>
    <col min="9218" max="9218" width="24.7109375" style="1" customWidth="1"/>
    <col min="9219" max="9219" width="79.5703125" style="1" customWidth="1"/>
    <col min="9220" max="9220" width="11.42578125" style="1"/>
    <col min="9221" max="9221" width="14" style="1" customWidth="1"/>
    <col min="9222" max="9222" width="15.28515625" style="1" customWidth="1"/>
    <col min="9223" max="9223" width="23.42578125" style="1" customWidth="1"/>
    <col min="9224" max="9224" width="1.28515625" style="1" customWidth="1"/>
    <col min="9225" max="9225" width="17.85546875" style="1" customWidth="1"/>
    <col min="9226" max="9226" width="18.5703125" style="1" customWidth="1"/>
    <col min="9227" max="9472" width="11.42578125" style="1"/>
    <col min="9473" max="9473" width="10.7109375" style="1" customWidth="1"/>
    <col min="9474" max="9474" width="24.7109375" style="1" customWidth="1"/>
    <col min="9475" max="9475" width="79.5703125" style="1" customWidth="1"/>
    <col min="9476" max="9476" width="11.42578125" style="1"/>
    <col min="9477" max="9477" width="14" style="1" customWidth="1"/>
    <col min="9478" max="9478" width="15.28515625" style="1" customWidth="1"/>
    <col min="9479" max="9479" width="23.42578125" style="1" customWidth="1"/>
    <col min="9480" max="9480" width="1.28515625" style="1" customWidth="1"/>
    <col min="9481" max="9481" width="17.85546875" style="1" customWidth="1"/>
    <col min="9482" max="9482" width="18.5703125" style="1" customWidth="1"/>
    <col min="9483" max="9728" width="11.42578125" style="1"/>
    <col min="9729" max="9729" width="10.7109375" style="1" customWidth="1"/>
    <col min="9730" max="9730" width="24.7109375" style="1" customWidth="1"/>
    <col min="9731" max="9731" width="79.5703125" style="1" customWidth="1"/>
    <col min="9732" max="9732" width="11.42578125" style="1"/>
    <col min="9733" max="9733" width="14" style="1" customWidth="1"/>
    <col min="9734" max="9734" width="15.28515625" style="1" customWidth="1"/>
    <col min="9735" max="9735" width="23.42578125" style="1" customWidth="1"/>
    <col min="9736" max="9736" width="1.28515625" style="1" customWidth="1"/>
    <col min="9737" max="9737" width="17.85546875" style="1" customWidth="1"/>
    <col min="9738" max="9738" width="18.5703125" style="1" customWidth="1"/>
    <col min="9739" max="9984" width="11.42578125" style="1"/>
    <col min="9985" max="9985" width="10.7109375" style="1" customWidth="1"/>
    <col min="9986" max="9986" width="24.7109375" style="1" customWidth="1"/>
    <col min="9987" max="9987" width="79.5703125" style="1" customWidth="1"/>
    <col min="9988" max="9988" width="11.42578125" style="1"/>
    <col min="9989" max="9989" width="14" style="1" customWidth="1"/>
    <col min="9990" max="9990" width="15.28515625" style="1" customWidth="1"/>
    <col min="9991" max="9991" width="23.42578125" style="1" customWidth="1"/>
    <col min="9992" max="9992" width="1.28515625" style="1" customWidth="1"/>
    <col min="9993" max="9993" width="17.85546875" style="1" customWidth="1"/>
    <col min="9994" max="9994" width="18.5703125" style="1" customWidth="1"/>
    <col min="9995" max="10240" width="11.42578125" style="1"/>
    <col min="10241" max="10241" width="10.7109375" style="1" customWidth="1"/>
    <col min="10242" max="10242" width="24.7109375" style="1" customWidth="1"/>
    <col min="10243" max="10243" width="79.5703125" style="1" customWidth="1"/>
    <col min="10244" max="10244" width="11.42578125" style="1"/>
    <col min="10245" max="10245" width="14" style="1" customWidth="1"/>
    <col min="10246" max="10246" width="15.28515625" style="1" customWidth="1"/>
    <col min="10247" max="10247" width="23.42578125" style="1" customWidth="1"/>
    <col min="10248" max="10248" width="1.28515625" style="1" customWidth="1"/>
    <col min="10249" max="10249" width="17.85546875" style="1" customWidth="1"/>
    <col min="10250" max="10250" width="18.5703125" style="1" customWidth="1"/>
    <col min="10251" max="10496" width="11.42578125" style="1"/>
    <col min="10497" max="10497" width="10.7109375" style="1" customWidth="1"/>
    <col min="10498" max="10498" width="24.7109375" style="1" customWidth="1"/>
    <col min="10499" max="10499" width="79.5703125" style="1" customWidth="1"/>
    <col min="10500" max="10500" width="11.42578125" style="1"/>
    <col min="10501" max="10501" width="14" style="1" customWidth="1"/>
    <col min="10502" max="10502" width="15.28515625" style="1" customWidth="1"/>
    <col min="10503" max="10503" width="23.42578125" style="1" customWidth="1"/>
    <col min="10504" max="10504" width="1.28515625" style="1" customWidth="1"/>
    <col min="10505" max="10505" width="17.85546875" style="1" customWidth="1"/>
    <col min="10506" max="10506" width="18.5703125" style="1" customWidth="1"/>
    <col min="10507" max="10752" width="11.42578125" style="1"/>
    <col min="10753" max="10753" width="10.7109375" style="1" customWidth="1"/>
    <col min="10754" max="10754" width="24.7109375" style="1" customWidth="1"/>
    <col min="10755" max="10755" width="79.5703125" style="1" customWidth="1"/>
    <col min="10756" max="10756" width="11.42578125" style="1"/>
    <col min="10757" max="10757" width="14" style="1" customWidth="1"/>
    <col min="10758" max="10758" width="15.28515625" style="1" customWidth="1"/>
    <col min="10759" max="10759" width="23.42578125" style="1" customWidth="1"/>
    <col min="10760" max="10760" width="1.28515625" style="1" customWidth="1"/>
    <col min="10761" max="10761" width="17.85546875" style="1" customWidth="1"/>
    <col min="10762" max="10762" width="18.5703125" style="1" customWidth="1"/>
    <col min="10763" max="11008" width="11.42578125" style="1"/>
    <col min="11009" max="11009" width="10.7109375" style="1" customWidth="1"/>
    <col min="11010" max="11010" width="24.7109375" style="1" customWidth="1"/>
    <col min="11011" max="11011" width="79.5703125" style="1" customWidth="1"/>
    <col min="11012" max="11012" width="11.42578125" style="1"/>
    <col min="11013" max="11013" width="14" style="1" customWidth="1"/>
    <col min="11014" max="11014" width="15.28515625" style="1" customWidth="1"/>
    <col min="11015" max="11015" width="23.42578125" style="1" customWidth="1"/>
    <col min="11016" max="11016" width="1.28515625" style="1" customWidth="1"/>
    <col min="11017" max="11017" width="17.85546875" style="1" customWidth="1"/>
    <col min="11018" max="11018" width="18.5703125" style="1" customWidth="1"/>
    <col min="11019" max="11264" width="11.42578125" style="1"/>
    <col min="11265" max="11265" width="10.7109375" style="1" customWidth="1"/>
    <col min="11266" max="11266" width="24.7109375" style="1" customWidth="1"/>
    <col min="11267" max="11267" width="79.5703125" style="1" customWidth="1"/>
    <col min="11268" max="11268" width="11.42578125" style="1"/>
    <col min="11269" max="11269" width="14" style="1" customWidth="1"/>
    <col min="11270" max="11270" width="15.28515625" style="1" customWidth="1"/>
    <col min="11271" max="11271" width="23.42578125" style="1" customWidth="1"/>
    <col min="11272" max="11272" width="1.28515625" style="1" customWidth="1"/>
    <col min="11273" max="11273" width="17.85546875" style="1" customWidth="1"/>
    <col min="11274" max="11274" width="18.5703125" style="1" customWidth="1"/>
    <col min="11275" max="11520" width="11.42578125" style="1"/>
    <col min="11521" max="11521" width="10.7109375" style="1" customWidth="1"/>
    <col min="11522" max="11522" width="24.7109375" style="1" customWidth="1"/>
    <col min="11523" max="11523" width="79.5703125" style="1" customWidth="1"/>
    <col min="11524" max="11524" width="11.42578125" style="1"/>
    <col min="11525" max="11525" width="14" style="1" customWidth="1"/>
    <col min="11526" max="11526" width="15.28515625" style="1" customWidth="1"/>
    <col min="11527" max="11527" width="23.42578125" style="1" customWidth="1"/>
    <col min="11528" max="11528" width="1.28515625" style="1" customWidth="1"/>
    <col min="11529" max="11529" width="17.85546875" style="1" customWidth="1"/>
    <col min="11530" max="11530" width="18.5703125" style="1" customWidth="1"/>
    <col min="11531" max="11776" width="11.42578125" style="1"/>
    <col min="11777" max="11777" width="10.7109375" style="1" customWidth="1"/>
    <col min="11778" max="11778" width="24.7109375" style="1" customWidth="1"/>
    <col min="11779" max="11779" width="79.5703125" style="1" customWidth="1"/>
    <col min="11780" max="11780" width="11.42578125" style="1"/>
    <col min="11781" max="11781" width="14" style="1" customWidth="1"/>
    <col min="11782" max="11782" width="15.28515625" style="1" customWidth="1"/>
    <col min="11783" max="11783" width="23.42578125" style="1" customWidth="1"/>
    <col min="11784" max="11784" width="1.28515625" style="1" customWidth="1"/>
    <col min="11785" max="11785" width="17.85546875" style="1" customWidth="1"/>
    <col min="11786" max="11786" width="18.5703125" style="1" customWidth="1"/>
    <col min="11787" max="12032" width="11.42578125" style="1"/>
    <col min="12033" max="12033" width="10.7109375" style="1" customWidth="1"/>
    <col min="12034" max="12034" width="24.7109375" style="1" customWidth="1"/>
    <col min="12035" max="12035" width="79.5703125" style="1" customWidth="1"/>
    <col min="12036" max="12036" width="11.42578125" style="1"/>
    <col min="12037" max="12037" width="14" style="1" customWidth="1"/>
    <col min="12038" max="12038" width="15.28515625" style="1" customWidth="1"/>
    <col min="12039" max="12039" width="23.42578125" style="1" customWidth="1"/>
    <col min="12040" max="12040" width="1.28515625" style="1" customWidth="1"/>
    <col min="12041" max="12041" width="17.85546875" style="1" customWidth="1"/>
    <col min="12042" max="12042" width="18.5703125" style="1" customWidth="1"/>
    <col min="12043" max="12288" width="11.42578125" style="1"/>
    <col min="12289" max="12289" width="10.7109375" style="1" customWidth="1"/>
    <col min="12290" max="12290" width="24.7109375" style="1" customWidth="1"/>
    <col min="12291" max="12291" width="79.5703125" style="1" customWidth="1"/>
    <col min="12292" max="12292" width="11.42578125" style="1"/>
    <col min="12293" max="12293" width="14" style="1" customWidth="1"/>
    <col min="12294" max="12294" width="15.28515625" style="1" customWidth="1"/>
    <col min="12295" max="12295" width="23.42578125" style="1" customWidth="1"/>
    <col min="12296" max="12296" width="1.28515625" style="1" customWidth="1"/>
    <col min="12297" max="12297" width="17.85546875" style="1" customWidth="1"/>
    <col min="12298" max="12298" width="18.5703125" style="1" customWidth="1"/>
    <col min="12299" max="12544" width="11.42578125" style="1"/>
    <col min="12545" max="12545" width="10.7109375" style="1" customWidth="1"/>
    <col min="12546" max="12546" width="24.7109375" style="1" customWidth="1"/>
    <col min="12547" max="12547" width="79.5703125" style="1" customWidth="1"/>
    <col min="12548" max="12548" width="11.42578125" style="1"/>
    <col min="12549" max="12549" width="14" style="1" customWidth="1"/>
    <col min="12550" max="12550" width="15.28515625" style="1" customWidth="1"/>
    <col min="12551" max="12551" width="23.42578125" style="1" customWidth="1"/>
    <col min="12552" max="12552" width="1.28515625" style="1" customWidth="1"/>
    <col min="12553" max="12553" width="17.85546875" style="1" customWidth="1"/>
    <col min="12554" max="12554" width="18.5703125" style="1" customWidth="1"/>
    <col min="12555" max="12800" width="11.42578125" style="1"/>
    <col min="12801" max="12801" width="10.7109375" style="1" customWidth="1"/>
    <col min="12802" max="12802" width="24.7109375" style="1" customWidth="1"/>
    <col min="12803" max="12803" width="79.5703125" style="1" customWidth="1"/>
    <col min="12804" max="12804" width="11.42578125" style="1"/>
    <col min="12805" max="12805" width="14" style="1" customWidth="1"/>
    <col min="12806" max="12806" width="15.28515625" style="1" customWidth="1"/>
    <col min="12807" max="12807" width="23.42578125" style="1" customWidth="1"/>
    <col min="12808" max="12808" width="1.28515625" style="1" customWidth="1"/>
    <col min="12809" max="12809" width="17.85546875" style="1" customWidth="1"/>
    <col min="12810" max="12810" width="18.5703125" style="1" customWidth="1"/>
    <col min="12811" max="13056" width="11.42578125" style="1"/>
    <col min="13057" max="13057" width="10.7109375" style="1" customWidth="1"/>
    <col min="13058" max="13058" width="24.7109375" style="1" customWidth="1"/>
    <col min="13059" max="13059" width="79.5703125" style="1" customWidth="1"/>
    <col min="13060" max="13060" width="11.42578125" style="1"/>
    <col min="13061" max="13061" width="14" style="1" customWidth="1"/>
    <col min="13062" max="13062" width="15.28515625" style="1" customWidth="1"/>
    <col min="13063" max="13063" width="23.42578125" style="1" customWidth="1"/>
    <col min="13064" max="13064" width="1.28515625" style="1" customWidth="1"/>
    <col min="13065" max="13065" width="17.85546875" style="1" customWidth="1"/>
    <col min="13066" max="13066" width="18.5703125" style="1" customWidth="1"/>
    <col min="13067" max="13312" width="11.42578125" style="1"/>
    <col min="13313" max="13313" width="10.7109375" style="1" customWidth="1"/>
    <col min="13314" max="13314" width="24.7109375" style="1" customWidth="1"/>
    <col min="13315" max="13315" width="79.5703125" style="1" customWidth="1"/>
    <col min="13316" max="13316" width="11.42578125" style="1"/>
    <col min="13317" max="13317" width="14" style="1" customWidth="1"/>
    <col min="13318" max="13318" width="15.28515625" style="1" customWidth="1"/>
    <col min="13319" max="13319" width="23.42578125" style="1" customWidth="1"/>
    <col min="13320" max="13320" width="1.28515625" style="1" customWidth="1"/>
    <col min="13321" max="13321" width="17.85546875" style="1" customWidth="1"/>
    <col min="13322" max="13322" width="18.5703125" style="1" customWidth="1"/>
    <col min="13323" max="13568" width="11.42578125" style="1"/>
    <col min="13569" max="13569" width="10.7109375" style="1" customWidth="1"/>
    <col min="13570" max="13570" width="24.7109375" style="1" customWidth="1"/>
    <col min="13571" max="13571" width="79.5703125" style="1" customWidth="1"/>
    <col min="13572" max="13572" width="11.42578125" style="1"/>
    <col min="13573" max="13573" width="14" style="1" customWidth="1"/>
    <col min="13574" max="13574" width="15.28515625" style="1" customWidth="1"/>
    <col min="13575" max="13575" width="23.42578125" style="1" customWidth="1"/>
    <col min="13576" max="13576" width="1.28515625" style="1" customWidth="1"/>
    <col min="13577" max="13577" width="17.85546875" style="1" customWidth="1"/>
    <col min="13578" max="13578" width="18.5703125" style="1" customWidth="1"/>
    <col min="13579" max="13824" width="11.42578125" style="1"/>
    <col min="13825" max="13825" width="10.7109375" style="1" customWidth="1"/>
    <col min="13826" max="13826" width="24.7109375" style="1" customWidth="1"/>
    <col min="13827" max="13827" width="79.5703125" style="1" customWidth="1"/>
    <col min="13828" max="13828" width="11.42578125" style="1"/>
    <col min="13829" max="13829" width="14" style="1" customWidth="1"/>
    <col min="13830" max="13830" width="15.28515625" style="1" customWidth="1"/>
    <col min="13831" max="13831" width="23.42578125" style="1" customWidth="1"/>
    <col min="13832" max="13832" width="1.28515625" style="1" customWidth="1"/>
    <col min="13833" max="13833" width="17.85546875" style="1" customWidth="1"/>
    <col min="13834" max="13834" width="18.5703125" style="1" customWidth="1"/>
    <col min="13835" max="14080" width="11.42578125" style="1"/>
    <col min="14081" max="14081" width="10.7109375" style="1" customWidth="1"/>
    <col min="14082" max="14082" width="24.7109375" style="1" customWidth="1"/>
    <col min="14083" max="14083" width="79.5703125" style="1" customWidth="1"/>
    <col min="14084" max="14084" width="11.42578125" style="1"/>
    <col min="14085" max="14085" width="14" style="1" customWidth="1"/>
    <col min="14086" max="14086" width="15.28515625" style="1" customWidth="1"/>
    <col min="14087" max="14087" width="23.42578125" style="1" customWidth="1"/>
    <col min="14088" max="14088" width="1.28515625" style="1" customWidth="1"/>
    <col min="14089" max="14089" width="17.85546875" style="1" customWidth="1"/>
    <col min="14090" max="14090" width="18.5703125" style="1" customWidth="1"/>
    <col min="14091" max="14336" width="11.42578125" style="1"/>
    <col min="14337" max="14337" width="10.7109375" style="1" customWidth="1"/>
    <col min="14338" max="14338" width="24.7109375" style="1" customWidth="1"/>
    <col min="14339" max="14339" width="79.5703125" style="1" customWidth="1"/>
    <col min="14340" max="14340" width="11.42578125" style="1"/>
    <col min="14341" max="14341" width="14" style="1" customWidth="1"/>
    <col min="14342" max="14342" width="15.28515625" style="1" customWidth="1"/>
    <col min="14343" max="14343" width="23.42578125" style="1" customWidth="1"/>
    <col min="14344" max="14344" width="1.28515625" style="1" customWidth="1"/>
    <col min="14345" max="14345" width="17.85546875" style="1" customWidth="1"/>
    <col min="14346" max="14346" width="18.5703125" style="1" customWidth="1"/>
    <col min="14347" max="14592" width="11.42578125" style="1"/>
    <col min="14593" max="14593" width="10.7109375" style="1" customWidth="1"/>
    <col min="14594" max="14594" width="24.7109375" style="1" customWidth="1"/>
    <col min="14595" max="14595" width="79.5703125" style="1" customWidth="1"/>
    <col min="14596" max="14596" width="11.42578125" style="1"/>
    <col min="14597" max="14597" width="14" style="1" customWidth="1"/>
    <col min="14598" max="14598" width="15.28515625" style="1" customWidth="1"/>
    <col min="14599" max="14599" width="23.42578125" style="1" customWidth="1"/>
    <col min="14600" max="14600" width="1.28515625" style="1" customWidth="1"/>
    <col min="14601" max="14601" width="17.85546875" style="1" customWidth="1"/>
    <col min="14602" max="14602" width="18.5703125" style="1" customWidth="1"/>
    <col min="14603" max="14848" width="11.42578125" style="1"/>
    <col min="14849" max="14849" width="10.7109375" style="1" customWidth="1"/>
    <col min="14850" max="14850" width="24.7109375" style="1" customWidth="1"/>
    <col min="14851" max="14851" width="79.5703125" style="1" customWidth="1"/>
    <col min="14852" max="14852" width="11.42578125" style="1"/>
    <col min="14853" max="14853" width="14" style="1" customWidth="1"/>
    <col min="14854" max="14854" width="15.28515625" style="1" customWidth="1"/>
    <col min="14855" max="14855" width="23.42578125" style="1" customWidth="1"/>
    <col min="14856" max="14856" width="1.28515625" style="1" customWidth="1"/>
    <col min="14857" max="14857" width="17.85546875" style="1" customWidth="1"/>
    <col min="14858" max="14858" width="18.5703125" style="1" customWidth="1"/>
    <col min="14859" max="15104" width="11.42578125" style="1"/>
    <col min="15105" max="15105" width="10.7109375" style="1" customWidth="1"/>
    <col min="15106" max="15106" width="24.7109375" style="1" customWidth="1"/>
    <col min="15107" max="15107" width="79.5703125" style="1" customWidth="1"/>
    <col min="15108" max="15108" width="11.42578125" style="1"/>
    <col min="15109" max="15109" width="14" style="1" customWidth="1"/>
    <col min="15110" max="15110" width="15.28515625" style="1" customWidth="1"/>
    <col min="15111" max="15111" width="23.42578125" style="1" customWidth="1"/>
    <col min="15112" max="15112" width="1.28515625" style="1" customWidth="1"/>
    <col min="15113" max="15113" width="17.85546875" style="1" customWidth="1"/>
    <col min="15114" max="15114" width="18.5703125" style="1" customWidth="1"/>
    <col min="15115" max="15360" width="11.42578125" style="1"/>
    <col min="15361" max="15361" width="10.7109375" style="1" customWidth="1"/>
    <col min="15362" max="15362" width="24.7109375" style="1" customWidth="1"/>
    <col min="15363" max="15363" width="79.5703125" style="1" customWidth="1"/>
    <col min="15364" max="15364" width="11.42578125" style="1"/>
    <col min="15365" max="15365" width="14" style="1" customWidth="1"/>
    <col min="15366" max="15366" width="15.28515625" style="1" customWidth="1"/>
    <col min="15367" max="15367" width="23.42578125" style="1" customWidth="1"/>
    <col min="15368" max="15368" width="1.28515625" style="1" customWidth="1"/>
    <col min="15369" max="15369" width="17.85546875" style="1" customWidth="1"/>
    <col min="15370" max="15370" width="18.5703125" style="1" customWidth="1"/>
    <col min="15371" max="15616" width="11.42578125" style="1"/>
    <col min="15617" max="15617" width="10.7109375" style="1" customWidth="1"/>
    <col min="15618" max="15618" width="24.7109375" style="1" customWidth="1"/>
    <col min="15619" max="15619" width="79.5703125" style="1" customWidth="1"/>
    <col min="15620" max="15620" width="11.42578125" style="1"/>
    <col min="15621" max="15621" width="14" style="1" customWidth="1"/>
    <col min="15622" max="15622" width="15.28515625" style="1" customWidth="1"/>
    <col min="15623" max="15623" width="23.42578125" style="1" customWidth="1"/>
    <col min="15624" max="15624" width="1.28515625" style="1" customWidth="1"/>
    <col min="15625" max="15625" width="17.85546875" style="1" customWidth="1"/>
    <col min="15626" max="15626" width="18.5703125" style="1" customWidth="1"/>
    <col min="15627" max="15872" width="11.42578125" style="1"/>
    <col min="15873" max="15873" width="10.7109375" style="1" customWidth="1"/>
    <col min="15874" max="15874" width="24.7109375" style="1" customWidth="1"/>
    <col min="15875" max="15875" width="79.5703125" style="1" customWidth="1"/>
    <col min="15876" max="15876" width="11.42578125" style="1"/>
    <col min="15877" max="15877" width="14" style="1" customWidth="1"/>
    <col min="15878" max="15878" width="15.28515625" style="1" customWidth="1"/>
    <col min="15879" max="15879" width="23.42578125" style="1" customWidth="1"/>
    <col min="15880" max="15880" width="1.28515625" style="1" customWidth="1"/>
    <col min="15881" max="15881" width="17.85546875" style="1" customWidth="1"/>
    <col min="15882" max="15882" width="18.5703125" style="1" customWidth="1"/>
    <col min="15883" max="16128" width="11.42578125" style="1"/>
    <col min="16129" max="16129" width="10.7109375" style="1" customWidth="1"/>
    <col min="16130" max="16130" width="24.7109375" style="1" customWidth="1"/>
    <col min="16131" max="16131" width="79.5703125" style="1" customWidth="1"/>
    <col min="16132" max="16132" width="11.42578125" style="1"/>
    <col min="16133" max="16133" width="14" style="1" customWidth="1"/>
    <col min="16134" max="16134" width="15.28515625" style="1" customWidth="1"/>
    <col min="16135" max="16135" width="23.42578125" style="1" customWidth="1"/>
    <col min="16136" max="16136" width="1.28515625" style="1" customWidth="1"/>
    <col min="16137" max="16137" width="17.85546875" style="1" customWidth="1"/>
    <col min="16138" max="16138" width="18.5703125" style="1" customWidth="1"/>
    <col min="16139" max="16384" width="11.42578125" style="1"/>
  </cols>
  <sheetData>
    <row r="1" spans="1:10" x14ac:dyDescent="0.2">
      <c r="A1" s="146"/>
      <c r="B1" s="147"/>
      <c r="C1" s="147"/>
      <c r="D1" s="147"/>
      <c r="E1" s="147"/>
      <c r="F1" s="147"/>
      <c r="G1" s="148"/>
    </row>
    <row r="2" spans="1:10" x14ac:dyDescent="0.2">
      <c r="A2" s="149" t="s">
        <v>59</v>
      </c>
      <c r="B2" s="150"/>
      <c r="C2" s="150"/>
      <c r="D2" s="150"/>
      <c r="E2" s="150"/>
      <c r="F2" s="150"/>
      <c r="G2" s="151"/>
    </row>
    <row r="3" spans="1:10" x14ac:dyDescent="0.2">
      <c r="A3" s="149"/>
      <c r="B3" s="150"/>
      <c r="C3" s="150"/>
      <c r="D3" s="150"/>
      <c r="E3" s="150"/>
      <c r="F3" s="150"/>
      <c r="G3" s="151"/>
    </row>
    <row r="4" spans="1:10" x14ac:dyDescent="0.2">
      <c r="A4" s="149"/>
      <c r="B4" s="150"/>
      <c r="C4" s="150"/>
      <c r="D4" s="150"/>
      <c r="E4" s="150"/>
      <c r="F4" s="150"/>
      <c r="G4" s="151"/>
    </row>
    <row r="5" spans="1:10" ht="3.75" customHeight="1" thickBot="1" x14ac:dyDescent="0.25">
      <c r="A5" s="2"/>
      <c r="G5" s="3"/>
    </row>
    <row r="6" spans="1:10" ht="12" thickBot="1" x14ac:dyDescent="0.25">
      <c r="A6" s="152" t="s">
        <v>32</v>
      </c>
      <c r="B6" s="153"/>
      <c r="C6" s="153"/>
      <c r="D6" s="153"/>
      <c r="E6" s="153"/>
      <c r="F6" s="153"/>
      <c r="G6" s="154"/>
    </row>
    <row r="7" spans="1:10" x14ac:dyDescent="0.2">
      <c r="A7" s="140" t="s">
        <v>0</v>
      </c>
      <c r="B7" s="141"/>
      <c r="C7" s="142" t="s">
        <v>74</v>
      </c>
      <c r="F7" s="4"/>
      <c r="G7" s="110"/>
    </row>
    <row r="8" spans="1:10" x14ac:dyDescent="0.2">
      <c r="A8" s="6"/>
      <c r="B8" s="7"/>
      <c r="C8" s="143"/>
      <c r="F8" s="4"/>
      <c r="G8" s="5"/>
    </row>
    <row r="9" spans="1:10" x14ac:dyDescent="0.2">
      <c r="A9" s="6"/>
      <c r="B9" s="7"/>
      <c r="C9" s="143"/>
      <c r="F9" s="4"/>
      <c r="G9" s="111"/>
    </row>
    <row r="10" spans="1:10" ht="15.75" customHeight="1" thickBot="1" x14ac:dyDescent="0.25">
      <c r="A10" s="6"/>
      <c r="B10" s="7"/>
      <c r="C10" s="144"/>
      <c r="E10" s="145"/>
      <c r="F10" s="145"/>
      <c r="G10" s="112"/>
    </row>
    <row r="11" spans="1:10" ht="12.75" customHeight="1" x14ac:dyDescent="0.2">
      <c r="A11" s="131" t="s">
        <v>1</v>
      </c>
      <c r="B11" s="133" t="s">
        <v>2</v>
      </c>
      <c r="C11" s="135" t="s">
        <v>3</v>
      </c>
      <c r="D11" s="133" t="s">
        <v>4</v>
      </c>
      <c r="E11" s="133" t="s">
        <v>5</v>
      </c>
      <c r="F11" s="133" t="s">
        <v>6</v>
      </c>
      <c r="G11" s="137" t="s">
        <v>7</v>
      </c>
      <c r="H11" s="139"/>
      <c r="I11" s="130"/>
      <c r="J11" s="130"/>
    </row>
    <row r="12" spans="1:10" ht="3.75" customHeight="1" thickBot="1" x14ac:dyDescent="0.25">
      <c r="A12" s="132"/>
      <c r="B12" s="134"/>
      <c r="C12" s="136"/>
      <c r="D12" s="134"/>
      <c r="E12" s="134"/>
      <c r="F12" s="134"/>
      <c r="G12" s="138"/>
      <c r="H12" s="139"/>
      <c r="I12" s="130"/>
      <c r="J12" s="130"/>
    </row>
    <row r="13" spans="1:10" ht="12" thickBot="1" x14ac:dyDescent="0.25">
      <c r="A13" s="115" t="s">
        <v>43</v>
      </c>
      <c r="B13" s="119" t="s">
        <v>61</v>
      </c>
      <c r="C13" s="117"/>
      <c r="D13" s="116"/>
      <c r="E13" s="116"/>
      <c r="F13" s="116"/>
      <c r="G13" s="118"/>
      <c r="H13" s="114"/>
      <c r="I13" s="113"/>
      <c r="J13" s="113"/>
    </row>
    <row r="14" spans="1:10" x14ac:dyDescent="0.2">
      <c r="A14" s="9">
        <v>101</v>
      </c>
      <c r="B14" s="123" t="s">
        <v>8</v>
      </c>
      <c r="C14" s="120"/>
      <c r="D14" s="10"/>
      <c r="E14" s="11"/>
      <c r="F14" s="11"/>
      <c r="G14" s="12"/>
      <c r="H14" s="13"/>
      <c r="I14" s="14"/>
    </row>
    <row r="15" spans="1:10" ht="22.5" x14ac:dyDescent="0.2">
      <c r="A15" s="15">
        <v>1</v>
      </c>
      <c r="B15" s="16" t="s">
        <v>9</v>
      </c>
      <c r="C15" s="17" t="s">
        <v>69</v>
      </c>
      <c r="D15" s="18" t="s">
        <v>10</v>
      </c>
      <c r="E15" s="19">
        <f>(911.61*20)/10000</f>
        <v>1.8232200000000001</v>
      </c>
      <c r="F15" s="20">
        <v>13875</v>
      </c>
      <c r="G15" s="21">
        <f>ROUND(F15*E15,2)</f>
        <v>25297.18</v>
      </c>
      <c r="H15" s="22"/>
      <c r="I15" s="23"/>
    </row>
    <row r="16" spans="1:10" x14ac:dyDescent="0.2">
      <c r="A16" s="15">
        <v>2</v>
      </c>
      <c r="B16" s="16" t="s">
        <v>11</v>
      </c>
      <c r="C16" s="17" t="s">
        <v>62</v>
      </c>
      <c r="D16" s="25" t="s">
        <v>12</v>
      </c>
      <c r="E16" s="19">
        <v>2300</v>
      </c>
      <c r="F16" s="20">
        <v>65.58</v>
      </c>
      <c r="G16" s="21">
        <f t="shared" ref="G16:G22" si="0">ROUND(F16*E16,2)</f>
        <v>150834</v>
      </c>
      <c r="H16" s="22"/>
      <c r="I16" s="23"/>
    </row>
    <row r="17" spans="1:9" x14ac:dyDescent="0.2">
      <c r="A17" s="15">
        <v>3</v>
      </c>
      <c r="B17" s="16" t="s">
        <v>63</v>
      </c>
      <c r="C17" s="17" t="s">
        <v>64</v>
      </c>
      <c r="D17" s="25" t="s">
        <v>12</v>
      </c>
      <c r="E17" s="125">
        <v>998</v>
      </c>
      <c r="F17" s="20">
        <v>65.58</v>
      </c>
      <c r="G17" s="21">
        <f t="shared" si="0"/>
        <v>65448.84</v>
      </c>
      <c r="H17" s="22"/>
      <c r="I17" s="23"/>
    </row>
    <row r="18" spans="1:9" ht="33.75" x14ac:dyDescent="0.2">
      <c r="A18" s="15">
        <v>4</v>
      </c>
      <c r="B18" s="26" t="s">
        <v>35</v>
      </c>
      <c r="C18" s="27" t="s">
        <v>34</v>
      </c>
      <c r="D18" s="28" t="s">
        <v>12</v>
      </c>
      <c r="E18" s="29">
        <f>21918+2498.51</f>
        <v>24416.510000000002</v>
      </c>
      <c r="F18" s="30">
        <v>172.54</v>
      </c>
      <c r="G18" s="21">
        <f t="shared" si="0"/>
        <v>4212824.6399999997</v>
      </c>
      <c r="H18" s="22"/>
      <c r="I18" s="23"/>
    </row>
    <row r="19" spans="1:9" ht="22.5" x14ac:dyDescent="0.2">
      <c r="A19" s="15">
        <v>5</v>
      </c>
      <c r="B19" s="26" t="s">
        <v>48</v>
      </c>
      <c r="C19" s="27" t="s">
        <v>47</v>
      </c>
      <c r="D19" s="28" t="s">
        <v>12</v>
      </c>
      <c r="E19" s="29">
        <f>40093-E20</f>
        <v>13980</v>
      </c>
      <c r="F19" s="30">
        <v>125.17</v>
      </c>
      <c r="G19" s="21">
        <f t="shared" si="0"/>
        <v>1749876.6</v>
      </c>
      <c r="H19" s="22"/>
      <c r="I19" s="23"/>
    </row>
    <row r="20" spans="1:9" ht="26.25" customHeight="1" x14ac:dyDescent="0.2">
      <c r="A20" s="15">
        <v>6</v>
      </c>
      <c r="B20" s="26" t="s">
        <v>72</v>
      </c>
      <c r="C20" s="27" t="s">
        <v>73</v>
      </c>
      <c r="D20" s="28" t="s">
        <v>12</v>
      </c>
      <c r="E20" s="29">
        <v>26113</v>
      </c>
      <c r="F20" s="30">
        <v>459.36</v>
      </c>
      <c r="G20" s="21">
        <f t="shared" si="0"/>
        <v>11995267.68</v>
      </c>
      <c r="H20" s="22"/>
      <c r="I20" s="23"/>
    </row>
    <row r="21" spans="1:9" ht="45" x14ac:dyDescent="0.2">
      <c r="A21" s="15">
        <v>7</v>
      </c>
      <c r="B21" s="16" t="s">
        <v>37</v>
      </c>
      <c r="C21" s="31" t="s">
        <v>36</v>
      </c>
      <c r="D21" s="28" t="s">
        <v>12</v>
      </c>
      <c r="E21" s="29">
        <f>21918+2498.51+235.04</f>
        <v>24651.550000000003</v>
      </c>
      <c r="F21" s="30">
        <v>168.62</v>
      </c>
      <c r="G21" s="21">
        <f t="shared" si="0"/>
        <v>4156744.36</v>
      </c>
      <c r="H21" s="22"/>
      <c r="I21" s="23"/>
    </row>
    <row r="22" spans="1:9" ht="45" x14ac:dyDescent="0.2">
      <c r="A22" s="15">
        <v>8</v>
      </c>
      <c r="B22" s="16" t="s">
        <v>52</v>
      </c>
      <c r="C22" s="31" t="s">
        <v>51</v>
      </c>
      <c r="D22" s="25" t="s">
        <v>12</v>
      </c>
      <c r="E22" s="29">
        <f>506+875.66+94.71</f>
        <v>1476.37</v>
      </c>
      <c r="F22" s="30">
        <v>175.47</v>
      </c>
      <c r="G22" s="21">
        <f t="shared" si="0"/>
        <v>259058.64</v>
      </c>
      <c r="H22" s="22"/>
      <c r="I22" s="23"/>
    </row>
    <row r="23" spans="1:9" x14ac:dyDescent="0.2">
      <c r="A23" s="15"/>
      <c r="B23" s="16"/>
      <c r="C23" s="31"/>
      <c r="D23" s="25"/>
      <c r="E23" s="29"/>
      <c r="F23" s="30"/>
      <c r="G23" s="21"/>
      <c r="H23" s="22"/>
      <c r="I23" s="23"/>
    </row>
    <row r="24" spans="1:9" x14ac:dyDescent="0.2">
      <c r="A24" s="15"/>
      <c r="B24" s="32"/>
      <c r="C24" s="33"/>
      <c r="D24" s="34"/>
      <c r="E24" s="35"/>
      <c r="F24" s="36" t="s">
        <v>13</v>
      </c>
      <c r="G24" s="37">
        <f>ROUND(SUM(G15:G23),2)</f>
        <v>22615351.940000001</v>
      </c>
      <c r="H24" s="22"/>
      <c r="I24" s="23"/>
    </row>
    <row r="25" spans="1:9" x14ac:dyDescent="0.2">
      <c r="A25" s="122">
        <v>102</v>
      </c>
      <c r="B25" s="121" t="s">
        <v>14</v>
      </c>
      <c r="C25" s="39"/>
      <c r="D25" s="34"/>
      <c r="E25" s="35"/>
      <c r="F25" s="40"/>
      <c r="G25" s="21"/>
      <c r="H25" s="22"/>
      <c r="I25" s="23"/>
    </row>
    <row r="26" spans="1:9" x14ac:dyDescent="0.2">
      <c r="A26" s="15">
        <f>A22+1</f>
        <v>9</v>
      </c>
      <c r="B26" s="16" t="s">
        <v>50</v>
      </c>
      <c r="C26" s="31" t="s">
        <v>49</v>
      </c>
      <c r="D26" s="28" t="s">
        <v>12</v>
      </c>
      <c r="E26" s="35">
        <f>989.22+50</f>
        <v>1039.22</v>
      </c>
      <c r="F26" s="41">
        <v>5229.33</v>
      </c>
      <c r="G26" s="21">
        <f t="shared" ref="G26:G29" si="1">ROUND(F26*E26,2)</f>
        <v>5434424.3200000003</v>
      </c>
      <c r="H26" s="22"/>
      <c r="I26" s="23"/>
    </row>
    <row r="27" spans="1:9" ht="33.75" x14ac:dyDescent="0.2">
      <c r="A27" s="15">
        <f>A26+1</f>
        <v>10</v>
      </c>
      <c r="B27" s="16" t="s">
        <v>45</v>
      </c>
      <c r="C27" s="31" t="s">
        <v>44</v>
      </c>
      <c r="D27" s="28" t="s">
        <v>15</v>
      </c>
      <c r="E27" s="35">
        <f>104-53.59</f>
        <v>50.41</v>
      </c>
      <c r="F27" s="41">
        <v>7554.25</v>
      </c>
      <c r="G27" s="21">
        <f t="shared" si="1"/>
        <v>380809.74</v>
      </c>
      <c r="H27" s="22"/>
      <c r="I27" s="23"/>
    </row>
    <row r="28" spans="1:9" ht="18" customHeight="1" x14ac:dyDescent="0.2">
      <c r="A28" s="15">
        <f>A27+1</f>
        <v>11</v>
      </c>
      <c r="B28" s="16" t="s">
        <v>70</v>
      </c>
      <c r="C28" s="31" t="s">
        <v>71</v>
      </c>
      <c r="D28" s="28" t="s">
        <v>15</v>
      </c>
      <c r="E28" s="35">
        <v>53.59</v>
      </c>
      <c r="F28" s="41">
        <v>12189.34</v>
      </c>
      <c r="G28" s="21">
        <f t="shared" si="1"/>
        <v>653226.73</v>
      </c>
      <c r="H28" s="22"/>
      <c r="I28" s="23"/>
    </row>
    <row r="29" spans="1:9" ht="33.75" x14ac:dyDescent="0.2">
      <c r="A29" s="15">
        <f>A28+1</f>
        <v>12</v>
      </c>
      <c r="B29" s="16" t="s">
        <v>16</v>
      </c>
      <c r="C29" s="31" t="s">
        <v>53</v>
      </c>
      <c r="D29" s="28" t="s">
        <v>12</v>
      </c>
      <c r="E29" s="35">
        <v>5</v>
      </c>
      <c r="F29" s="41">
        <v>3597.98</v>
      </c>
      <c r="G29" s="21">
        <f t="shared" si="1"/>
        <v>17989.900000000001</v>
      </c>
      <c r="H29" s="22"/>
      <c r="I29" s="23"/>
    </row>
    <row r="30" spans="1:9" x14ac:dyDescent="0.2">
      <c r="A30" s="15">
        <f>A29+1</f>
        <v>13</v>
      </c>
      <c r="B30" s="16" t="s">
        <v>67</v>
      </c>
      <c r="C30" s="128" t="s">
        <v>66</v>
      </c>
      <c r="D30" s="129" t="s">
        <v>12</v>
      </c>
      <c r="E30" s="35">
        <v>240</v>
      </c>
      <c r="F30" s="41">
        <v>1269.76</v>
      </c>
      <c r="G30" s="21">
        <f>ROUND(F30*E30,2)</f>
        <v>304742.40000000002</v>
      </c>
      <c r="H30" s="22"/>
      <c r="I30" s="23"/>
    </row>
    <row r="31" spans="1:9" x14ac:dyDescent="0.2">
      <c r="A31" s="15"/>
      <c r="B31" s="32"/>
      <c r="C31" s="33"/>
      <c r="D31" s="34"/>
      <c r="E31" s="35"/>
      <c r="F31" s="36" t="s">
        <v>17</v>
      </c>
      <c r="G31" s="37">
        <f>ROUND(SUM(G26:G30),2)</f>
        <v>6791193.0899999999</v>
      </c>
      <c r="H31" s="22"/>
      <c r="I31" s="23"/>
    </row>
    <row r="32" spans="1:9" x14ac:dyDescent="0.2">
      <c r="A32" s="122">
        <v>103</v>
      </c>
      <c r="B32" s="121" t="s">
        <v>18</v>
      </c>
      <c r="C32" s="39"/>
      <c r="D32" s="34"/>
      <c r="E32" s="35"/>
      <c r="F32" s="40"/>
      <c r="G32" s="21"/>
      <c r="H32" s="22"/>
      <c r="I32" s="23"/>
    </row>
    <row r="33" spans="1:10" x14ac:dyDescent="0.2">
      <c r="A33" s="15">
        <f>A30+1</f>
        <v>14</v>
      </c>
      <c r="B33" s="16" t="s">
        <v>19</v>
      </c>
      <c r="C33" s="31" t="s">
        <v>20</v>
      </c>
      <c r="D33" s="28" t="s">
        <v>15</v>
      </c>
      <c r="E33" s="42">
        <v>1330.12</v>
      </c>
      <c r="F33" s="41">
        <v>487.53</v>
      </c>
      <c r="G33" s="21">
        <f>ROUND(F33*E33,2)</f>
        <v>648473.4</v>
      </c>
      <c r="H33" s="22"/>
      <c r="I33" s="23"/>
    </row>
    <row r="34" spans="1:10" x14ac:dyDescent="0.2">
      <c r="A34" s="15"/>
      <c r="B34" s="32"/>
      <c r="C34" s="33"/>
      <c r="D34" s="34"/>
      <c r="E34" s="35"/>
      <c r="F34" s="36" t="s">
        <v>21</v>
      </c>
      <c r="G34" s="37">
        <f>ROUND(SUM(G33:G33),2)</f>
        <v>648473.4</v>
      </c>
      <c r="H34" s="22"/>
      <c r="I34" s="23"/>
    </row>
    <row r="35" spans="1:10" x14ac:dyDescent="0.2">
      <c r="A35" s="122">
        <v>104</v>
      </c>
      <c r="B35" s="121" t="s">
        <v>22</v>
      </c>
      <c r="C35" s="39"/>
      <c r="D35" s="34"/>
      <c r="E35" s="35"/>
      <c r="F35" s="40"/>
      <c r="G35" s="21"/>
      <c r="H35" s="22"/>
      <c r="I35" s="23"/>
    </row>
    <row r="36" spans="1:10" ht="35.25" customHeight="1" x14ac:dyDescent="0.2">
      <c r="A36" s="15">
        <f>A33+1</f>
        <v>15</v>
      </c>
      <c r="B36" s="16" t="s">
        <v>55</v>
      </c>
      <c r="C36" s="17" t="s">
        <v>54</v>
      </c>
      <c r="D36" s="28" t="s">
        <v>12</v>
      </c>
      <c r="E36" s="42">
        <v>2007</v>
      </c>
      <c r="F36" s="41">
        <v>1099.6500000000001</v>
      </c>
      <c r="G36" s="21">
        <f>ROUND(F36*E36,2)</f>
        <v>2206997.5499999998</v>
      </c>
      <c r="H36" s="22"/>
      <c r="I36" s="23"/>
    </row>
    <row r="37" spans="1:10" ht="39" customHeight="1" x14ac:dyDescent="0.2">
      <c r="A37" s="15">
        <f t="shared" ref="A37" si="2">A36+1</f>
        <v>16</v>
      </c>
      <c r="B37" s="16" t="s">
        <v>46</v>
      </c>
      <c r="C37" s="17" t="s">
        <v>56</v>
      </c>
      <c r="D37" s="28" t="s">
        <v>12</v>
      </c>
      <c r="E37" s="42">
        <v>1352</v>
      </c>
      <c r="F37" s="41">
        <v>5615.48</v>
      </c>
      <c r="G37" s="21">
        <f>ROUND(F37*E37,2)</f>
        <v>7592128.96</v>
      </c>
      <c r="H37" s="22"/>
      <c r="I37" s="23"/>
    </row>
    <row r="38" spans="1:10" x14ac:dyDescent="0.2">
      <c r="A38" s="15"/>
      <c r="B38" s="32"/>
      <c r="C38" s="44"/>
      <c r="D38" s="32"/>
      <c r="E38" s="45"/>
      <c r="F38" s="36" t="s">
        <v>23</v>
      </c>
      <c r="G38" s="37">
        <f>ROUND(SUM(G36:G37),2)</f>
        <v>9799126.5099999998</v>
      </c>
      <c r="H38" s="22"/>
      <c r="I38" s="38"/>
    </row>
    <row r="39" spans="1:10" x14ac:dyDescent="0.2">
      <c r="A39" s="122">
        <v>105</v>
      </c>
      <c r="B39" s="121" t="s">
        <v>24</v>
      </c>
      <c r="C39" s="46"/>
      <c r="D39" s="32"/>
      <c r="E39" s="45"/>
      <c r="F39" s="40"/>
      <c r="G39" s="21"/>
      <c r="H39" s="22"/>
      <c r="I39" s="23"/>
    </row>
    <row r="40" spans="1:10" ht="22.5" x14ac:dyDescent="0.2">
      <c r="A40" s="15">
        <f>A37+1</f>
        <v>17</v>
      </c>
      <c r="B40" s="16" t="s">
        <v>58</v>
      </c>
      <c r="C40" s="17" t="s">
        <v>57</v>
      </c>
      <c r="D40" s="28" t="s">
        <v>26</v>
      </c>
      <c r="E40" s="42">
        <v>14</v>
      </c>
      <c r="F40" s="40">
        <v>3740.65</v>
      </c>
      <c r="G40" s="21">
        <f>ROUND(F40*E40,2)</f>
        <v>52369.1</v>
      </c>
      <c r="H40" s="22"/>
      <c r="I40" s="23"/>
    </row>
    <row r="41" spans="1:10" x14ac:dyDescent="0.2">
      <c r="A41" s="15">
        <f>A40+1</f>
        <v>18</v>
      </c>
      <c r="B41" s="16" t="s">
        <v>25</v>
      </c>
      <c r="C41" s="43" t="s">
        <v>27</v>
      </c>
      <c r="D41" s="28" t="s">
        <v>26</v>
      </c>
      <c r="E41" s="42">
        <v>1</v>
      </c>
      <c r="F41" s="40">
        <v>2394.15</v>
      </c>
      <c r="G41" s="21">
        <f t="shared" ref="G41" si="3">ROUND(F41*E41,2)</f>
        <v>2394.15</v>
      </c>
      <c r="H41" s="22"/>
      <c r="I41" s="23"/>
    </row>
    <row r="42" spans="1:10" x14ac:dyDescent="0.2">
      <c r="A42" s="15">
        <f t="shared" ref="A42:A45" si="4">A41+1</f>
        <v>19</v>
      </c>
      <c r="B42" s="16" t="s">
        <v>33</v>
      </c>
      <c r="C42" s="43" t="s">
        <v>60</v>
      </c>
      <c r="D42" s="28" t="s">
        <v>26</v>
      </c>
      <c r="E42" s="42">
        <v>88</v>
      </c>
      <c r="F42" s="40">
        <v>452.89</v>
      </c>
      <c r="G42" s="21">
        <f t="shared" ref="G42:G43" si="5">ROUND(F42*E42,2)</f>
        <v>39854.32</v>
      </c>
      <c r="H42" s="22"/>
      <c r="I42" s="23"/>
    </row>
    <row r="43" spans="1:10" ht="39" customHeight="1" x14ac:dyDescent="0.2">
      <c r="A43" s="15">
        <f t="shared" si="4"/>
        <v>20</v>
      </c>
      <c r="B43" s="16" t="s">
        <v>65</v>
      </c>
      <c r="C43" s="17" t="s">
        <v>68</v>
      </c>
      <c r="D43" s="28" t="s">
        <v>40</v>
      </c>
      <c r="E43" s="42">
        <v>421.9</v>
      </c>
      <c r="F43" s="40">
        <v>4074.21</v>
      </c>
      <c r="G43" s="21">
        <f t="shared" si="5"/>
        <v>1718909.2</v>
      </c>
      <c r="H43" s="22"/>
      <c r="I43" s="23"/>
    </row>
    <row r="44" spans="1:10" ht="33.75" x14ac:dyDescent="0.2">
      <c r="A44" s="15">
        <f t="shared" si="4"/>
        <v>21</v>
      </c>
      <c r="B44" s="16" t="s">
        <v>42</v>
      </c>
      <c r="C44" s="17" t="s">
        <v>38</v>
      </c>
      <c r="D44" s="28" t="s">
        <v>40</v>
      </c>
      <c r="E44" s="42">
        <v>911.61</v>
      </c>
      <c r="F44" s="40">
        <v>19.5</v>
      </c>
      <c r="G44" s="21">
        <f t="shared" ref="G44:G45" si="6">ROUND(F44*E44,2)</f>
        <v>17776.400000000001</v>
      </c>
      <c r="H44" s="22"/>
      <c r="I44" s="23"/>
    </row>
    <row r="45" spans="1:10" ht="35.25" customHeight="1" x14ac:dyDescent="0.2">
      <c r="A45" s="15">
        <f t="shared" si="4"/>
        <v>22</v>
      </c>
      <c r="B45" s="16" t="s">
        <v>41</v>
      </c>
      <c r="C45" s="17" t="s">
        <v>39</v>
      </c>
      <c r="D45" s="28" t="s">
        <v>40</v>
      </c>
      <c r="E45" s="42">
        <v>1823.22</v>
      </c>
      <c r="F45" s="40">
        <v>19.5</v>
      </c>
      <c r="G45" s="21">
        <f t="shared" si="6"/>
        <v>35552.79</v>
      </c>
      <c r="H45" s="22"/>
      <c r="I45" s="23"/>
    </row>
    <row r="46" spans="1:10" x14ac:dyDescent="0.2">
      <c r="A46" s="15"/>
      <c r="B46" s="16"/>
      <c r="C46" s="43"/>
      <c r="D46" s="28"/>
      <c r="E46" s="42"/>
      <c r="F46" s="47"/>
      <c r="G46" s="21"/>
      <c r="H46" s="22"/>
      <c r="I46" s="23"/>
    </row>
    <row r="47" spans="1:10" x14ac:dyDescent="0.2">
      <c r="A47" s="15"/>
      <c r="B47" s="16"/>
      <c r="C47" s="43"/>
      <c r="D47" s="28"/>
      <c r="E47" s="42"/>
      <c r="F47" s="41"/>
      <c r="G47" s="21"/>
      <c r="H47" s="22"/>
      <c r="I47" s="23"/>
      <c r="J47" s="24"/>
    </row>
    <row r="48" spans="1:10" x14ac:dyDescent="0.2">
      <c r="A48" s="15"/>
      <c r="B48" s="16"/>
      <c r="C48" s="43"/>
      <c r="D48" s="28"/>
      <c r="E48" s="42"/>
      <c r="F48" s="41"/>
      <c r="G48" s="21"/>
      <c r="H48" s="22"/>
      <c r="I48" s="38"/>
      <c r="J48" s="38"/>
    </row>
    <row r="49" spans="1:10" x14ac:dyDescent="0.2">
      <c r="A49" s="15"/>
      <c r="B49" s="32"/>
      <c r="C49" s="44"/>
      <c r="D49" s="34"/>
      <c r="E49" s="48"/>
      <c r="F49" s="36" t="s">
        <v>28</v>
      </c>
      <c r="G49" s="37">
        <f>ROUND(SUM(G40:G48),2)</f>
        <v>1866855.96</v>
      </c>
      <c r="H49" s="22"/>
      <c r="I49" s="23"/>
      <c r="J49" s="24"/>
    </row>
    <row r="50" spans="1:10" ht="10.5" customHeight="1" x14ac:dyDescent="0.2">
      <c r="A50" s="15"/>
      <c r="B50" s="32"/>
      <c r="C50" s="49"/>
      <c r="D50" s="34"/>
      <c r="E50" s="48"/>
      <c r="F50" s="50"/>
      <c r="G50" s="51"/>
      <c r="H50" s="22"/>
      <c r="I50" s="23"/>
      <c r="J50" s="24"/>
    </row>
    <row r="51" spans="1:10" x14ac:dyDescent="0.2">
      <c r="A51" s="15"/>
      <c r="B51" s="16"/>
      <c r="C51" s="43"/>
      <c r="D51" s="28"/>
      <c r="E51" s="42"/>
      <c r="F51" s="40"/>
      <c r="G51" s="21"/>
      <c r="H51" s="22"/>
      <c r="I51" s="23"/>
      <c r="J51" s="24"/>
    </row>
    <row r="52" spans="1:10" x14ac:dyDescent="0.2">
      <c r="A52" s="15"/>
      <c r="B52" s="32"/>
      <c r="C52" s="44"/>
      <c r="D52" s="34"/>
      <c r="E52" s="48"/>
      <c r="F52" s="36"/>
      <c r="G52" s="37"/>
      <c r="H52" s="22"/>
      <c r="I52" s="23"/>
      <c r="J52" s="24"/>
    </row>
    <row r="53" spans="1:10" ht="12" thickBot="1" x14ac:dyDescent="0.25">
      <c r="A53" s="15"/>
      <c r="B53" s="32"/>
      <c r="C53" s="52"/>
      <c r="D53" s="34"/>
      <c r="E53" s="35"/>
      <c r="F53" s="35"/>
      <c r="G53" s="53"/>
      <c r="H53" s="22"/>
      <c r="I53" s="23"/>
      <c r="J53" s="24"/>
    </row>
    <row r="54" spans="1:10" ht="12.75" thickTop="1" thickBot="1" x14ac:dyDescent="0.25">
      <c r="A54" s="54"/>
      <c r="B54" s="55"/>
      <c r="C54" s="56"/>
      <c r="D54" s="57"/>
      <c r="E54" s="58"/>
      <c r="F54" s="59"/>
      <c r="G54" s="60"/>
      <c r="H54" s="61"/>
      <c r="I54" s="62"/>
      <c r="J54" s="62"/>
    </row>
    <row r="55" spans="1:10" ht="12" thickTop="1" x14ac:dyDescent="0.2">
      <c r="A55" s="63"/>
      <c r="B55" s="64"/>
      <c r="C55" s="65"/>
      <c r="D55" s="66"/>
      <c r="E55" s="67"/>
      <c r="F55" s="68"/>
      <c r="G55" s="69"/>
      <c r="H55" s="22"/>
      <c r="I55" s="23"/>
      <c r="J55" s="23"/>
    </row>
    <row r="56" spans="1:10" x14ac:dyDescent="0.2">
      <c r="A56" s="70"/>
      <c r="D56" s="7"/>
      <c r="E56" s="71"/>
      <c r="F56" s="4" t="s">
        <v>29</v>
      </c>
      <c r="G56" s="72">
        <f>G24+G31+G34+G38+G49</f>
        <v>41721000.899999999</v>
      </c>
      <c r="H56" s="73"/>
      <c r="I56" s="72"/>
      <c r="J56" s="72"/>
    </row>
    <row r="57" spans="1:10" x14ac:dyDescent="0.2">
      <c r="A57" s="2"/>
      <c r="B57" s="74"/>
      <c r="C57" s="74"/>
      <c r="D57" s="7"/>
      <c r="E57" s="71"/>
      <c r="F57" s="4" t="s">
        <v>30</v>
      </c>
      <c r="G57" s="72">
        <f>ROUND(G56*0.16,2)</f>
        <v>6675360.1399999997</v>
      </c>
      <c r="H57" s="73"/>
      <c r="I57" s="72"/>
      <c r="J57" s="72"/>
    </row>
    <row r="58" spans="1:10" ht="12" thickBot="1" x14ac:dyDescent="0.25">
      <c r="A58" s="75"/>
      <c r="B58" s="76"/>
      <c r="C58" s="76"/>
      <c r="D58" s="77"/>
      <c r="E58" s="78"/>
      <c r="F58" s="79" t="s">
        <v>31</v>
      </c>
      <c r="G58" s="80">
        <f>SUM(G56:G57)</f>
        <v>48396361.039999999</v>
      </c>
      <c r="H58" s="73"/>
      <c r="I58" s="72"/>
    </row>
    <row r="59" spans="1:10" x14ac:dyDescent="0.2">
      <c r="A59" s="2"/>
      <c r="B59" s="74"/>
      <c r="C59" s="74"/>
      <c r="D59" s="7"/>
      <c r="E59" s="81"/>
      <c r="F59" s="81"/>
      <c r="G59" s="82"/>
      <c r="H59" s="2"/>
    </row>
    <row r="60" spans="1:10" x14ac:dyDescent="0.2">
      <c r="A60" s="2"/>
      <c r="H60" s="2"/>
    </row>
    <row r="61" spans="1:10" x14ac:dyDescent="0.2">
      <c r="A61" s="2"/>
      <c r="H61" s="2"/>
    </row>
    <row r="62" spans="1:10" x14ac:dyDescent="0.2">
      <c r="A62" s="2"/>
      <c r="H62" s="2"/>
    </row>
    <row r="63" spans="1:10" x14ac:dyDescent="0.2">
      <c r="A63" s="2"/>
      <c r="H63" s="2"/>
    </row>
    <row r="64" spans="1:10" x14ac:dyDescent="0.2">
      <c r="A64" s="2"/>
      <c r="H64" s="2"/>
    </row>
    <row r="65" spans="1:10" x14ac:dyDescent="0.2">
      <c r="A65" s="2"/>
      <c r="H65" s="2"/>
    </row>
    <row r="66" spans="1:10" x14ac:dyDescent="0.2">
      <c r="A66" s="2"/>
      <c r="H66" s="2"/>
    </row>
    <row r="67" spans="1:10" ht="2.25" customHeight="1" x14ac:dyDescent="0.2">
      <c r="A67" s="2"/>
      <c r="H67" s="2"/>
    </row>
    <row r="68" spans="1:10" x14ac:dyDescent="0.2">
      <c r="A68" s="2"/>
      <c r="H68" s="2"/>
    </row>
    <row r="69" spans="1:10" ht="12" thickBot="1" x14ac:dyDescent="0.25">
      <c r="A69" s="2"/>
      <c r="G69" s="84"/>
      <c r="H69" s="2"/>
    </row>
    <row r="70" spans="1:10" x14ac:dyDescent="0.2">
      <c r="A70" s="85"/>
      <c r="B70" s="85"/>
      <c r="C70" s="86"/>
      <c r="D70" s="87"/>
      <c r="E70" s="87"/>
      <c r="F70" s="88"/>
      <c r="G70" s="88"/>
      <c r="H70" s="89"/>
      <c r="I70" s="23"/>
      <c r="J70" s="24"/>
    </row>
    <row r="71" spans="1:10" x14ac:dyDescent="0.2">
      <c r="A71" s="90"/>
      <c r="B71" s="90"/>
      <c r="C71" s="91"/>
      <c r="D71" s="90"/>
      <c r="E71" s="92"/>
      <c r="F71" s="23"/>
      <c r="G71" s="23"/>
      <c r="H71" s="22"/>
      <c r="I71" s="23"/>
      <c r="J71" s="24"/>
    </row>
    <row r="72" spans="1:10" x14ac:dyDescent="0.2">
      <c r="A72" s="90"/>
      <c r="B72" s="90"/>
      <c r="C72" s="91"/>
      <c r="D72" s="90"/>
      <c r="E72" s="92"/>
      <c r="F72" s="23"/>
      <c r="G72" s="23"/>
      <c r="H72" s="22"/>
      <c r="I72" s="23"/>
      <c r="J72" s="24"/>
    </row>
    <row r="73" spans="1:10" x14ac:dyDescent="0.2">
      <c r="A73" s="90"/>
      <c r="B73" s="90"/>
      <c r="C73" s="91"/>
      <c r="D73" s="90"/>
      <c r="E73" s="92"/>
      <c r="F73" s="23"/>
      <c r="G73" s="23"/>
      <c r="H73" s="22"/>
      <c r="I73" s="23"/>
      <c r="J73" s="24"/>
    </row>
    <row r="74" spans="1:10" x14ac:dyDescent="0.2">
      <c r="A74" s="90"/>
      <c r="B74" s="90"/>
      <c r="C74" s="93"/>
      <c r="D74" s="90"/>
      <c r="E74" s="92"/>
      <c r="F74" s="23"/>
      <c r="G74" s="23"/>
      <c r="H74" s="22"/>
      <c r="I74" s="23"/>
      <c r="J74" s="24"/>
    </row>
    <row r="75" spans="1:10" x14ac:dyDescent="0.2">
      <c r="B75" s="90"/>
      <c r="C75" s="94"/>
      <c r="D75" s="90"/>
      <c r="E75" s="92"/>
      <c r="F75" s="23"/>
      <c r="G75" s="23"/>
      <c r="H75" s="22"/>
      <c r="I75" s="23"/>
      <c r="J75" s="24"/>
    </row>
    <row r="76" spans="1:10" x14ac:dyDescent="0.2">
      <c r="A76" s="90"/>
      <c r="B76" s="90"/>
      <c r="C76" s="95"/>
      <c r="D76" s="90"/>
      <c r="E76" s="92"/>
      <c r="F76" s="96"/>
      <c r="G76" s="38"/>
      <c r="H76" s="89"/>
      <c r="I76" s="38"/>
      <c r="J76" s="38"/>
    </row>
    <row r="77" spans="1:10" x14ac:dyDescent="0.2">
      <c r="A77" s="90"/>
      <c r="B77" s="90"/>
      <c r="C77" s="95"/>
      <c r="D77" s="90"/>
      <c r="E77" s="92"/>
      <c r="F77" s="96"/>
      <c r="G77" s="38"/>
      <c r="H77" s="89"/>
      <c r="I77" s="38"/>
      <c r="J77" s="38"/>
    </row>
    <row r="78" spans="1:10" x14ac:dyDescent="0.2">
      <c r="A78" s="90"/>
      <c r="B78" s="90"/>
      <c r="C78" s="93"/>
      <c r="D78" s="90"/>
      <c r="E78" s="92"/>
      <c r="F78" s="23"/>
      <c r="G78" s="23"/>
      <c r="H78" s="89"/>
      <c r="I78" s="23"/>
      <c r="J78" s="24"/>
    </row>
    <row r="79" spans="1:10" x14ac:dyDescent="0.2">
      <c r="A79" s="90"/>
      <c r="B79" s="90"/>
      <c r="C79" s="93"/>
      <c r="D79" s="90"/>
      <c r="E79" s="92"/>
      <c r="F79" s="23"/>
      <c r="G79" s="23"/>
      <c r="H79" s="89"/>
      <c r="I79" s="23"/>
      <c r="J79" s="24"/>
    </row>
    <row r="80" spans="1:10" x14ac:dyDescent="0.2">
      <c r="A80" s="90"/>
      <c r="B80" s="90"/>
      <c r="C80" s="91"/>
      <c r="D80" s="90"/>
      <c r="E80" s="92"/>
      <c r="F80" s="23"/>
      <c r="G80" s="23"/>
      <c r="H80" s="89"/>
      <c r="I80" s="23"/>
      <c r="J80" s="24"/>
    </row>
    <row r="81" spans="1:10" x14ac:dyDescent="0.2">
      <c r="A81" s="90"/>
      <c r="B81" s="90"/>
      <c r="C81" s="91"/>
      <c r="D81" s="90"/>
      <c r="E81" s="92"/>
      <c r="F81" s="23"/>
      <c r="G81" s="23"/>
      <c r="H81" s="89"/>
      <c r="I81" s="23"/>
      <c r="J81" s="24"/>
    </row>
    <row r="82" spans="1:10" x14ac:dyDescent="0.2">
      <c r="A82" s="90"/>
      <c r="B82" s="90"/>
      <c r="C82" s="91"/>
      <c r="D82" s="90"/>
      <c r="E82" s="92"/>
      <c r="F82" s="23"/>
      <c r="G82" s="23"/>
      <c r="H82" s="89"/>
      <c r="I82" s="23"/>
      <c r="J82" s="24"/>
    </row>
    <row r="83" spans="1:10" x14ac:dyDescent="0.2">
      <c r="A83" s="90"/>
      <c r="B83" s="90"/>
      <c r="C83" s="91"/>
      <c r="D83" s="90"/>
      <c r="E83" s="92"/>
      <c r="F83" s="23"/>
      <c r="G83" s="23"/>
      <c r="H83" s="89"/>
      <c r="I83" s="23"/>
      <c r="J83" s="24"/>
    </row>
    <row r="84" spans="1:10" x14ac:dyDescent="0.2">
      <c r="A84" s="90"/>
      <c r="B84" s="90"/>
      <c r="C84" s="91"/>
      <c r="D84" s="90"/>
      <c r="E84" s="92"/>
      <c r="F84" s="23"/>
      <c r="G84" s="23"/>
      <c r="H84" s="89"/>
      <c r="I84" s="23"/>
      <c r="J84" s="24"/>
    </row>
    <row r="85" spans="1:10" x14ac:dyDescent="0.2">
      <c r="A85" s="90"/>
      <c r="B85" s="90"/>
      <c r="C85" s="91"/>
      <c r="D85" s="90"/>
      <c r="E85" s="92"/>
      <c r="F85" s="23"/>
      <c r="G85" s="23"/>
      <c r="H85" s="89"/>
      <c r="I85" s="23"/>
      <c r="J85" s="24"/>
    </row>
    <row r="86" spans="1:10" x14ac:dyDescent="0.2">
      <c r="A86" s="90"/>
      <c r="B86" s="90"/>
      <c r="C86" s="91"/>
      <c r="D86" s="90"/>
      <c r="E86" s="92"/>
      <c r="F86" s="23"/>
      <c r="G86" s="23"/>
      <c r="H86" s="89"/>
      <c r="I86" s="23"/>
      <c r="J86" s="24"/>
    </row>
    <row r="87" spans="1:10" x14ac:dyDescent="0.2">
      <c r="A87" s="90"/>
      <c r="B87" s="90"/>
      <c r="C87" s="91"/>
      <c r="D87" s="90"/>
      <c r="E87" s="92"/>
      <c r="F87" s="23"/>
      <c r="G87" s="23"/>
      <c r="H87" s="89"/>
      <c r="I87" s="23"/>
      <c r="J87" s="24"/>
    </row>
    <row r="88" spans="1:10" x14ac:dyDescent="0.2">
      <c r="A88" s="90"/>
      <c r="B88" s="90"/>
      <c r="C88" s="91"/>
      <c r="D88" s="90"/>
      <c r="E88" s="92"/>
      <c r="F88" s="23"/>
      <c r="G88" s="23"/>
      <c r="H88" s="89"/>
      <c r="I88" s="23"/>
      <c r="J88" s="24"/>
    </row>
    <row r="89" spans="1:10" x14ac:dyDescent="0.2">
      <c r="A89" s="90"/>
      <c r="B89" s="90"/>
      <c r="C89" s="91"/>
      <c r="D89" s="90"/>
      <c r="E89" s="92"/>
      <c r="F89" s="23"/>
      <c r="G89" s="23"/>
      <c r="H89" s="89"/>
      <c r="I89" s="23"/>
      <c r="J89" s="24"/>
    </row>
    <row r="90" spans="1:10" x14ac:dyDescent="0.2">
      <c r="A90" s="90"/>
      <c r="B90" s="90"/>
      <c r="C90" s="91"/>
      <c r="D90" s="90"/>
      <c r="E90" s="92"/>
      <c r="F90" s="23"/>
      <c r="G90" s="23"/>
      <c r="H90" s="89"/>
      <c r="I90" s="23"/>
      <c r="J90" s="24"/>
    </row>
    <row r="91" spans="1:10" x14ac:dyDescent="0.2">
      <c r="A91" s="90"/>
      <c r="B91" s="90"/>
      <c r="C91" s="91"/>
      <c r="D91" s="90"/>
      <c r="E91" s="92"/>
      <c r="F91" s="23"/>
      <c r="G91" s="23"/>
      <c r="H91" s="89"/>
      <c r="I91" s="23"/>
      <c r="J91" s="24"/>
    </row>
    <row r="92" spans="1:10" x14ac:dyDescent="0.2">
      <c r="A92" s="90"/>
      <c r="B92" s="90"/>
      <c r="C92" s="91"/>
      <c r="D92" s="90"/>
      <c r="E92" s="92"/>
      <c r="F92" s="23"/>
      <c r="G92" s="23"/>
      <c r="H92" s="89"/>
      <c r="I92" s="23"/>
      <c r="J92" s="24"/>
    </row>
    <row r="93" spans="1:10" x14ac:dyDescent="0.2">
      <c r="A93" s="90"/>
      <c r="B93" s="90"/>
      <c r="C93" s="93"/>
      <c r="D93" s="90"/>
      <c r="E93" s="92"/>
      <c r="F93" s="96"/>
      <c r="G93" s="38"/>
      <c r="H93" s="89"/>
      <c r="I93" s="38"/>
      <c r="J93" s="38"/>
    </row>
    <row r="94" spans="1:10" x14ac:dyDescent="0.2">
      <c r="A94" s="90"/>
      <c r="B94" s="90"/>
      <c r="C94" s="93"/>
      <c r="D94" s="90"/>
      <c r="E94" s="92"/>
      <c r="F94" s="96"/>
      <c r="G94" s="38"/>
      <c r="H94" s="89"/>
      <c r="I94" s="38"/>
      <c r="J94" s="38"/>
    </row>
    <row r="95" spans="1:10" x14ac:dyDescent="0.2">
      <c r="A95" s="90"/>
      <c r="B95" s="90"/>
      <c r="C95" s="91"/>
      <c r="D95" s="90"/>
      <c r="E95" s="92"/>
      <c r="F95" s="23"/>
      <c r="G95" s="23"/>
      <c r="H95" s="89"/>
      <c r="I95" s="23"/>
      <c r="J95" s="24"/>
    </row>
    <row r="96" spans="1:10" x14ac:dyDescent="0.2">
      <c r="A96" s="90"/>
      <c r="B96" s="90"/>
      <c r="C96" s="91"/>
      <c r="D96" s="90"/>
      <c r="E96" s="92"/>
      <c r="F96" s="23"/>
      <c r="G96" s="23"/>
      <c r="H96" s="89"/>
      <c r="I96" s="38"/>
      <c r="J96" s="38"/>
    </row>
    <row r="97" spans="1:11" x14ac:dyDescent="0.2">
      <c r="A97" s="90"/>
      <c r="B97" s="90"/>
      <c r="C97" s="91"/>
      <c r="D97" s="90"/>
      <c r="E97" s="92"/>
      <c r="F97" s="23"/>
      <c r="G97" s="23"/>
      <c r="H97" s="89"/>
      <c r="I97" s="23"/>
      <c r="J97" s="24"/>
    </row>
    <row r="98" spans="1:11" x14ac:dyDescent="0.2">
      <c r="A98" s="90"/>
      <c r="B98" s="90"/>
      <c r="C98" s="91"/>
      <c r="D98" s="90"/>
      <c r="E98" s="92"/>
      <c r="F98" s="96"/>
      <c r="G98" s="38"/>
      <c r="H98" s="89"/>
      <c r="I98" s="38"/>
      <c r="J98" s="38"/>
    </row>
    <row r="99" spans="1:11" x14ac:dyDescent="0.2">
      <c r="A99" s="90"/>
      <c r="B99" s="90"/>
      <c r="C99" s="91"/>
      <c r="D99" s="90"/>
      <c r="E99" s="92"/>
      <c r="F99" s="96"/>
      <c r="G99" s="38"/>
      <c r="H99" s="89"/>
      <c r="I99" s="38"/>
      <c r="J99" s="38"/>
    </row>
    <row r="100" spans="1:11" x14ac:dyDescent="0.2">
      <c r="A100" s="90"/>
      <c r="B100" s="90"/>
      <c r="C100" s="93"/>
      <c r="D100" s="90"/>
      <c r="E100" s="92"/>
      <c r="F100" s="96"/>
      <c r="G100" s="38"/>
      <c r="H100" s="89"/>
      <c r="I100" s="38"/>
      <c r="J100" s="38"/>
    </row>
    <row r="101" spans="1:11" x14ac:dyDescent="0.2">
      <c r="B101" s="90"/>
      <c r="C101" s="97"/>
      <c r="D101" s="98"/>
      <c r="E101" s="99"/>
      <c r="F101" s="92"/>
      <c r="G101" s="100"/>
      <c r="H101" s="89"/>
      <c r="I101" s="23"/>
      <c r="J101" s="23"/>
    </row>
    <row r="102" spans="1:11" ht="8.25" customHeight="1" x14ac:dyDescent="0.2">
      <c r="B102" s="98"/>
      <c r="C102" s="101"/>
      <c r="D102" s="98"/>
      <c r="E102" s="99"/>
      <c r="F102" s="102"/>
      <c r="G102" s="103"/>
      <c r="H102" s="103"/>
      <c r="I102" s="103"/>
      <c r="J102" s="103"/>
    </row>
    <row r="103" spans="1:11" ht="6.75" customHeight="1" x14ac:dyDescent="0.2">
      <c r="B103" s="97"/>
      <c r="C103" s="91"/>
      <c r="D103" s="7"/>
      <c r="E103" s="104"/>
      <c r="F103" s="102"/>
      <c r="G103" s="62"/>
      <c r="H103" s="62"/>
      <c r="I103" s="62"/>
      <c r="J103" s="62"/>
    </row>
    <row r="104" spans="1:11" x14ac:dyDescent="0.2">
      <c r="B104" s="105"/>
      <c r="C104" s="8"/>
      <c r="D104" s="98"/>
      <c r="E104" s="106"/>
      <c r="F104" s="107"/>
      <c r="G104" s="72"/>
      <c r="H104" s="89"/>
      <c r="I104" s="23"/>
      <c r="J104" s="23"/>
    </row>
    <row r="105" spans="1:11" x14ac:dyDescent="0.2">
      <c r="D105" s="7"/>
      <c r="E105" s="81"/>
      <c r="F105" s="4"/>
      <c r="G105" s="72"/>
      <c r="H105" s="72"/>
      <c r="I105" s="72"/>
      <c r="J105" s="72"/>
    </row>
    <row r="106" spans="1:11" x14ac:dyDescent="0.2">
      <c r="B106" s="74"/>
      <c r="C106" s="74"/>
      <c r="D106" s="7"/>
      <c r="E106" s="81"/>
      <c r="F106" s="4"/>
      <c r="G106" s="72"/>
      <c r="H106" s="72"/>
      <c r="I106" s="72"/>
      <c r="J106" s="72"/>
      <c r="K106" s="108"/>
    </row>
    <row r="107" spans="1:11" x14ac:dyDescent="0.2">
      <c r="B107" s="74"/>
      <c r="C107" s="74"/>
      <c r="D107" s="7"/>
      <c r="E107" s="81"/>
      <c r="F107" s="4"/>
      <c r="G107" s="72"/>
      <c r="H107" s="72"/>
      <c r="I107" s="72"/>
      <c r="J107" s="72"/>
    </row>
    <row r="108" spans="1:11" x14ac:dyDescent="0.2">
      <c r="B108" s="74"/>
      <c r="C108" s="74"/>
      <c r="D108" s="7"/>
      <c r="E108" s="81"/>
      <c r="F108" s="81"/>
      <c r="G108" s="82"/>
      <c r="I108" s="83"/>
      <c r="K108" s="109"/>
    </row>
    <row r="110" spans="1:11" x14ac:dyDescent="0.2">
      <c r="K110" s="109"/>
    </row>
    <row r="116" spans="7:7" x14ac:dyDescent="0.2">
      <c r="G116" s="84"/>
    </row>
  </sheetData>
  <mergeCells count="18">
    <mergeCell ref="A7:B7"/>
    <mergeCell ref="C7:C10"/>
    <mergeCell ref="E10:F10"/>
    <mergeCell ref="A1:G1"/>
    <mergeCell ref="A2:G2"/>
    <mergeCell ref="A3:G3"/>
    <mergeCell ref="A4:G4"/>
    <mergeCell ref="A6:G6"/>
    <mergeCell ref="I11:I12"/>
    <mergeCell ref="J11:J12"/>
    <mergeCell ref="A11:A12"/>
    <mergeCell ref="B11:B12"/>
    <mergeCell ref="C11:C12"/>
    <mergeCell ref="D11:D12"/>
    <mergeCell ref="E11:E12"/>
    <mergeCell ref="F11:F12"/>
    <mergeCell ref="G11:G12"/>
    <mergeCell ref="H11:H12"/>
  </mergeCells>
  <phoneticPr fontId="6" type="noConversion"/>
  <printOptions horizontalCentered="1"/>
  <pageMargins left="0.43307086614173229" right="0.43307086614173229" top="0.55118110236220474" bottom="0.15748031496062992" header="0.31496062992125984" footer="0.31496062992125984"/>
  <pageSetup scale="71" fitToWidth="0" fitToHeight="0" orientation="landscape" r:id="rId1"/>
  <headerFooter alignWithMargins="0"/>
  <rowBreaks count="2" manualBreakCount="2">
    <brk id="38" max="7" man="1"/>
    <brk id="70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DD6E4-D119-4448-B347-F00B3776B410}">
  <sheetPr>
    <tabColor rgb="FF7030A0"/>
  </sheetPr>
  <dimension ref="A1:K116"/>
  <sheetViews>
    <sheetView showGridLines="0" tabSelected="1" view="pageBreakPreview" zoomScaleNormal="100" zoomScaleSheetLayoutView="100" zoomScalePageLayoutView="55" workbookViewId="0">
      <selection activeCell="A51" sqref="A51:XFD51"/>
    </sheetView>
  </sheetViews>
  <sheetFormatPr baseColWidth="10" defaultRowHeight="11.25" x14ac:dyDescent="0.2"/>
  <cols>
    <col min="1" max="1" width="10.7109375" style="1" customWidth="1"/>
    <col min="2" max="2" width="24.7109375" style="1" customWidth="1"/>
    <col min="3" max="3" width="79.5703125" style="1" customWidth="1"/>
    <col min="4" max="4" width="11.42578125" style="1"/>
    <col min="5" max="5" width="14" style="1" customWidth="1"/>
    <col min="6" max="6" width="15.28515625" style="1" customWidth="1"/>
    <col min="7" max="7" width="23.42578125" style="1" customWidth="1"/>
    <col min="8" max="8" width="1.28515625" style="1" customWidth="1"/>
    <col min="9" max="9" width="17.85546875" style="1" customWidth="1"/>
    <col min="10" max="10" width="18.5703125" style="1" customWidth="1"/>
    <col min="11" max="256" width="11.42578125" style="1"/>
    <col min="257" max="257" width="10.7109375" style="1" customWidth="1"/>
    <col min="258" max="258" width="24.7109375" style="1" customWidth="1"/>
    <col min="259" max="259" width="79.5703125" style="1" customWidth="1"/>
    <col min="260" max="260" width="11.42578125" style="1"/>
    <col min="261" max="261" width="14" style="1" customWidth="1"/>
    <col min="262" max="262" width="15.28515625" style="1" customWidth="1"/>
    <col min="263" max="263" width="23.42578125" style="1" customWidth="1"/>
    <col min="264" max="264" width="1.28515625" style="1" customWidth="1"/>
    <col min="265" max="265" width="17.85546875" style="1" customWidth="1"/>
    <col min="266" max="266" width="18.5703125" style="1" customWidth="1"/>
    <col min="267" max="512" width="11.42578125" style="1"/>
    <col min="513" max="513" width="10.7109375" style="1" customWidth="1"/>
    <col min="514" max="514" width="24.7109375" style="1" customWidth="1"/>
    <col min="515" max="515" width="79.5703125" style="1" customWidth="1"/>
    <col min="516" max="516" width="11.42578125" style="1"/>
    <col min="517" max="517" width="14" style="1" customWidth="1"/>
    <col min="518" max="518" width="15.28515625" style="1" customWidth="1"/>
    <col min="519" max="519" width="23.42578125" style="1" customWidth="1"/>
    <col min="520" max="520" width="1.28515625" style="1" customWidth="1"/>
    <col min="521" max="521" width="17.85546875" style="1" customWidth="1"/>
    <col min="522" max="522" width="18.5703125" style="1" customWidth="1"/>
    <col min="523" max="768" width="11.42578125" style="1"/>
    <col min="769" max="769" width="10.7109375" style="1" customWidth="1"/>
    <col min="770" max="770" width="24.7109375" style="1" customWidth="1"/>
    <col min="771" max="771" width="79.5703125" style="1" customWidth="1"/>
    <col min="772" max="772" width="11.42578125" style="1"/>
    <col min="773" max="773" width="14" style="1" customWidth="1"/>
    <col min="774" max="774" width="15.28515625" style="1" customWidth="1"/>
    <col min="775" max="775" width="23.42578125" style="1" customWidth="1"/>
    <col min="776" max="776" width="1.28515625" style="1" customWidth="1"/>
    <col min="777" max="777" width="17.85546875" style="1" customWidth="1"/>
    <col min="778" max="778" width="18.5703125" style="1" customWidth="1"/>
    <col min="779" max="1024" width="11.42578125" style="1"/>
    <col min="1025" max="1025" width="10.7109375" style="1" customWidth="1"/>
    <col min="1026" max="1026" width="24.7109375" style="1" customWidth="1"/>
    <col min="1027" max="1027" width="79.5703125" style="1" customWidth="1"/>
    <col min="1028" max="1028" width="11.42578125" style="1"/>
    <col min="1029" max="1029" width="14" style="1" customWidth="1"/>
    <col min="1030" max="1030" width="15.28515625" style="1" customWidth="1"/>
    <col min="1031" max="1031" width="23.42578125" style="1" customWidth="1"/>
    <col min="1032" max="1032" width="1.28515625" style="1" customWidth="1"/>
    <col min="1033" max="1033" width="17.85546875" style="1" customWidth="1"/>
    <col min="1034" max="1034" width="18.5703125" style="1" customWidth="1"/>
    <col min="1035" max="1280" width="11.42578125" style="1"/>
    <col min="1281" max="1281" width="10.7109375" style="1" customWidth="1"/>
    <col min="1282" max="1282" width="24.7109375" style="1" customWidth="1"/>
    <col min="1283" max="1283" width="79.5703125" style="1" customWidth="1"/>
    <col min="1284" max="1284" width="11.42578125" style="1"/>
    <col min="1285" max="1285" width="14" style="1" customWidth="1"/>
    <col min="1286" max="1286" width="15.28515625" style="1" customWidth="1"/>
    <col min="1287" max="1287" width="23.42578125" style="1" customWidth="1"/>
    <col min="1288" max="1288" width="1.28515625" style="1" customWidth="1"/>
    <col min="1289" max="1289" width="17.85546875" style="1" customWidth="1"/>
    <col min="1290" max="1290" width="18.5703125" style="1" customWidth="1"/>
    <col min="1291" max="1536" width="11.42578125" style="1"/>
    <col min="1537" max="1537" width="10.7109375" style="1" customWidth="1"/>
    <col min="1538" max="1538" width="24.7109375" style="1" customWidth="1"/>
    <col min="1539" max="1539" width="79.5703125" style="1" customWidth="1"/>
    <col min="1540" max="1540" width="11.42578125" style="1"/>
    <col min="1541" max="1541" width="14" style="1" customWidth="1"/>
    <col min="1542" max="1542" width="15.28515625" style="1" customWidth="1"/>
    <col min="1543" max="1543" width="23.42578125" style="1" customWidth="1"/>
    <col min="1544" max="1544" width="1.28515625" style="1" customWidth="1"/>
    <col min="1545" max="1545" width="17.85546875" style="1" customWidth="1"/>
    <col min="1546" max="1546" width="18.5703125" style="1" customWidth="1"/>
    <col min="1547" max="1792" width="11.42578125" style="1"/>
    <col min="1793" max="1793" width="10.7109375" style="1" customWidth="1"/>
    <col min="1794" max="1794" width="24.7109375" style="1" customWidth="1"/>
    <col min="1795" max="1795" width="79.5703125" style="1" customWidth="1"/>
    <col min="1796" max="1796" width="11.42578125" style="1"/>
    <col min="1797" max="1797" width="14" style="1" customWidth="1"/>
    <col min="1798" max="1798" width="15.28515625" style="1" customWidth="1"/>
    <col min="1799" max="1799" width="23.42578125" style="1" customWidth="1"/>
    <col min="1800" max="1800" width="1.28515625" style="1" customWidth="1"/>
    <col min="1801" max="1801" width="17.85546875" style="1" customWidth="1"/>
    <col min="1802" max="1802" width="18.5703125" style="1" customWidth="1"/>
    <col min="1803" max="2048" width="11.42578125" style="1"/>
    <col min="2049" max="2049" width="10.7109375" style="1" customWidth="1"/>
    <col min="2050" max="2050" width="24.7109375" style="1" customWidth="1"/>
    <col min="2051" max="2051" width="79.5703125" style="1" customWidth="1"/>
    <col min="2052" max="2052" width="11.42578125" style="1"/>
    <col min="2053" max="2053" width="14" style="1" customWidth="1"/>
    <col min="2054" max="2054" width="15.28515625" style="1" customWidth="1"/>
    <col min="2055" max="2055" width="23.42578125" style="1" customWidth="1"/>
    <col min="2056" max="2056" width="1.28515625" style="1" customWidth="1"/>
    <col min="2057" max="2057" width="17.85546875" style="1" customWidth="1"/>
    <col min="2058" max="2058" width="18.5703125" style="1" customWidth="1"/>
    <col min="2059" max="2304" width="11.42578125" style="1"/>
    <col min="2305" max="2305" width="10.7109375" style="1" customWidth="1"/>
    <col min="2306" max="2306" width="24.7109375" style="1" customWidth="1"/>
    <col min="2307" max="2307" width="79.5703125" style="1" customWidth="1"/>
    <col min="2308" max="2308" width="11.42578125" style="1"/>
    <col min="2309" max="2309" width="14" style="1" customWidth="1"/>
    <col min="2310" max="2310" width="15.28515625" style="1" customWidth="1"/>
    <col min="2311" max="2311" width="23.42578125" style="1" customWidth="1"/>
    <col min="2312" max="2312" width="1.28515625" style="1" customWidth="1"/>
    <col min="2313" max="2313" width="17.85546875" style="1" customWidth="1"/>
    <col min="2314" max="2314" width="18.5703125" style="1" customWidth="1"/>
    <col min="2315" max="2560" width="11.42578125" style="1"/>
    <col min="2561" max="2561" width="10.7109375" style="1" customWidth="1"/>
    <col min="2562" max="2562" width="24.7109375" style="1" customWidth="1"/>
    <col min="2563" max="2563" width="79.5703125" style="1" customWidth="1"/>
    <col min="2564" max="2564" width="11.42578125" style="1"/>
    <col min="2565" max="2565" width="14" style="1" customWidth="1"/>
    <col min="2566" max="2566" width="15.28515625" style="1" customWidth="1"/>
    <col min="2567" max="2567" width="23.42578125" style="1" customWidth="1"/>
    <col min="2568" max="2568" width="1.28515625" style="1" customWidth="1"/>
    <col min="2569" max="2569" width="17.85546875" style="1" customWidth="1"/>
    <col min="2570" max="2570" width="18.5703125" style="1" customWidth="1"/>
    <col min="2571" max="2816" width="11.42578125" style="1"/>
    <col min="2817" max="2817" width="10.7109375" style="1" customWidth="1"/>
    <col min="2818" max="2818" width="24.7109375" style="1" customWidth="1"/>
    <col min="2819" max="2819" width="79.5703125" style="1" customWidth="1"/>
    <col min="2820" max="2820" width="11.42578125" style="1"/>
    <col min="2821" max="2821" width="14" style="1" customWidth="1"/>
    <col min="2822" max="2822" width="15.28515625" style="1" customWidth="1"/>
    <col min="2823" max="2823" width="23.42578125" style="1" customWidth="1"/>
    <col min="2824" max="2824" width="1.28515625" style="1" customWidth="1"/>
    <col min="2825" max="2825" width="17.85546875" style="1" customWidth="1"/>
    <col min="2826" max="2826" width="18.5703125" style="1" customWidth="1"/>
    <col min="2827" max="3072" width="11.42578125" style="1"/>
    <col min="3073" max="3073" width="10.7109375" style="1" customWidth="1"/>
    <col min="3074" max="3074" width="24.7109375" style="1" customWidth="1"/>
    <col min="3075" max="3075" width="79.5703125" style="1" customWidth="1"/>
    <col min="3076" max="3076" width="11.42578125" style="1"/>
    <col min="3077" max="3077" width="14" style="1" customWidth="1"/>
    <col min="3078" max="3078" width="15.28515625" style="1" customWidth="1"/>
    <col min="3079" max="3079" width="23.42578125" style="1" customWidth="1"/>
    <col min="3080" max="3080" width="1.28515625" style="1" customWidth="1"/>
    <col min="3081" max="3081" width="17.85546875" style="1" customWidth="1"/>
    <col min="3082" max="3082" width="18.5703125" style="1" customWidth="1"/>
    <col min="3083" max="3328" width="11.42578125" style="1"/>
    <col min="3329" max="3329" width="10.7109375" style="1" customWidth="1"/>
    <col min="3330" max="3330" width="24.7109375" style="1" customWidth="1"/>
    <col min="3331" max="3331" width="79.5703125" style="1" customWidth="1"/>
    <col min="3332" max="3332" width="11.42578125" style="1"/>
    <col min="3333" max="3333" width="14" style="1" customWidth="1"/>
    <col min="3334" max="3334" width="15.28515625" style="1" customWidth="1"/>
    <col min="3335" max="3335" width="23.42578125" style="1" customWidth="1"/>
    <col min="3336" max="3336" width="1.28515625" style="1" customWidth="1"/>
    <col min="3337" max="3337" width="17.85546875" style="1" customWidth="1"/>
    <col min="3338" max="3338" width="18.5703125" style="1" customWidth="1"/>
    <col min="3339" max="3584" width="11.42578125" style="1"/>
    <col min="3585" max="3585" width="10.7109375" style="1" customWidth="1"/>
    <col min="3586" max="3586" width="24.7109375" style="1" customWidth="1"/>
    <col min="3587" max="3587" width="79.5703125" style="1" customWidth="1"/>
    <col min="3588" max="3588" width="11.42578125" style="1"/>
    <col min="3589" max="3589" width="14" style="1" customWidth="1"/>
    <col min="3590" max="3590" width="15.28515625" style="1" customWidth="1"/>
    <col min="3591" max="3591" width="23.42578125" style="1" customWidth="1"/>
    <col min="3592" max="3592" width="1.28515625" style="1" customWidth="1"/>
    <col min="3593" max="3593" width="17.85546875" style="1" customWidth="1"/>
    <col min="3594" max="3594" width="18.5703125" style="1" customWidth="1"/>
    <col min="3595" max="3840" width="11.42578125" style="1"/>
    <col min="3841" max="3841" width="10.7109375" style="1" customWidth="1"/>
    <col min="3842" max="3842" width="24.7109375" style="1" customWidth="1"/>
    <col min="3843" max="3843" width="79.5703125" style="1" customWidth="1"/>
    <col min="3844" max="3844" width="11.42578125" style="1"/>
    <col min="3845" max="3845" width="14" style="1" customWidth="1"/>
    <col min="3846" max="3846" width="15.28515625" style="1" customWidth="1"/>
    <col min="3847" max="3847" width="23.42578125" style="1" customWidth="1"/>
    <col min="3848" max="3848" width="1.28515625" style="1" customWidth="1"/>
    <col min="3849" max="3849" width="17.85546875" style="1" customWidth="1"/>
    <col min="3850" max="3850" width="18.5703125" style="1" customWidth="1"/>
    <col min="3851" max="4096" width="11.42578125" style="1"/>
    <col min="4097" max="4097" width="10.7109375" style="1" customWidth="1"/>
    <col min="4098" max="4098" width="24.7109375" style="1" customWidth="1"/>
    <col min="4099" max="4099" width="79.5703125" style="1" customWidth="1"/>
    <col min="4100" max="4100" width="11.42578125" style="1"/>
    <col min="4101" max="4101" width="14" style="1" customWidth="1"/>
    <col min="4102" max="4102" width="15.28515625" style="1" customWidth="1"/>
    <col min="4103" max="4103" width="23.42578125" style="1" customWidth="1"/>
    <col min="4104" max="4104" width="1.28515625" style="1" customWidth="1"/>
    <col min="4105" max="4105" width="17.85546875" style="1" customWidth="1"/>
    <col min="4106" max="4106" width="18.5703125" style="1" customWidth="1"/>
    <col min="4107" max="4352" width="11.42578125" style="1"/>
    <col min="4353" max="4353" width="10.7109375" style="1" customWidth="1"/>
    <col min="4354" max="4354" width="24.7109375" style="1" customWidth="1"/>
    <col min="4355" max="4355" width="79.5703125" style="1" customWidth="1"/>
    <col min="4356" max="4356" width="11.42578125" style="1"/>
    <col min="4357" max="4357" width="14" style="1" customWidth="1"/>
    <col min="4358" max="4358" width="15.28515625" style="1" customWidth="1"/>
    <col min="4359" max="4359" width="23.42578125" style="1" customWidth="1"/>
    <col min="4360" max="4360" width="1.28515625" style="1" customWidth="1"/>
    <col min="4361" max="4361" width="17.85546875" style="1" customWidth="1"/>
    <col min="4362" max="4362" width="18.5703125" style="1" customWidth="1"/>
    <col min="4363" max="4608" width="11.42578125" style="1"/>
    <col min="4609" max="4609" width="10.7109375" style="1" customWidth="1"/>
    <col min="4610" max="4610" width="24.7109375" style="1" customWidth="1"/>
    <col min="4611" max="4611" width="79.5703125" style="1" customWidth="1"/>
    <col min="4612" max="4612" width="11.42578125" style="1"/>
    <col min="4613" max="4613" width="14" style="1" customWidth="1"/>
    <col min="4614" max="4614" width="15.28515625" style="1" customWidth="1"/>
    <col min="4615" max="4615" width="23.42578125" style="1" customWidth="1"/>
    <col min="4616" max="4616" width="1.28515625" style="1" customWidth="1"/>
    <col min="4617" max="4617" width="17.85546875" style="1" customWidth="1"/>
    <col min="4618" max="4618" width="18.5703125" style="1" customWidth="1"/>
    <col min="4619" max="4864" width="11.42578125" style="1"/>
    <col min="4865" max="4865" width="10.7109375" style="1" customWidth="1"/>
    <col min="4866" max="4866" width="24.7109375" style="1" customWidth="1"/>
    <col min="4867" max="4867" width="79.5703125" style="1" customWidth="1"/>
    <col min="4868" max="4868" width="11.42578125" style="1"/>
    <col min="4869" max="4869" width="14" style="1" customWidth="1"/>
    <col min="4870" max="4870" width="15.28515625" style="1" customWidth="1"/>
    <col min="4871" max="4871" width="23.42578125" style="1" customWidth="1"/>
    <col min="4872" max="4872" width="1.28515625" style="1" customWidth="1"/>
    <col min="4873" max="4873" width="17.85546875" style="1" customWidth="1"/>
    <col min="4874" max="4874" width="18.5703125" style="1" customWidth="1"/>
    <col min="4875" max="5120" width="11.42578125" style="1"/>
    <col min="5121" max="5121" width="10.7109375" style="1" customWidth="1"/>
    <col min="5122" max="5122" width="24.7109375" style="1" customWidth="1"/>
    <col min="5123" max="5123" width="79.5703125" style="1" customWidth="1"/>
    <col min="5124" max="5124" width="11.42578125" style="1"/>
    <col min="5125" max="5125" width="14" style="1" customWidth="1"/>
    <col min="5126" max="5126" width="15.28515625" style="1" customWidth="1"/>
    <col min="5127" max="5127" width="23.42578125" style="1" customWidth="1"/>
    <col min="5128" max="5128" width="1.28515625" style="1" customWidth="1"/>
    <col min="5129" max="5129" width="17.85546875" style="1" customWidth="1"/>
    <col min="5130" max="5130" width="18.5703125" style="1" customWidth="1"/>
    <col min="5131" max="5376" width="11.42578125" style="1"/>
    <col min="5377" max="5377" width="10.7109375" style="1" customWidth="1"/>
    <col min="5378" max="5378" width="24.7109375" style="1" customWidth="1"/>
    <col min="5379" max="5379" width="79.5703125" style="1" customWidth="1"/>
    <col min="5380" max="5380" width="11.42578125" style="1"/>
    <col min="5381" max="5381" width="14" style="1" customWidth="1"/>
    <col min="5382" max="5382" width="15.28515625" style="1" customWidth="1"/>
    <col min="5383" max="5383" width="23.42578125" style="1" customWidth="1"/>
    <col min="5384" max="5384" width="1.28515625" style="1" customWidth="1"/>
    <col min="5385" max="5385" width="17.85546875" style="1" customWidth="1"/>
    <col min="5386" max="5386" width="18.5703125" style="1" customWidth="1"/>
    <col min="5387" max="5632" width="11.42578125" style="1"/>
    <col min="5633" max="5633" width="10.7109375" style="1" customWidth="1"/>
    <col min="5634" max="5634" width="24.7109375" style="1" customWidth="1"/>
    <col min="5635" max="5635" width="79.5703125" style="1" customWidth="1"/>
    <col min="5636" max="5636" width="11.42578125" style="1"/>
    <col min="5637" max="5637" width="14" style="1" customWidth="1"/>
    <col min="5638" max="5638" width="15.28515625" style="1" customWidth="1"/>
    <col min="5639" max="5639" width="23.42578125" style="1" customWidth="1"/>
    <col min="5640" max="5640" width="1.28515625" style="1" customWidth="1"/>
    <col min="5641" max="5641" width="17.85546875" style="1" customWidth="1"/>
    <col min="5642" max="5642" width="18.5703125" style="1" customWidth="1"/>
    <col min="5643" max="5888" width="11.42578125" style="1"/>
    <col min="5889" max="5889" width="10.7109375" style="1" customWidth="1"/>
    <col min="5890" max="5890" width="24.7109375" style="1" customWidth="1"/>
    <col min="5891" max="5891" width="79.5703125" style="1" customWidth="1"/>
    <col min="5892" max="5892" width="11.42578125" style="1"/>
    <col min="5893" max="5893" width="14" style="1" customWidth="1"/>
    <col min="5894" max="5894" width="15.28515625" style="1" customWidth="1"/>
    <col min="5895" max="5895" width="23.42578125" style="1" customWidth="1"/>
    <col min="5896" max="5896" width="1.28515625" style="1" customWidth="1"/>
    <col min="5897" max="5897" width="17.85546875" style="1" customWidth="1"/>
    <col min="5898" max="5898" width="18.5703125" style="1" customWidth="1"/>
    <col min="5899" max="6144" width="11.42578125" style="1"/>
    <col min="6145" max="6145" width="10.7109375" style="1" customWidth="1"/>
    <col min="6146" max="6146" width="24.7109375" style="1" customWidth="1"/>
    <col min="6147" max="6147" width="79.5703125" style="1" customWidth="1"/>
    <col min="6148" max="6148" width="11.42578125" style="1"/>
    <col min="6149" max="6149" width="14" style="1" customWidth="1"/>
    <col min="6150" max="6150" width="15.28515625" style="1" customWidth="1"/>
    <col min="6151" max="6151" width="23.42578125" style="1" customWidth="1"/>
    <col min="6152" max="6152" width="1.28515625" style="1" customWidth="1"/>
    <col min="6153" max="6153" width="17.85546875" style="1" customWidth="1"/>
    <col min="6154" max="6154" width="18.5703125" style="1" customWidth="1"/>
    <col min="6155" max="6400" width="11.42578125" style="1"/>
    <col min="6401" max="6401" width="10.7109375" style="1" customWidth="1"/>
    <col min="6402" max="6402" width="24.7109375" style="1" customWidth="1"/>
    <col min="6403" max="6403" width="79.5703125" style="1" customWidth="1"/>
    <col min="6404" max="6404" width="11.42578125" style="1"/>
    <col min="6405" max="6405" width="14" style="1" customWidth="1"/>
    <col min="6406" max="6406" width="15.28515625" style="1" customWidth="1"/>
    <col min="6407" max="6407" width="23.42578125" style="1" customWidth="1"/>
    <col min="6408" max="6408" width="1.28515625" style="1" customWidth="1"/>
    <col min="6409" max="6409" width="17.85546875" style="1" customWidth="1"/>
    <col min="6410" max="6410" width="18.5703125" style="1" customWidth="1"/>
    <col min="6411" max="6656" width="11.42578125" style="1"/>
    <col min="6657" max="6657" width="10.7109375" style="1" customWidth="1"/>
    <col min="6658" max="6658" width="24.7109375" style="1" customWidth="1"/>
    <col min="6659" max="6659" width="79.5703125" style="1" customWidth="1"/>
    <col min="6660" max="6660" width="11.42578125" style="1"/>
    <col min="6661" max="6661" width="14" style="1" customWidth="1"/>
    <col min="6662" max="6662" width="15.28515625" style="1" customWidth="1"/>
    <col min="6663" max="6663" width="23.42578125" style="1" customWidth="1"/>
    <col min="6664" max="6664" width="1.28515625" style="1" customWidth="1"/>
    <col min="6665" max="6665" width="17.85546875" style="1" customWidth="1"/>
    <col min="6666" max="6666" width="18.5703125" style="1" customWidth="1"/>
    <col min="6667" max="6912" width="11.42578125" style="1"/>
    <col min="6913" max="6913" width="10.7109375" style="1" customWidth="1"/>
    <col min="6914" max="6914" width="24.7109375" style="1" customWidth="1"/>
    <col min="6915" max="6915" width="79.5703125" style="1" customWidth="1"/>
    <col min="6916" max="6916" width="11.42578125" style="1"/>
    <col min="6917" max="6917" width="14" style="1" customWidth="1"/>
    <col min="6918" max="6918" width="15.28515625" style="1" customWidth="1"/>
    <col min="6919" max="6919" width="23.42578125" style="1" customWidth="1"/>
    <col min="6920" max="6920" width="1.28515625" style="1" customWidth="1"/>
    <col min="6921" max="6921" width="17.85546875" style="1" customWidth="1"/>
    <col min="6922" max="6922" width="18.5703125" style="1" customWidth="1"/>
    <col min="6923" max="7168" width="11.42578125" style="1"/>
    <col min="7169" max="7169" width="10.7109375" style="1" customWidth="1"/>
    <col min="7170" max="7170" width="24.7109375" style="1" customWidth="1"/>
    <col min="7171" max="7171" width="79.5703125" style="1" customWidth="1"/>
    <col min="7172" max="7172" width="11.42578125" style="1"/>
    <col min="7173" max="7173" width="14" style="1" customWidth="1"/>
    <col min="7174" max="7174" width="15.28515625" style="1" customWidth="1"/>
    <col min="7175" max="7175" width="23.42578125" style="1" customWidth="1"/>
    <col min="7176" max="7176" width="1.28515625" style="1" customWidth="1"/>
    <col min="7177" max="7177" width="17.85546875" style="1" customWidth="1"/>
    <col min="7178" max="7178" width="18.5703125" style="1" customWidth="1"/>
    <col min="7179" max="7424" width="11.42578125" style="1"/>
    <col min="7425" max="7425" width="10.7109375" style="1" customWidth="1"/>
    <col min="7426" max="7426" width="24.7109375" style="1" customWidth="1"/>
    <col min="7427" max="7427" width="79.5703125" style="1" customWidth="1"/>
    <col min="7428" max="7428" width="11.42578125" style="1"/>
    <col min="7429" max="7429" width="14" style="1" customWidth="1"/>
    <col min="7430" max="7430" width="15.28515625" style="1" customWidth="1"/>
    <col min="7431" max="7431" width="23.42578125" style="1" customWidth="1"/>
    <col min="7432" max="7432" width="1.28515625" style="1" customWidth="1"/>
    <col min="7433" max="7433" width="17.85546875" style="1" customWidth="1"/>
    <col min="7434" max="7434" width="18.5703125" style="1" customWidth="1"/>
    <col min="7435" max="7680" width="11.42578125" style="1"/>
    <col min="7681" max="7681" width="10.7109375" style="1" customWidth="1"/>
    <col min="7682" max="7682" width="24.7109375" style="1" customWidth="1"/>
    <col min="7683" max="7683" width="79.5703125" style="1" customWidth="1"/>
    <col min="7684" max="7684" width="11.42578125" style="1"/>
    <col min="7685" max="7685" width="14" style="1" customWidth="1"/>
    <col min="7686" max="7686" width="15.28515625" style="1" customWidth="1"/>
    <col min="7687" max="7687" width="23.42578125" style="1" customWidth="1"/>
    <col min="7688" max="7688" width="1.28515625" style="1" customWidth="1"/>
    <col min="7689" max="7689" width="17.85546875" style="1" customWidth="1"/>
    <col min="7690" max="7690" width="18.5703125" style="1" customWidth="1"/>
    <col min="7691" max="7936" width="11.42578125" style="1"/>
    <col min="7937" max="7937" width="10.7109375" style="1" customWidth="1"/>
    <col min="7938" max="7938" width="24.7109375" style="1" customWidth="1"/>
    <col min="7939" max="7939" width="79.5703125" style="1" customWidth="1"/>
    <col min="7940" max="7940" width="11.42578125" style="1"/>
    <col min="7941" max="7941" width="14" style="1" customWidth="1"/>
    <col min="7942" max="7942" width="15.28515625" style="1" customWidth="1"/>
    <col min="7943" max="7943" width="23.42578125" style="1" customWidth="1"/>
    <col min="7944" max="7944" width="1.28515625" style="1" customWidth="1"/>
    <col min="7945" max="7945" width="17.85546875" style="1" customWidth="1"/>
    <col min="7946" max="7946" width="18.5703125" style="1" customWidth="1"/>
    <col min="7947" max="8192" width="11.42578125" style="1"/>
    <col min="8193" max="8193" width="10.7109375" style="1" customWidth="1"/>
    <col min="8194" max="8194" width="24.7109375" style="1" customWidth="1"/>
    <col min="8195" max="8195" width="79.5703125" style="1" customWidth="1"/>
    <col min="8196" max="8196" width="11.42578125" style="1"/>
    <col min="8197" max="8197" width="14" style="1" customWidth="1"/>
    <col min="8198" max="8198" width="15.28515625" style="1" customWidth="1"/>
    <col min="8199" max="8199" width="23.42578125" style="1" customWidth="1"/>
    <col min="8200" max="8200" width="1.28515625" style="1" customWidth="1"/>
    <col min="8201" max="8201" width="17.85546875" style="1" customWidth="1"/>
    <col min="8202" max="8202" width="18.5703125" style="1" customWidth="1"/>
    <col min="8203" max="8448" width="11.42578125" style="1"/>
    <col min="8449" max="8449" width="10.7109375" style="1" customWidth="1"/>
    <col min="8450" max="8450" width="24.7109375" style="1" customWidth="1"/>
    <col min="8451" max="8451" width="79.5703125" style="1" customWidth="1"/>
    <col min="8452" max="8452" width="11.42578125" style="1"/>
    <col min="8453" max="8453" width="14" style="1" customWidth="1"/>
    <col min="8454" max="8454" width="15.28515625" style="1" customWidth="1"/>
    <col min="8455" max="8455" width="23.42578125" style="1" customWidth="1"/>
    <col min="8456" max="8456" width="1.28515625" style="1" customWidth="1"/>
    <col min="8457" max="8457" width="17.85546875" style="1" customWidth="1"/>
    <col min="8458" max="8458" width="18.5703125" style="1" customWidth="1"/>
    <col min="8459" max="8704" width="11.42578125" style="1"/>
    <col min="8705" max="8705" width="10.7109375" style="1" customWidth="1"/>
    <col min="8706" max="8706" width="24.7109375" style="1" customWidth="1"/>
    <col min="8707" max="8707" width="79.5703125" style="1" customWidth="1"/>
    <col min="8708" max="8708" width="11.42578125" style="1"/>
    <col min="8709" max="8709" width="14" style="1" customWidth="1"/>
    <col min="8710" max="8710" width="15.28515625" style="1" customWidth="1"/>
    <col min="8711" max="8711" width="23.42578125" style="1" customWidth="1"/>
    <col min="8712" max="8712" width="1.28515625" style="1" customWidth="1"/>
    <col min="8713" max="8713" width="17.85546875" style="1" customWidth="1"/>
    <col min="8714" max="8714" width="18.5703125" style="1" customWidth="1"/>
    <col min="8715" max="8960" width="11.42578125" style="1"/>
    <col min="8961" max="8961" width="10.7109375" style="1" customWidth="1"/>
    <col min="8962" max="8962" width="24.7109375" style="1" customWidth="1"/>
    <col min="8963" max="8963" width="79.5703125" style="1" customWidth="1"/>
    <col min="8964" max="8964" width="11.42578125" style="1"/>
    <col min="8965" max="8965" width="14" style="1" customWidth="1"/>
    <col min="8966" max="8966" width="15.28515625" style="1" customWidth="1"/>
    <col min="8967" max="8967" width="23.42578125" style="1" customWidth="1"/>
    <col min="8968" max="8968" width="1.28515625" style="1" customWidth="1"/>
    <col min="8969" max="8969" width="17.85546875" style="1" customWidth="1"/>
    <col min="8970" max="8970" width="18.5703125" style="1" customWidth="1"/>
    <col min="8971" max="9216" width="11.42578125" style="1"/>
    <col min="9217" max="9217" width="10.7109375" style="1" customWidth="1"/>
    <col min="9218" max="9218" width="24.7109375" style="1" customWidth="1"/>
    <col min="9219" max="9219" width="79.5703125" style="1" customWidth="1"/>
    <col min="9220" max="9220" width="11.42578125" style="1"/>
    <col min="9221" max="9221" width="14" style="1" customWidth="1"/>
    <col min="9222" max="9222" width="15.28515625" style="1" customWidth="1"/>
    <col min="9223" max="9223" width="23.42578125" style="1" customWidth="1"/>
    <col min="9224" max="9224" width="1.28515625" style="1" customWidth="1"/>
    <col min="9225" max="9225" width="17.85546875" style="1" customWidth="1"/>
    <col min="9226" max="9226" width="18.5703125" style="1" customWidth="1"/>
    <col min="9227" max="9472" width="11.42578125" style="1"/>
    <col min="9473" max="9473" width="10.7109375" style="1" customWidth="1"/>
    <col min="9474" max="9474" width="24.7109375" style="1" customWidth="1"/>
    <col min="9475" max="9475" width="79.5703125" style="1" customWidth="1"/>
    <col min="9476" max="9476" width="11.42578125" style="1"/>
    <col min="9477" max="9477" width="14" style="1" customWidth="1"/>
    <col min="9478" max="9478" width="15.28515625" style="1" customWidth="1"/>
    <col min="9479" max="9479" width="23.42578125" style="1" customWidth="1"/>
    <col min="9480" max="9480" width="1.28515625" style="1" customWidth="1"/>
    <col min="9481" max="9481" width="17.85546875" style="1" customWidth="1"/>
    <col min="9482" max="9482" width="18.5703125" style="1" customWidth="1"/>
    <col min="9483" max="9728" width="11.42578125" style="1"/>
    <col min="9729" max="9729" width="10.7109375" style="1" customWidth="1"/>
    <col min="9730" max="9730" width="24.7109375" style="1" customWidth="1"/>
    <col min="9731" max="9731" width="79.5703125" style="1" customWidth="1"/>
    <col min="9732" max="9732" width="11.42578125" style="1"/>
    <col min="9733" max="9733" width="14" style="1" customWidth="1"/>
    <col min="9734" max="9734" width="15.28515625" style="1" customWidth="1"/>
    <col min="9735" max="9735" width="23.42578125" style="1" customWidth="1"/>
    <col min="9736" max="9736" width="1.28515625" style="1" customWidth="1"/>
    <col min="9737" max="9737" width="17.85546875" style="1" customWidth="1"/>
    <col min="9738" max="9738" width="18.5703125" style="1" customWidth="1"/>
    <col min="9739" max="9984" width="11.42578125" style="1"/>
    <col min="9985" max="9985" width="10.7109375" style="1" customWidth="1"/>
    <col min="9986" max="9986" width="24.7109375" style="1" customWidth="1"/>
    <col min="9987" max="9987" width="79.5703125" style="1" customWidth="1"/>
    <col min="9988" max="9988" width="11.42578125" style="1"/>
    <col min="9989" max="9989" width="14" style="1" customWidth="1"/>
    <col min="9990" max="9990" width="15.28515625" style="1" customWidth="1"/>
    <col min="9991" max="9991" width="23.42578125" style="1" customWidth="1"/>
    <col min="9992" max="9992" width="1.28515625" style="1" customWidth="1"/>
    <col min="9993" max="9993" width="17.85546875" style="1" customWidth="1"/>
    <col min="9994" max="9994" width="18.5703125" style="1" customWidth="1"/>
    <col min="9995" max="10240" width="11.42578125" style="1"/>
    <col min="10241" max="10241" width="10.7109375" style="1" customWidth="1"/>
    <col min="10242" max="10242" width="24.7109375" style="1" customWidth="1"/>
    <col min="10243" max="10243" width="79.5703125" style="1" customWidth="1"/>
    <col min="10244" max="10244" width="11.42578125" style="1"/>
    <col min="10245" max="10245" width="14" style="1" customWidth="1"/>
    <col min="10246" max="10246" width="15.28515625" style="1" customWidth="1"/>
    <col min="10247" max="10247" width="23.42578125" style="1" customWidth="1"/>
    <col min="10248" max="10248" width="1.28515625" style="1" customWidth="1"/>
    <col min="10249" max="10249" width="17.85546875" style="1" customWidth="1"/>
    <col min="10250" max="10250" width="18.5703125" style="1" customWidth="1"/>
    <col min="10251" max="10496" width="11.42578125" style="1"/>
    <col min="10497" max="10497" width="10.7109375" style="1" customWidth="1"/>
    <col min="10498" max="10498" width="24.7109375" style="1" customWidth="1"/>
    <col min="10499" max="10499" width="79.5703125" style="1" customWidth="1"/>
    <col min="10500" max="10500" width="11.42578125" style="1"/>
    <col min="10501" max="10501" width="14" style="1" customWidth="1"/>
    <col min="10502" max="10502" width="15.28515625" style="1" customWidth="1"/>
    <col min="10503" max="10503" width="23.42578125" style="1" customWidth="1"/>
    <col min="10504" max="10504" width="1.28515625" style="1" customWidth="1"/>
    <col min="10505" max="10505" width="17.85546875" style="1" customWidth="1"/>
    <col min="10506" max="10506" width="18.5703125" style="1" customWidth="1"/>
    <col min="10507" max="10752" width="11.42578125" style="1"/>
    <col min="10753" max="10753" width="10.7109375" style="1" customWidth="1"/>
    <col min="10754" max="10754" width="24.7109375" style="1" customWidth="1"/>
    <col min="10755" max="10755" width="79.5703125" style="1" customWidth="1"/>
    <col min="10756" max="10756" width="11.42578125" style="1"/>
    <col min="10757" max="10757" width="14" style="1" customWidth="1"/>
    <col min="10758" max="10758" width="15.28515625" style="1" customWidth="1"/>
    <col min="10759" max="10759" width="23.42578125" style="1" customWidth="1"/>
    <col min="10760" max="10760" width="1.28515625" style="1" customWidth="1"/>
    <col min="10761" max="10761" width="17.85546875" style="1" customWidth="1"/>
    <col min="10762" max="10762" width="18.5703125" style="1" customWidth="1"/>
    <col min="10763" max="11008" width="11.42578125" style="1"/>
    <col min="11009" max="11009" width="10.7109375" style="1" customWidth="1"/>
    <col min="11010" max="11010" width="24.7109375" style="1" customWidth="1"/>
    <col min="11011" max="11011" width="79.5703125" style="1" customWidth="1"/>
    <col min="11012" max="11012" width="11.42578125" style="1"/>
    <col min="11013" max="11013" width="14" style="1" customWidth="1"/>
    <col min="11014" max="11014" width="15.28515625" style="1" customWidth="1"/>
    <col min="11015" max="11015" width="23.42578125" style="1" customWidth="1"/>
    <col min="11016" max="11016" width="1.28515625" style="1" customWidth="1"/>
    <col min="11017" max="11017" width="17.85546875" style="1" customWidth="1"/>
    <col min="11018" max="11018" width="18.5703125" style="1" customWidth="1"/>
    <col min="11019" max="11264" width="11.42578125" style="1"/>
    <col min="11265" max="11265" width="10.7109375" style="1" customWidth="1"/>
    <col min="11266" max="11266" width="24.7109375" style="1" customWidth="1"/>
    <col min="11267" max="11267" width="79.5703125" style="1" customWidth="1"/>
    <col min="11268" max="11268" width="11.42578125" style="1"/>
    <col min="11269" max="11269" width="14" style="1" customWidth="1"/>
    <col min="11270" max="11270" width="15.28515625" style="1" customWidth="1"/>
    <col min="11271" max="11271" width="23.42578125" style="1" customWidth="1"/>
    <col min="11272" max="11272" width="1.28515625" style="1" customWidth="1"/>
    <col min="11273" max="11273" width="17.85546875" style="1" customWidth="1"/>
    <col min="11274" max="11274" width="18.5703125" style="1" customWidth="1"/>
    <col min="11275" max="11520" width="11.42578125" style="1"/>
    <col min="11521" max="11521" width="10.7109375" style="1" customWidth="1"/>
    <col min="11522" max="11522" width="24.7109375" style="1" customWidth="1"/>
    <col min="11523" max="11523" width="79.5703125" style="1" customWidth="1"/>
    <col min="11524" max="11524" width="11.42578125" style="1"/>
    <col min="11525" max="11525" width="14" style="1" customWidth="1"/>
    <col min="11526" max="11526" width="15.28515625" style="1" customWidth="1"/>
    <col min="11527" max="11527" width="23.42578125" style="1" customWidth="1"/>
    <col min="11528" max="11528" width="1.28515625" style="1" customWidth="1"/>
    <col min="11529" max="11529" width="17.85546875" style="1" customWidth="1"/>
    <col min="11530" max="11530" width="18.5703125" style="1" customWidth="1"/>
    <col min="11531" max="11776" width="11.42578125" style="1"/>
    <col min="11777" max="11777" width="10.7109375" style="1" customWidth="1"/>
    <col min="11778" max="11778" width="24.7109375" style="1" customWidth="1"/>
    <col min="11779" max="11779" width="79.5703125" style="1" customWidth="1"/>
    <col min="11780" max="11780" width="11.42578125" style="1"/>
    <col min="11781" max="11781" width="14" style="1" customWidth="1"/>
    <col min="11782" max="11782" width="15.28515625" style="1" customWidth="1"/>
    <col min="11783" max="11783" width="23.42578125" style="1" customWidth="1"/>
    <col min="11784" max="11784" width="1.28515625" style="1" customWidth="1"/>
    <col min="11785" max="11785" width="17.85546875" style="1" customWidth="1"/>
    <col min="11786" max="11786" width="18.5703125" style="1" customWidth="1"/>
    <col min="11787" max="12032" width="11.42578125" style="1"/>
    <col min="12033" max="12033" width="10.7109375" style="1" customWidth="1"/>
    <col min="12034" max="12034" width="24.7109375" style="1" customWidth="1"/>
    <col min="12035" max="12035" width="79.5703125" style="1" customWidth="1"/>
    <col min="12036" max="12036" width="11.42578125" style="1"/>
    <col min="12037" max="12037" width="14" style="1" customWidth="1"/>
    <col min="12038" max="12038" width="15.28515625" style="1" customWidth="1"/>
    <col min="12039" max="12039" width="23.42578125" style="1" customWidth="1"/>
    <col min="12040" max="12040" width="1.28515625" style="1" customWidth="1"/>
    <col min="12041" max="12041" width="17.85546875" style="1" customWidth="1"/>
    <col min="12042" max="12042" width="18.5703125" style="1" customWidth="1"/>
    <col min="12043" max="12288" width="11.42578125" style="1"/>
    <col min="12289" max="12289" width="10.7109375" style="1" customWidth="1"/>
    <col min="12290" max="12290" width="24.7109375" style="1" customWidth="1"/>
    <col min="12291" max="12291" width="79.5703125" style="1" customWidth="1"/>
    <col min="12292" max="12292" width="11.42578125" style="1"/>
    <col min="12293" max="12293" width="14" style="1" customWidth="1"/>
    <col min="12294" max="12294" width="15.28515625" style="1" customWidth="1"/>
    <col min="12295" max="12295" width="23.42578125" style="1" customWidth="1"/>
    <col min="12296" max="12296" width="1.28515625" style="1" customWidth="1"/>
    <col min="12297" max="12297" width="17.85546875" style="1" customWidth="1"/>
    <col min="12298" max="12298" width="18.5703125" style="1" customWidth="1"/>
    <col min="12299" max="12544" width="11.42578125" style="1"/>
    <col min="12545" max="12545" width="10.7109375" style="1" customWidth="1"/>
    <col min="12546" max="12546" width="24.7109375" style="1" customWidth="1"/>
    <col min="12547" max="12547" width="79.5703125" style="1" customWidth="1"/>
    <col min="12548" max="12548" width="11.42578125" style="1"/>
    <col min="12549" max="12549" width="14" style="1" customWidth="1"/>
    <col min="12550" max="12550" width="15.28515625" style="1" customWidth="1"/>
    <col min="12551" max="12551" width="23.42578125" style="1" customWidth="1"/>
    <col min="12552" max="12552" width="1.28515625" style="1" customWidth="1"/>
    <col min="12553" max="12553" width="17.85546875" style="1" customWidth="1"/>
    <col min="12554" max="12554" width="18.5703125" style="1" customWidth="1"/>
    <col min="12555" max="12800" width="11.42578125" style="1"/>
    <col min="12801" max="12801" width="10.7109375" style="1" customWidth="1"/>
    <col min="12802" max="12802" width="24.7109375" style="1" customWidth="1"/>
    <col min="12803" max="12803" width="79.5703125" style="1" customWidth="1"/>
    <col min="12804" max="12804" width="11.42578125" style="1"/>
    <col min="12805" max="12805" width="14" style="1" customWidth="1"/>
    <col min="12806" max="12806" width="15.28515625" style="1" customWidth="1"/>
    <col min="12807" max="12807" width="23.42578125" style="1" customWidth="1"/>
    <col min="12808" max="12808" width="1.28515625" style="1" customWidth="1"/>
    <col min="12809" max="12809" width="17.85546875" style="1" customWidth="1"/>
    <col min="12810" max="12810" width="18.5703125" style="1" customWidth="1"/>
    <col min="12811" max="13056" width="11.42578125" style="1"/>
    <col min="13057" max="13057" width="10.7109375" style="1" customWidth="1"/>
    <col min="13058" max="13058" width="24.7109375" style="1" customWidth="1"/>
    <col min="13059" max="13059" width="79.5703125" style="1" customWidth="1"/>
    <col min="13060" max="13060" width="11.42578125" style="1"/>
    <col min="13061" max="13061" width="14" style="1" customWidth="1"/>
    <col min="13062" max="13062" width="15.28515625" style="1" customWidth="1"/>
    <col min="13063" max="13063" width="23.42578125" style="1" customWidth="1"/>
    <col min="13064" max="13064" width="1.28515625" style="1" customWidth="1"/>
    <col min="13065" max="13065" width="17.85546875" style="1" customWidth="1"/>
    <col min="13066" max="13066" width="18.5703125" style="1" customWidth="1"/>
    <col min="13067" max="13312" width="11.42578125" style="1"/>
    <col min="13313" max="13313" width="10.7109375" style="1" customWidth="1"/>
    <col min="13314" max="13314" width="24.7109375" style="1" customWidth="1"/>
    <col min="13315" max="13315" width="79.5703125" style="1" customWidth="1"/>
    <col min="13316" max="13316" width="11.42578125" style="1"/>
    <col min="13317" max="13317" width="14" style="1" customWidth="1"/>
    <col min="13318" max="13318" width="15.28515625" style="1" customWidth="1"/>
    <col min="13319" max="13319" width="23.42578125" style="1" customWidth="1"/>
    <col min="13320" max="13320" width="1.28515625" style="1" customWidth="1"/>
    <col min="13321" max="13321" width="17.85546875" style="1" customWidth="1"/>
    <col min="13322" max="13322" width="18.5703125" style="1" customWidth="1"/>
    <col min="13323" max="13568" width="11.42578125" style="1"/>
    <col min="13569" max="13569" width="10.7109375" style="1" customWidth="1"/>
    <col min="13570" max="13570" width="24.7109375" style="1" customWidth="1"/>
    <col min="13571" max="13571" width="79.5703125" style="1" customWidth="1"/>
    <col min="13572" max="13572" width="11.42578125" style="1"/>
    <col min="13573" max="13573" width="14" style="1" customWidth="1"/>
    <col min="13574" max="13574" width="15.28515625" style="1" customWidth="1"/>
    <col min="13575" max="13575" width="23.42578125" style="1" customWidth="1"/>
    <col min="13576" max="13576" width="1.28515625" style="1" customWidth="1"/>
    <col min="13577" max="13577" width="17.85546875" style="1" customWidth="1"/>
    <col min="13578" max="13578" width="18.5703125" style="1" customWidth="1"/>
    <col min="13579" max="13824" width="11.42578125" style="1"/>
    <col min="13825" max="13825" width="10.7109375" style="1" customWidth="1"/>
    <col min="13826" max="13826" width="24.7109375" style="1" customWidth="1"/>
    <col min="13827" max="13827" width="79.5703125" style="1" customWidth="1"/>
    <col min="13828" max="13828" width="11.42578125" style="1"/>
    <col min="13829" max="13829" width="14" style="1" customWidth="1"/>
    <col min="13830" max="13830" width="15.28515625" style="1" customWidth="1"/>
    <col min="13831" max="13831" width="23.42578125" style="1" customWidth="1"/>
    <col min="13832" max="13832" width="1.28515625" style="1" customWidth="1"/>
    <col min="13833" max="13833" width="17.85546875" style="1" customWidth="1"/>
    <col min="13834" max="13834" width="18.5703125" style="1" customWidth="1"/>
    <col min="13835" max="14080" width="11.42578125" style="1"/>
    <col min="14081" max="14081" width="10.7109375" style="1" customWidth="1"/>
    <col min="14082" max="14082" width="24.7109375" style="1" customWidth="1"/>
    <col min="14083" max="14083" width="79.5703125" style="1" customWidth="1"/>
    <col min="14084" max="14084" width="11.42578125" style="1"/>
    <col min="14085" max="14085" width="14" style="1" customWidth="1"/>
    <col min="14086" max="14086" width="15.28515625" style="1" customWidth="1"/>
    <col min="14087" max="14087" width="23.42578125" style="1" customWidth="1"/>
    <col min="14088" max="14088" width="1.28515625" style="1" customWidth="1"/>
    <col min="14089" max="14089" width="17.85546875" style="1" customWidth="1"/>
    <col min="14090" max="14090" width="18.5703125" style="1" customWidth="1"/>
    <col min="14091" max="14336" width="11.42578125" style="1"/>
    <col min="14337" max="14337" width="10.7109375" style="1" customWidth="1"/>
    <col min="14338" max="14338" width="24.7109375" style="1" customWidth="1"/>
    <col min="14339" max="14339" width="79.5703125" style="1" customWidth="1"/>
    <col min="14340" max="14340" width="11.42578125" style="1"/>
    <col min="14341" max="14341" width="14" style="1" customWidth="1"/>
    <col min="14342" max="14342" width="15.28515625" style="1" customWidth="1"/>
    <col min="14343" max="14343" width="23.42578125" style="1" customWidth="1"/>
    <col min="14344" max="14344" width="1.28515625" style="1" customWidth="1"/>
    <col min="14345" max="14345" width="17.85546875" style="1" customWidth="1"/>
    <col min="14346" max="14346" width="18.5703125" style="1" customWidth="1"/>
    <col min="14347" max="14592" width="11.42578125" style="1"/>
    <col min="14593" max="14593" width="10.7109375" style="1" customWidth="1"/>
    <col min="14594" max="14594" width="24.7109375" style="1" customWidth="1"/>
    <col min="14595" max="14595" width="79.5703125" style="1" customWidth="1"/>
    <col min="14596" max="14596" width="11.42578125" style="1"/>
    <col min="14597" max="14597" width="14" style="1" customWidth="1"/>
    <col min="14598" max="14598" width="15.28515625" style="1" customWidth="1"/>
    <col min="14599" max="14599" width="23.42578125" style="1" customWidth="1"/>
    <col min="14600" max="14600" width="1.28515625" style="1" customWidth="1"/>
    <col min="14601" max="14601" width="17.85546875" style="1" customWidth="1"/>
    <col min="14602" max="14602" width="18.5703125" style="1" customWidth="1"/>
    <col min="14603" max="14848" width="11.42578125" style="1"/>
    <col min="14849" max="14849" width="10.7109375" style="1" customWidth="1"/>
    <col min="14850" max="14850" width="24.7109375" style="1" customWidth="1"/>
    <col min="14851" max="14851" width="79.5703125" style="1" customWidth="1"/>
    <col min="14852" max="14852" width="11.42578125" style="1"/>
    <col min="14853" max="14853" width="14" style="1" customWidth="1"/>
    <col min="14854" max="14854" width="15.28515625" style="1" customWidth="1"/>
    <col min="14855" max="14855" width="23.42578125" style="1" customWidth="1"/>
    <col min="14856" max="14856" width="1.28515625" style="1" customWidth="1"/>
    <col min="14857" max="14857" width="17.85546875" style="1" customWidth="1"/>
    <col min="14858" max="14858" width="18.5703125" style="1" customWidth="1"/>
    <col min="14859" max="15104" width="11.42578125" style="1"/>
    <col min="15105" max="15105" width="10.7109375" style="1" customWidth="1"/>
    <col min="15106" max="15106" width="24.7109375" style="1" customWidth="1"/>
    <col min="15107" max="15107" width="79.5703125" style="1" customWidth="1"/>
    <col min="15108" max="15108" width="11.42578125" style="1"/>
    <col min="15109" max="15109" width="14" style="1" customWidth="1"/>
    <col min="15110" max="15110" width="15.28515625" style="1" customWidth="1"/>
    <col min="15111" max="15111" width="23.42578125" style="1" customWidth="1"/>
    <col min="15112" max="15112" width="1.28515625" style="1" customWidth="1"/>
    <col min="15113" max="15113" width="17.85546875" style="1" customWidth="1"/>
    <col min="15114" max="15114" width="18.5703125" style="1" customWidth="1"/>
    <col min="15115" max="15360" width="11.42578125" style="1"/>
    <col min="15361" max="15361" width="10.7109375" style="1" customWidth="1"/>
    <col min="15362" max="15362" width="24.7109375" style="1" customWidth="1"/>
    <col min="15363" max="15363" width="79.5703125" style="1" customWidth="1"/>
    <col min="15364" max="15364" width="11.42578125" style="1"/>
    <col min="15365" max="15365" width="14" style="1" customWidth="1"/>
    <col min="15366" max="15366" width="15.28515625" style="1" customWidth="1"/>
    <col min="15367" max="15367" width="23.42578125" style="1" customWidth="1"/>
    <col min="15368" max="15368" width="1.28515625" style="1" customWidth="1"/>
    <col min="15369" max="15369" width="17.85546875" style="1" customWidth="1"/>
    <col min="15370" max="15370" width="18.5703125" style="1" customWidth="1"/>
    <col min="15371" max="15616" width="11.42578125" style="1"/>
    <col min="15617" max="15617" width="10.7109375" style="1" customWidth="1"/>
    <col min="15618" max="15618" width="24.7109375" style="1" customWidth="1"/>
    <col min="15619" max="15619" width="79.5703125" style="1" customWidth="1"/>
    <col min="15620" max="15620" width="11.42578125" style="1"/>
    <col min="15621" max="15621" width="14" style="1" customWidth="1"/>
    <col min="15622" max="15622" width="15.28515625" style="1" customWidth="1"/>
    <col min="15623" max="15623" width="23.42578125" style="1" customWidth="1"/>
    <col min="15624" max="15624" width="1.28515625" style="1" customWidth="1"/>
    <col min="15625" max="15625" width="17.85546875" style="1" customWidth="1"/>
    <col min="15626" max="15626" width="18.5703125" style="1" customWidth="1"/>
    <col min="15627" max="15872" width="11.42578125" style="1"/>
    <col min="15873" max="15873" width="10.7109375" style="1" customWidth="1"/>
    <col min="15874" max="15874" width="24.7109375" style="1" customWidth="1"/>
    <col min="15875" max="15875" width="79.5703125" style="1" customWidth="1"/>
    <col min="15876" max="15876" width="11.42578125" style="1"/>
    <col min="15877" max="15877" width="14" style="1" customWidth="1"/>
    <col min="15878" max="15878" width="15.28515625" style="1" customWidth="1"/>
    <col min="15879" max="15879" width="23.42578125" style="1" customWidth="1"/>
    <col min="15880" max="15880" width="1.28515625" style="1" customWidth="1"/>
    <col min="15881" max="15881" width="17.85546875" style="1" customWidth="1"/>
    <col min="15882" max="15882" width="18.5703125" style="1" customWidth="1"/>
    <col min="15883" max="16128" width="11.42578125" style="1"/>
    <col min="16129" max="16129" width="10.7109375" style="1" customWidth="1"/>
    <col min="16130" max="16130" width="24.7109375" style="1" customWidth="1"/>
    <col min="16131" max="16131" width="79.5703125" style="1" customWidth="1"/>
    <col min="16132" max="16132" width="11.42578125" style="1"/>
    <col min="16133" max="16133" width="14" style="1" customWidth="1"/>
    <col min="16134" max="16134" width="15.28515625" style="1" customWidth="1"/>
    <col min="16135" max="16135" width="23.42578125" style="1" customWidth="1"/>
    <col min="16136" max="16136" width="1.28515625" style="1" customWidth="1"/>
    <col min="16137" max="16137" width="17.85546875" style="1" customWidth="1"/>
    <col min="16138" max="16138" width="18.5703125" style="1" customWidth="1"/>
    <col min="16139" max="16384" width="11.42578125" style="1"/>
  </cols>
  <sheetData>
    <row r="1" spans="1:10" x14ac:dyDescent="0.2">
      <c r="A1" s="146"/>
      <c r="B1" s="147"/>
      <c r="C1" s="147"/>
      <c r="D1" s="147"/>
      <c r="E1" s="147"/>
      <c r="F1" s="147"/>
      <c r="G1" s="148"/>
    </row>
    <row r="2" spans="1:10" x14ac:dyDescent="0.2">
      <c r="A2" s="149" t="s">
        <v>59</v>
      </c>
      <c r="B2" s="150"/>
      <c r="C2" s="150"/>
      <c r="D2" s="150"/>
      <c r="E2" s="150"/>
      <c r="F2" s="150"/>
      <c r="G2" s="151"/>
    </row>
    <row r="3" spans="1:10" x14ac:dyDescent="0.2">
      <c r="A3" s="149"/>
      <c r="B3" s="150"/>
      <c r="C3" s="150"/>
      <c r="D3" s="150"/>
      <c r="E3" s="150"/>
      <c r="F3" s="150"/>
      <c r="G3" s="151"/>
    </row>
    <row r="4" spans="1:10" ht="6" customHeight="1" x14ac:dyDescent="0.2">
      <c r="A4" s="149"/>
      <c r="B4" s="150"/>
      <c r="C4" s="150"/>
      <c r="D4" s="150"/>
      <c r="E4" s="150"/>
      <c r="F4" s="150"/>
      <c r="G4" s="151"/>
    </row>
    <row r="5" spans="1:10" ht="3.75" customHeight="1" thickBot="1" x14ac:dyDescent="0.25">
      <c r="A5" s="2"/>
      <c r="G5" s="3"/>
    </row>
    <row r="6" spans="1:10" ht="12" thickBot="1" x14ac:dyDescent="0.25">
      <c r="A6" s="152" t="s">
        <v>75</v>
      </c>
      <c r="B6" s="153"/>
      <c r="C6" s="153"/>
      <c r="D6" s="153"/>
      <c r="E6" s="153"/>
      <c r="F6" s="153"/>
      <c r="G6" s="154"/>
    </row>
    <row r="7" spans="1:10" ht="11.25" customHeight="1" x14ac:dyDescent="0.2">
      <c r="A7" s="140" t="s">
        <v>0</v>
      </c>
      <c r="B7" s="141"/>
      <c r="C7" s="156" t="s">
        <v>74</v>
      </c>
      <c r="F7" s="4"/>
      <c r="G7" s="110"/>
    </row>
    <row r="8" spans="1:10" ht="15" customHeight="1" x14ac:dyDescent="0.2">
      <c r="A8" s="6"/>
      <c r="B8" s="7"/>
      <c r="C8" s="157"/>
      <c r="F8" s="4"/>
      <c r="G8" s="5"/>
    </row>
    <row r="9" spans="1:10" ht="12" customHeight="1" x14ac:dyDescent="0.2">
      <c r="A9" s="6"/>
      <c r="B9" s="7"/>
      <c r="C9" s="157"/>
      <c r="F9" s="4"/>
      <c r="G9" s="111"/>
    </row>
    <row r="10" spans="1:10" ht="7.5" customHeight="1" thickBot="1" x14ac:dyDescent="0.25">
      <c r="A10" s="6"/>
      <c r="B10" s="7"/>
      <c r="C10" s="158"/>
      <c r="E10" s="155"/>
      <c r="F10" s="155"/>
      <c r="G10" s="112"/>
    </row>
    <row r="11" spans="1:10" ht="12.75" customHeight="1" x14ac:dyDescent="0.2">
      <c r="A11" s="131" t="s">
        <v>1</v>
      </c>
      <c r="B11" s="133" t="s">
        <v>2</v>
      </c>
      <c r="C11" s="135" t="s">
        <v>3</v>
      </c>
      <c r="D11" s="133" t="s">
        <v>4</v>
      </c>
      <c r="E11" s="133" t="s">
        <v>5</v>
      </c>
      <c r="F11" s="133" t="s">
        <v>6</v>
      </c>
      <c r="G11" s="137" t="s">
        <v>7</v>
      </c>
      <c r="H11" s="139"/>
      <c r="I11" s="130"/>
      <c r="J11" s="130"/>
    </row>
    <row r="12" spans="1:10" ht="3.75" customHeight="1" thickBot="1" x14ac:dyDescent="0.25">
      <c r="A12" s="132"/>
      <c r="B12" s="134"/>
      <c r="C12" s="136"/>
      <c r="D12" s="134"/>
      <c r="E12" s="134"/>
      <c r="F12" s="134"/>
      <c r="G12" s="138"/>
      <c r="H12" s="139"/>
      <c r="I12" s="130"/>
      <c r="J12" s="130"/>
    </row>
    <row r="13" spans="1:10" ht="12" thickBot="1" x14ac:dyDescent="0.25">
      <c r="A13" s="115" t="s">
        <v>43</v>
      </c>
      <c r="B13" s="119" t="str">
        <f>TOTOLAPAM!B13</f>
        <v>DEL KM 1+300.00 AL KM 2+211.61:</v>
      </c>
      <c r="C13" s="117"/>
      <c r="D13" s="116"/>
      <c r="E13" s="116"/>
      <c r="F13" s="116"/>
      <c r="G13" s="118"/>
      <c r="H13" s="114"/>
      <c r="I13" s="113"/>
      <c r="J13" s="113"/>
    </row>
    <row r="14" spans="1:10" x14ac:dyDescent="0.2">
      <c r="A14" s="9">
        <v>101</v>
      </c>
      <c r="B14" s="123" t="s">
        <v>8</v>
      </c>
      <c r="C14" s="120"/>
      <c r="D14" s="10"/>
      <c r="E14" s="11"/>
      <c r="F14" s="11"/>
      <c r="G14" s="12"/>
      <c r="H14" s="13"/>
      <c r="I14" s="14"/>
    </row>
    <row r="15" spans="1:10" ht="22.5" x14ac:dyDescent="0.2">
      <c r="A15" s="15">
        <v>1</v>
      </c>
      <c r="B15" s="16" t="str">
        <f>TOTOLAPAM!B15</f>
        <v>N-CTR-CAR-1-01-001/11</v>
      </c>
      <c r="C15" s="17" t="str">
        <f>TOTOLAPAM!C15</f>
        <v>Desmonte para carreteras en ZONA SEMIARIDA, cualquiera que sea su tipo y características. Incluye: tala, roza, desenraice, limpia y disposición final PUOT (N·CTR·CAR·1·01·001/11).</v>
      </c>
      <c r="D15" s="18" t="str">
        <f>TOTOLAPAM!D15</f>
        <v>Ha</v>
      </c>
      <c r="E15" s="19">
        <f>TOTOLAPAM!E15</f>
        <v>1.8232200000000001</v>
      </c>
      <c r="F15" s="20"/>
      <c r="G15" s="21">
        <f>ROUND(F15*E15,2)</f>
        <v>0</v>
      </c>
      <c r="H15" s="22"/>
      <c r="I15" s="23"/>
      <c r="J15" s="24"/>
    </row>
    <row r="16" spans="1:10" x14ac:dyDescent="0.2">
      <c r="A16" s="15">
        <v>2</v>
      </c>
      <c r="B16" s="16" t="str">
        <f>TOTOLAPAM!B16</f>
        <v>N-CTR-CAR-1-01-002/11</v>
      </c>
      <c r="C16" s="17" t="str">
        <f>TOTOLAPAM!C16</f>
        <v>Despalme de 20 cm de espesor en corte, P.U.O.T.</v>
      </c>
      <c r="D16" s="18" t="str">
        <f>TOTOLAPAM!D16</f>
        <v>M3</v>
      </c>
      <c r="E16" s="19">
        <f>TOTOLAPAM!E16</f>
        <v>2300</v>
      </c>
      <c r="F16" s="20"/>
      <c r="G16" s="21">
        <f t="shared" ref="G16:G21" si="0">ROUND(F16*E16,2)</f>
        <v>0</v>
      </c>
      <c r="H16" s="22"/>
      <c r="I16" s="23"/>
      <c r="J16" s="24"/>
    </row>
    <row r="17" spans="1:10" x14ac:dyDescent="0.2">
      <c r="A17" s="15">
        <f>A16+1</f>
        <v>3</v>
      </c>
      <c r="B17" s="16" t="str">
        <f>TOTOLAPAM!B17</f>
        <v>N-CTR-CAR-1-01-002/12</v>
      </c>
      <c r="C17" s="17" t="str">
        <f>TOTOLAPAM!C17</f>
        <v>Despalme de 20 cm de espesor en terraplen, P.U.O.T.</v>
      </c>
      <c r="D17" s="18" t="str">
        <f>TOTOLAPAM!D17</f>
        <v>M3</v>
      </c>
      <c r="E17" s="19">
        <f>TOTOLAPAM!E17</f>
        <v>998</v>
      </c>
      <c r="F17" s="30"/>
      <c r="G17" s="21">
        <f t="shared" si="0"/>
        <v>0</v>
      </c>
      <c r="H17" s="22"/>
      <c r="I17" s="23"/>
      <c r="J17" s="24"/>
    </row>
    <row r="18" spans="1:10" ht="33.75" x14ac:dyDescent="0.2">
      <c r="A18" s="15">
        <f>A17+1</f>
        <v>4</v>
      </c>
      <c r="B18" s="16" t="str">
        <f>TOTOLAPAM!B18</f>
        <v>N-CTR-CAR-1·01·003/11· 090</v>
      </c>
      <c r="C18" s="17" t="str">
        <f>TOTOLAPAM!C18</f>
        <v>Excavación en material tipo B en cortes en terreno natural, el material
producto del corte se utiliza en la formación de terraplenes, incluye carga a
unidades de transporte, por unidad de obra terminada.</v>
      </c>
      <c r="D18" s="18" t="str">
        <f>TOTOLAPAM!D18</f>
        <v>M3</v>
      </c>
      <c r="E18" s="19">
        <f>TOTOLAPAM!E18</f>
        <v>24416.510000000002</v>
      </c>
      <c r="F18" s="30"/>
      <c r="G18" s="21">
        <f t="shared" si="0"/>
        <v>0</v>
      </c>
      <c r="H18" s="22"/>
      <c r="I18" s="23"/>
      <c r="J18" s="24"/>
    </row>
    <row r="19" spans="1:10" ht="22.5" x14ac:dyDescent="0.2">
      <c r="A19" s="15">
        <f t="shared" ref="A19:A20" si="1">A18+1</f>
        <v>5</v>
      </c>
      <c r="B19" s="16" t="str">
        <f>TOTOLAPAM!B19</f>
        <v>N-CTR-CAR-1·01·003/11· 130</v>
      </c>
      <c r="C19" s="17" t="str">
        <f>TOTOLAPAM!C19</f>
        <v>Excavación en material tipo B en cortes en terreno natural, el material producto del corte se desperdicia en el banco que indica el proyecto, incluye carga a unidades de transporte, por unidad de obra terminada.</v>
      </c>
      <c r="D19" s="18" t="str">
        <f>TOTOLAPAM!D19</f>
        <v>M3</v>
      </c>
      <c r="E19" s="19">
        <f>TOTOLAPAM!E19</f>
        <v>13980</v>
      </c>
      <c r="F19" s="30"/>
      <c r="G19" s="21">
        <f t="shared" si="0"/>
        <v>0</v>
      </c>
      <c r="H19" s="22"/>
      <c r="I19" s="23"/>
      <c r="J19" s="24"/>
    </row>
    <row r="20" spans="1:10" ht="39.75" customHeight="1" x14ac:dyDescent="0.2">
      <c r="A20" s="15">
        <f t="shared" si="1"/>
        <v>6</v>
      </c>
      <c r="B20" s="16" t="str">
        <f>TOTOLAPAM!B20</f>
        <v>N-CTR-CAR-1·01·003/11· 131</v>
      </c>
      <c r="C20" s="17" t="str">
        <f>TOTOLAPAM!C20</f>
        <v>Excavación en material tipo C en cortes en terreno natural, el material producto del corte se desperdicia en el banco que indica el proyecto, incluye carga a unidades de transporte, por unidad de obra terminada.</v>
      </c>
      <c r="D20" s="18" t="str">
        <f>TOTOLAPAM!D20</f>
        <v>M3</v>
      </c>
      <c r="E20" s="19">
        <f>TOTOLAPAM!E20</f>
        <v>26113</v>
      </c>
      <c r="F20" s="30">
        <v>459.36</v>
      </c>
      <c r="G20" s="21"/>
      <c r="H20" s="22"/>
      <c r="I20" s="23"/>
      <c r="J20" s="24"/>
    </row>
    <row r="21" spans="1:10" ht="45" x14ac:dyDescent="0.2">
      <c r="A21" s="15">
        <f>A20+1</f>
        <v>7</v>
      </c>
      <c r="B21" s="16" t="str">
        <f>TOTOLAPAM!B21</f>
        <v>N-CTR-CAR-1·01·009/11·010</v>
      </c>
      <c r="C21" s="17" t="str">
        <f>TOTOLAPAM!C21</f>
        <v>Construcción de terraplenes utilizando materiales compactables procedentes
de cortes, en el cuerpo del terraplén compactado al 90 % de su PVSM conforme 
lo indicado en el proyecto, incluye carga a unidades de transporte, por unidad 
de obra terminada.</v>
      </c>
      <c r="D21" s="18" t="str">
        <f>TOTOLAPAM!D21</f>
        <v>M3</v>
      </c>
      <c r="E21" s="19">
        <f>TOTOLAPAM!E21</f>
        <v>24651.550000000003</v>
      </c>
      <c r="F21" s="30"/>
      <c r="G21" s="21">
        <f t="shared" si="0"/>
        <v>0</v>
      </c>
      <c r="H21" s="22"/>
      <c r="I21" s="23"/>
      <c r="J21" s="24"/>
    </row>
    <row r="22" spans="1:10" ht="45" x14ac:dyDescent="0.2">
      <c r="A22" s="15">
        <v>8</v>
      </c>
      <c r="B22" s="16" t="str">
        <f>TOTOLAPAM!B22</f>
        <v>N-CTR-CAR-1·01·007/11·290</v>
      </c>
      <c r="C22" s="17" t="str">
        <f>TOTOLAPAM!C22</f>
        <v>Excavación para estructuras u obras de drenaje en material tipo B con
una profundidad mayor de 3.0 m hasta 5.0 m, el material producto de la
excavación se utiliza para el relleno de la misma, incluye carga a unidades de
transporte, por unidad de obra terminada.</v>
      </c>
      <c r="D22" s="18" t="str">
        <f>TOTOLAPAM!D22</f>
        <v>M3</v>
      </c>
      <c r="E22" s="19">
        <f>TOTOLAPAM!E22</f>
        <v>1476.37</v>
      </c>
      <c r="F22" s="30"/>
      <c r="G22" s="21"/>
      <c r="H22" s="22"/>
      <c r="I22" s="23"/>
      <c r="J22" s="24"/>
    </row>
    <row r="23" spans="1:10" x14ac:dyDescent="0.2">
      <c r="A23" s="15"/>
      <c r="B23" s="16"/>
      <c r="C23" s="126"/>
      <c r="D23" s="127"/>
      <c r="E23" s="29"/>
      <c r="F23" s="30"/>
      <c r="G23" s="21"/>
      <c r="H23" s="22"/>
      <c r="I23" s="23"/>
      <c r="J23" s="24"/>
    </row>
    <row r="24" spans="1:10" x14ac:dyDescent="0.2">
      <c r="A24" s="15"/>
      <c r="B24" s="32"/>
      <c r="C24" s="33"/>
      <c r="D24" s="34"/>
      <c r="E24" s="35"/>
      <c r="F24" s="36" t="s">
        <v>13</v>
      </c>
      <c r="G24" s="37">
        <f>ROUND(SUM(G15:G22),2)</f>
        <v>0</v>
      </c>
      <c r="H24" s="22"/>
      <c r="I24" s="23"/>
      <c r="J24" s="38"/>
    </row>
    <row r="25" spans="1:10" x14ac:dyDescent="0.2">
      <c r="A25" s="122">
        <v>102</v>
      </c>
      <c r="B25" s="121" t="s">
        <v>14</v>
      </c>
      <c r="C25" s="39"/>
      <c r="D25" s="34"/>
      <c r="E25" s="35"/>
      <c r="F25" s="40"/>
      <c r="G25" s="21"/>
      <c r="H25" s="22"/>
      <c r="I25" s="23"/>
      <c r="J25" s="24"/>
    </row>
    <row r="26" spans="1:10" x14ac:dyDescent="0.2">
      <c r="A26" s="15">
        <f>A22+1</f>
        <v>9</v>
      </c>
      <c r="B26" s="124" t="str">
        <f>TOTOLAPAM!B26</f>
        <v>N-CRT-CAR-1·02·003/04 ·1300</v>
      </c>
      <c r="C26" s="31" t="str">
        <f>TOTOLAPAM!C26</f>
        <v>Concreto ciclópeo de f’c = 200 kg/cm2 en muros, por unidad de obraterminada.</v>
      </c>
      <c r="D26" s="34" t="str">
        <f>TOTOLAPAM!D26</f>
        <v>M3</v>
      </c>
      <c r="E26" s="35">
        <f>TOTOLAPAM!E26</f>
        <v>1039.22</v>
      </c>
      <c r="F26" s="30"/>
      <c r="G26" s="21">
        <f t="shared" ref="G26:G29" si="2">ROUND(F26*E26,2)</f>
        <v>0</v>
      </c>
      <c r="H26" s="22"/>
      <c r="I26" s="23"/>
      <c r="J26" s="24"/>
    </row>
    <row r="27" spans="1:10" ht="33.75" x14ac:dyDescent="0.2">
      <c r="A27" s="15">
        <f>A26+1</f>
        <v>10</v>
      </c>
      <c r="B27" s="124" t="str">
        <f>TOTOLAPAM!B27</f>
        <v>N-CTR-CAR-1·03·002/00·040</v>
      </c>
      <c r="C27" s="31" t="str">
        <f>TOTOLAPAM!C27</f>
        <v>Alcantarilla de concreto reforzado de f’c = 280 kg/cm 2, en dirección normal 
de 122 cm de diámetro (se consideran 13.77 kg/m de acero de refuerzo), por 
unidad de obra terminada.</v>
      </c>
      <c r="D27" s="34" t="str">
        <f>TOTOLAPAM!D27</f>
        <v>M</v>
      </c>
      <c r="E27" s="35">
        <f>TOTOLAPAM!E27</f>
        <v>50.41</v>
      </c>
      <c r="F27" s="41"/>
      <c r="G27" s="21">
        <f t="shared" si="2"/>
        <v>0</v>
      </c>
      <c r="H27" s="22"/>
      <c r="I27" s="23"/>
      <c r="J27" s="24"/>
    </row>
    <row r="28" spans="1:10" x14ac:dyDescent="0.2">
      <c r="A28" s="15">
        <f>A27+1</f>
        <v>11</v>
      </c>
      <c r="B28" s="124" t="str">
        <f>TOTOLAPAM!B28</f>
        <v>N-CTR-CAR-1·03·002/00·041</v>
      </c>
      <c r="C28" s="31" t="str">
        <f>TOTOLAPAM!C28</f>
        <v>Alcantarilla tubular de concreto tipo 2, de 122 cm de diametro, por unidad de obra terminada</v>
      </c>
      <c r="D28" s="34" t="str">
        <f>TOTOLAPAM!D28</f>
        <v>M</v>
      </c>
      <c r="E28" s="35">
        <f>TOTOLAPAM!E28</f>
        <v>53.59</v>
      </c>
      <c r="F28" s="41"/>
      <c r="G28" s="21"/>
      <c r="H28" s="22"/>
      <c r="I28" s="23"/>
      <c r="J28" s="24"/>
    </row>
    <row r="29" spans="1:10" ht="30" customHeight="1" x14ac:dyDescent="0.2">
      <c r="A29" s="15">
        <f>A28+1</f>
        <v>12</v>
      </c>
      <c r="B29" s="124" t="str">
        <f>TOTOLAPAM!B29</f>
        <v>N-CRT-CAR-1-02-002/00</v>
      </c>
      <c r="C29" s="31" t="str">
        <f>TOTOLAPAM!C29</f>
        <v xml:space="preserve">Zampeado de concreto hidráulico f’c = 150 kg/cm2, para cualquier altura, por
unidad de obra terminada.
</v>
      </c>
      <c r="D29" s="34" t="str">
        <f>TOTOLAPAM!D29</f>
        <v>M3</v>
      </c>
      <c r="E29" s="35">
        <f>TOTOLAPAM!E29</f>
        <v>5</v>
      </c>
      <c r="F29" s="41"/>
      <c r="G29" s="21">
        <f t="shared" si="2"/>
        <v>0</v>
      </c>
      <c r="H29" s="22"/>
      <c r="I29" s="23"/>
      <c r="J29" s="24"/>
    </row>
    <row r="30" spans="1:10" ht="20.25" customHeight="1" x14ac:dyDescent="0.2">
      <c r="A30" s="15">
        <f>A29+1</f>
        <v>13</v>
      </c>
      <c r="B30" s="124" t="str">
        <f>TOTOLAPAM!B30</f>
        <v>N-CRT-CAR-1·01·010/11·170</v>
      </c>
      <c r="C30" s="31" t="str">
        <f>TOTOLAPAM!C30</f>
        <v>Muro de gavión en bloque de 4.0 m x 1.0 m x 1.0 m, por unidad de obra terminada.</v>
      </c>
      <c r="D30" s="34" t="str">
        <f>TOTOLAPAM!D30</f>
        <v>M3</v>
      </c>
      <c r="E30" s="35">
        <f>TOTOLAPAM!E30</f>
        <v>240</v>
      </c>
      <c r="F30" s="41"/>
      <c r="G30" s="21"/>
      <c r="H30" s="22"/>
      <c r="I30" s="23"/>
      <c r="J30" s="24"/>
    </row>
    <row r="31" spans="1:10" x14ac:dyDescent="0.2">
      <c r="A31" s="15"/>
      <c r="B31" s="32"/>
      <c r="C31" s="33"/>
      <c r="D31" s="34"/>
      <c r="E31" s="35"/>
      <c r="F31" s="36" t="s">
        <v>17</v>
      </c>
      <c r="G31" s="37">
        <f>ROUND(SUM(G26:G30),2)</f>
        <v>0</v>
      </c>
      <c r="H31" s="22"/>
      <c r="I31" s="23"/>
      <c r="J31" s="24"/>
    </row>
    <row r="32" spans="1:10" x14ac:dyDescent="0.2">
      <c r="A32" s="122">
        <v>103</v>
      </c>
      <c r="B32" s="121" t="s">
        <v>18</v>
      </c>
      <c r="C32" s="39"/>
      <c r="D32" s="34"/>
      <c r="E32" s="35"/>
      <c r="F32" s="40"/>
      <c r="G32" s="21"/>
      <c r="H32" s="22"/>
      <c r="I32" s="23"/>
      <c r="J32" s="24"/>
    </row>
    <row r="33" spans="1:10" x14ac:dyDescent="0.2">
      <c r="A33" s="15">
        <f>A30+1</f>
        <v>14</v>
      </c>
      <c r="B33" s="16" t="str">
        <f>TOTOLAPAM!B33</f>
        <v>N-CTR-CAR-1-03-003/00</v>
      </c>
      <c r="C33" s="31" t="str">
        <f>TOTOLAPAM!C33</f>
        <v>Cunetas de sección triangular revestidas de zampeado de concreto hidráulico de f'c= 150 kg/cm2,, P.U.O.T.</v>
      </c>
      <c r="D33" s="28" t="str">
        <f>TOTOLAPAM!D33</f>
        <v>M</v>
      </c>
      <c r="E33" s="42">
        <f>TOTOLAPAM!E33</f>
        <v>1330.12</v>
      </c>
      <c r="F33" s="41"/>
      <c r="G33" s="21">
        <f>ROUND(F33*E33,2)</f>
        <v>0</v>
      </c>
      <c r="H33" s="22"/>
      <c r="I33" s="23"/>
      <c r="J33" s="24"/>
    </row>
    <row r="34" spans="1:10" x14ac:dyDescent="0.2">
      <c r="A34" s="15"/>
      <c r="B34" s="32"/>
      <c r="C34" s="33"/>
      <c r="D34" s="34"/>
      <c r="E34" s="35"/>
      <c r="F34" s="36" t="s">
        <v>21</v>
      </c>
      <c r="G34" s="37">
        <f>ROUND(SUM(G33:G33),2)</f>
        <v>0</v>
      </c>
      <c r="H34" s="22"/>
      <c r="I34" s="23"/>
      <c r="J34" s="24"/>
    </row>
    <row r="35" spans="1:10" x14ac:dyDescent="0.2">
      <c r="A35" s="122">
        <v>104</v>
      </c>
      <c r="B35" s="121" t="s">
        <v>22</v>
      </c>
      <c r="C35" s="39"/>
      <c r="D35" s="34"/>
      <c r="E35" s="35"/>
      <c r="F35" s="40"/>
      <c r="G35" s="21"/>
      <c r="H35" s="22"/>
      <c r="I35" s="23"/>
      <c r="J35" s="24"/>
    </row>
    <row r="36" spans="1:10" ht="33.75" x14ac:dyDescent="0.2">
      <c r="A36" s="15">
        <f>A33+1</f>
        <v>15</v>
      </c>
      <c r="B36" s="16" t="str">
        <f>TOTOLAPAM!B36</f>
        <v>N-CTR-CAR-1·04·002/11·020</v>
      </c>
      <c r="C36" s="17" t="str">
        <f>TOTOLAPAM!C36</f>
        <v>Subbase hidráulica, con materiales pétreos procedentes de bancos que elija el contratista, compactada al 100 % conforme lo indicado en el proyecto, por unidad de obra terminada. Incluye: carga de material a unidades de transporte.</v>
      </c>
      <c r="D36" s="28" t="str">
        <f>TOTOLAPAM!D36</f>
        <v>M3</v>
      </c>
      <c r="E36" s="42">
        <f>TOTOLAPAM!E36</f>
        <v>2007</v>
      </c>
      <c r="F36" s="41"/>
      <c r="G36" s="21">
        <f>ROUND(F36*E36,2)</f>
        <v>0</v>
      </c>
      <c r="H36" s="22"/>
      <c r="I36" s="23"/>
      <c r="J36" s="24"/>
    </row>
    <row r="37" spans="1:10" ht="33.75" x14ac:dyDescent="0.2">
      <c r="A37" s="15">
        <f t="shared" ref="A37" si="3">A36+1</f>
        <v>16</v>
      </c>
      <c r="B37" s="16" t="str">
        <f>TOTOLAPAM!B37</f>
        <v>N-CTR-CAR-1·04·005/00·010</v>
      </c>
      <c r="C37" s="17" t="str">
        <f>TOTOLAPAM!C37</f>
        <v>Carpeta de concreto hidráulico de f´c = 250 kg/cm2, incluye: Pasajuntas de contraccion con redondo liso del No. 7 (7/8") y juntas de  amarre de con varilla corrugada de No. 4  (1/2"), ranurado de juntas constructivas, colocado de junta flexible y sellado con sicaflex, por unidad de obra terminada.</v>
      </c>
      <c r="D37" s="28" t="str">
        <f>TOTOLAPAM!D37</f>
        <v>M3</v>
      </c>
      <c r="E37" s="42">
        <f>TOTOLAPAM!E37</f>
        <v>1352</v>
      </c>
      <c r="F37" s="41"/>
      <c r="G37" s="21">
        <f>ROUND(F37*E37,2)</f>
        <v>0</v>
      </c>
      <c r="H37" s="22"/>
      <c r="I37" s="23"/>
      <c r="J37" s="24"/>
    </row>
    <row r="38" spans="1:10" x14ac:dyDescent="0.2">
      <c r="A38" s="15"/>
      <c r="B38" s="32"/>
      <c r="C38" s="44"/>
      <c r="D38" s="32"/>
      <c r="E38" s="45"/>
      <c r="F38" s="36" t="s">
        <v>23</v>
      </c>
      <c r="G38" s="37">
        <f>ROUND(SUM(G36:G37),2)</f>
        <v>0</v>
      </c>
      <c r="H38" s="22"/>
      <c r="I38" s="38"/>
      <c r="J38" s="38"/>
    </row>
    <row r="39" spans="1:10" x14ac:dyDescent="0.2">
      <c r="A39" s="122">
        <v>105</v>
      </c>
      <c r="B39" s="121" t="s">
        <v>24</v>
      </c>
      <c r="C39" s="46"/>
      <c r="D39" s="32"/>
      <c r="E39" s="45"/>
      <c r="F39" s="40"/>
      <c r="G39" s="21"/>
      <c r="H39" s="22"/>
      <c r="I39" s="23"/>
      <c r="J39" s="24"/>
    </row>
    <row r="40" spans="1:10" ht="22.5" x14ac:dyDescent="0.2">
      <c r="A40" s="15">
        <f>A37+1</f>
        <v>17</v>
      </c>
      <c r="B40" s="16" t="str">
        <f>TOTOLAPAM!B40</f>
        <v>N-CTR-CAR-1·07·005/00·040</v>
      </c>
      <c r="C40" s="17" t="str">
        <f>TOTOLAPAM!C40</f>
        <v>Señal con tablero de 86 cm x 86 cm, en un poste, con película reflejante tipo
A, por unidad de obra terminada.</v>
      </c>
      <c r="D40" s="28" t="str">
        <f>TOTOLAPAM!D40</f>
        <v>PZA</v>
      </c>
      <c r="E40" s="42">
        <f>TOTOLAPAM!E40</f>
        <v>14</v>
      </c>
      <c r="F40" s="40"/>
      <c r="G40" s="21">
        <f t="shared" ref="G40:G45" si="4">ROUND(F40*E40,2)</f>
        <v>0</v>
      </c>
      <c r="H40" s="22"/>
      <c r="I40" s="23"/>
      <c r="J40" s="23"/>
    </row>
    <row r="41" spans="1:10" x14ac:dyDescent="0.2">
      <c r="A41" s="15">
        <f>A40+1</f>
        <v>18</v>
      </c>
      <c r="B41" s="16" t="str">
        <f>TOTOLAPAM!B41</f>
        <v>N-CTR-CAR-1-07-005/00</v>
      </c>
      <c r="C41" s="17" t="str">
        <f>TOTOLAPAM!C41</f>
        <v>Señal de kilometraje 30 cm x 76 cm, en un poste con pelicula reflejante, P.U.O.T.</v>
      </c>
      <c r="D41" s="28" t="str">
        <f>TOTOLAPAM!D41</f>
        <v>PZA</v>
      </c>
      <c r="E41" s="42">
        <f>TOTOLAPAM!E41</f>
        <v>1</v>
      </c>
      <c r="F41" s="40"/>
      <c r="G41" s="21">
        <f t="shared" si="4"/>
        <v>0</v>
      </c>
      <c r="H41" s="22"/>
      <c r="I41" s="23"/>
      <c r="J41" s="23"/>
    </row>
    <row r="42" spans="1:10" x14ac:dyDescent="0.2">
      <c r="A42" s="15">
        <f t="shared" ref="A42:A45" si="5">A41+1</f>
        <v>19</v>
      </c>
      <c r="B42" s="16" t="str">
        <f>TOTOLAPAM!B42</f>
        <v>N-CTR-CAR-1-07-007 /00</v>
      </c>
      <c r="C42" s="17" t="str">
        <f>TOTOLAPAM!C42</f>
        <v>Indicadores de alineamiento DD-1, de concreto hidráulico simple blanco, P.U.O.T.</v>
      </c>
      <c r="D42" s="28" t="str">
        <f>TOTOLAPAM!D42</f>
        <v>PZA</v>
      </c>
      <c r="E42" s="42">
        <f>TOTOLAPAM!E42</f>
        <v>88</v>
      </c>
      <c r="F42" s="40"/>
      <c r="G42" s="21">
        <f t="shared" si="4"/>
        <v>0</v>
      </c>
      <c r="H42" s="22"/>
      <c r="I42" s="23"/>
      <c r="J42" s="23"/>
    </row>
    <row r="43" spans="1:10" ht="33.75" x14ac:dyDescent="0.2">
      <c r="A43" s="15">
        <f t="shared" si="5"/>
        <v>20</v>
      </c>
      <c r="B43" s="16" t="str">
        <f>TOTOLAPAM!B43</f>
        <v>N-CTR-CAR-1-07-007 /10</v>
      </c>
      <c r="C43" s="17" t="str">
        <f>TOTOLAPAM!C43</f>
        <v>Barrera metálica con tres cables de acero (OD-4.2.1 flexibles / SGR01), para nivel de contención NC-3, con postes débiles de acero IPR @ 4.88 m y placas de cimentación, PUOT (N·CTR·CAR·1·07·010/00 en lo que no se oponga a la norma NOM-037-SCT2-2020).</v>
      </c>
      <c r="D43" s="28" t="str">
        <f>TOTOLAPAM!D43</f>
        <v>ML</v>
      </c>
      <c r="E43" s="42">
        <f>TOTOLAPAM!E43</f>
        <v>421.9</v>
      </c>
      <c r="F43" s="40"/>
      <c r="G43" s="21">
        <f t="shared" si="4"/>
        <v>0</v>
      </c>
      <c r="H43" s="22"/>
      <c r="I43" s="23"/>
      <c r="J43" s="23"/>
    </row>
    <row r="44" spans="1:10" ht="33.75" x14ac:dyDescent="0.2">
      <c r="A44" s="15">
        <f t="shared" si="5"/>
        <v>21</v>
      </c>
      <c r="B44" s="16" t="str">
        <f>TOTOLAPAM!B44</f>
        <v>N-CTR-CAR-1·07·001/00· 010</v>
      </c>
      <c r="C44" s="17" t="str">
        <f>TOTOLAPAM!C44</f>
        <v>Marcas M-1.1 Raya separadora de sentidos de circulación continua sencilla, con
pintura convencional color amarillo retrorreflejante de 10 cm de ancho, PUOT
(longitud efectiva). (N·CTR·CAR·1·07·001/00)</v>
      </c>
      <c r="D44" s="28" t="str">
        <f>TOTOLAPAM!D44</f>
        <v>ML</v>
      </c>
      <c r="E44" s="42">
        <f>TOTOLAPAM!E44</f>
        <v>911.61</v>
      </c>
      <c r="F44" s="40"/>
      <c r="G44" s="21">
        <f t="shared" si="4"/>
        <v>0</v>
      </c>
      <c r="H44" s="22"/>
      <c r="I44" s="23"/>
      <c r="J44" s="23"/>
    </row>
    <row r="45" spans="1:10" ht="33.75" x14ac:dyDescent="0.2">
      <c r="A45" s="15">
        <f t="shared" si="5"/>
        <v>22</v>
      </c>
      <c r="B45" s="16" t="str">
        <f>TOTOLAPAM!B45</f>
        <v>N-CTR-CAR-1·07·001/00· 390</v>
      </c>
      <c r="C45" s="17" t="str">
        <f>TOTOLAPAM!C45</f>
        <v>Marcas M-3.1 Raya en la orilla derecha, continua, con pintura convencional color
blanco retrorreflejante de 10 cm de ancho, P.U.O.T. (longitud efectiva).
(N·CTR·CAR·1·07·001/00).</v>
      </c>
      <c r="D45" s="28" t="str">
        <f>TOTOLAPAM!D45</f>
        <v>ML</v>
      </c>
      <c r="E45" s="42">
        <f>TOTOLAPAM!E45</f>
        <v>1823.22</v>
      </c>
      <c r="F45" s="40"/>
      <c r="G45" s="21">
        <f t="shared" si="4"/>
        <v>0</v>
      </c>
      <c r="H45" s="22"/>
      <c r="I45" s="23"/>
      <c r="J45" s="23"/>
    </row>
    <row r="46" spans="1:10" x14ac:dyDescent="0.2">
      <c r="A46" s="15"/>
      <c r="B46" s="16"/>
      <c r="C46" s="43"/>
      <c r="D46" s="28"/>
      <c r="E46" s="42"/>
      <c r="F46" s="47"/>
      <c r="G46" s="21"/>
      <c r="H46" s="22"/>
      <c r="I46" s="23"/>
      <c r="J46" s="23"/>
    </row>
    <row r="47" spans="1:10" x14ac:dyDescent="0.2">
      <c r="A47" s="15"/>
      <c r="B47" s="16"/>
      <c r="C47" s="43"/>
      <c r="D47" s="28"/>
      <c r="E47" s="42"/>
      <c r="F47" s="41"/>
      <c r="G47" s="21"/>
      <c r="H47" s="22"/>
      <c r="I47" s="23"/>
      <c r="J47" s="24"/>
    </row>
    <row r="48" spans="1:10" x14ac:dyDescent="0.2">
      <c r="A48" s="15"/>
      <c r="B48" s="16"/>
      <c r="C48" s="43"/>
      <c r="D48" s="28"/>
      <c r="E48" s="42"/>
      <c r="F48" s="41"/>
      <c r="G48" s="21"/>
      <c r="H48" s="22"/>
      <c r="I48" s="38"/>
      <c r="J48" s="38"/>
    </row>
    <row r="49" spans="1:10" x14ac:dyDescent="0.2">
      <c r="A49" s="15"/>
      <c r="B49" s="32"/>
      <c r="C49" s="44"/>
      <c r="D49" s="34"/>
      <c r="E49" s="48"/>
      <c r="F49" s="36" t="s">
        <v>28</v>
      </c>
      <c r="G49" s="37">
        <f>ROUND(SUM(G40:G48),2)</f>
        <v>0</v>
      </c>
      <c r="H49" s="22"/>
      <c r="I49" s="23"/>
      <c r="J49" s="24"/>
    </row>
    <row r="50" spans="1:10" ht="10.5" customHeight="1" x14ac:dyDescent="0.2">
      <c r="A50" s="15"/>
      <c r="B50" s="32"/>
      <c r="C50" s="49"/>
      <c r="D50" s="34"/>
      <c r="E50" s="48"/>
      <c r="F50" s="50"/>
      <c r="G50" s="51"/>
      <c r="H50" s="22"/>
      <c r="I50" s="23"/>
      <c r="J50" s="24"/>
    </row>
    <row r="51" spans="1:10" x14ac:dyDescent="0.2">
      <c r="A51" s="15"/>
      <c r="B51" s="16"/>
      <c r="C51" s="43"/>
      <c r="D51" s="28"/>
      <c r="E51" s="42"/>
      <c r="F51" s="40"/>
      <c r="G51" s="21"/>
      <c r="H51" s="22"/>
      <c r="I51" s="23"/>
      <c r="J51" s="24"/>
    </row>
    <row r="52" spans="1:10" x14ac:dyDescent="0.2">
      <c r="A52" s="15"/>
      <c r="B52" s="32"/>
      <c r="C52" s="44"/>
      <c r="D52" s="34"/>
      <c r="E52" s="48"/>
      <c r="F52" s="36"/>
      <c r="G52" s="37"/>
      <c r="H52" s="22"/>
      <c r="I52" s="23"/>
      <c r="J52" s="24"/>
    </row>
    <row r="53" spans="1:10" ht="12" thickBot="1" x14ac:dyDescent="0.25">
      <c r="A53" s="15"/>
      <c r="B53" s="32"/>
      <c r="C53" s="52"/>
      <c r="D53" s="34"/>
      <c r="E53" s="35"/>
      <c r="F53" s="35"/>
      <c r="G53" s="53"/>
      <c r="H53" s="22"/>
      <c r="I53" s="23"/>
      <c r="J53" s="24"/>
    </row>
    <row r="54" spans="1:10" ht="12.75" thickTop="1" thickBot="1" x14ac:dyDescent="0.25">
      <c r="A54" s="54"/>
      <c r="B54" s="55"/>
      <c r="C54" s="56"/>
      <c r="D54" s="57"/>
      <c r="E54" s="58"/>
      <c r="F54" s="59"/>
      <c r="G54" s="60"/>
      <c r="H54" s="61"/>
      <c r="I54" s="62"/>
      <c r="J54" s="62"/>
    </row>
    <row r="55" spans="1:10" ht="12" thickTop="1" x14ac:dyDescent="0.2">
      <c r="A55" s="63"/>
      <c r="B55" s="64"/>
      <c r="C55" s="65"/>
      <c r="D55" s="66"/>
      <c r="E55" s="67"/>
      <c r="F55" s="68"/>
      <c r="G55" s="69"/>
      <c r="H55" s="22"/>
      <c r="I55" s="23"/>
      <c r="J55" s="23"/>
    </row>
    <row r="56" spans="1:10" x14ac:dyDescent="0.2">
      <c r="A56" s="70"/>
      <c r="D56" s="7"/>
      <c r="E56" s="71"/>
      <c r="F56" s="4" t="s">
        <v>29</v>
      </c>
      <c r="G56" s="72">
        <f>G24+G31+G34+G38+G49</f>
        <v>0</v>
      </c>
      <c r="H56" s="73"/>
      <c r="I56" s="72"/>
      <c r="J56" s="72"/>
    </row>
    <row r="57" spans="1:10" x14ac:dyDescent="0.2">
      <c r="A57" s="2"/>
      <c r="B57" s="74"/>
      <c r="C57" s="74"/>
      <c r="D57" s="7"/>
      <c r="E57" s="71"/>
      <c r="F57" s="4" t="s">
        <v>30</v>
      </c>
      <c r="G57" s="72">
        <f>ROUND(G56*0.16,2)</f>
        <v>0</v>
      </c>
      <c r="H57" s="73"/>
      <c r="I57" s="72"/>
      <c r="J57" s="72"/>
    </row>
    <row r="58" spans="1:10" ht="12" thickBot="1" x14ac:dyDescent="0.25">
      <c r="A58" s="75"/>
      <c r="B58" s="76"/>
      <c r="C58" s="76"/>
      <c r="D58" s="77"/>
      <c r="E58" s="78"/>
      <c r="F58" s="79" t="s">
        <v>31</v>
      </c>
      <c r="G58" s="80">
        <f>SUM(G56:G57)</f>
        <v>0</v>
      </c>
      <c r="H58" s="73"/>
      <c r="I58" s="72"/>
      <c r="J58" s="72"/>
    </row>
    <row r="59" spans="1:10" x14ac:dyDescent="0.2">
      <c r="A59" s="2"/>
      <c r="B59" s="74"/>
      <c r="C59" s="74"/>
      <c r="D59" s="7"/>
      <c r="E59" s="81"/>
      <c r="F59" s="81"/>
      <c r="G59" s="82"/>
      <c r="H59" s="2"/>
      <c r="I59" s="83"/>
    </row>
    <row r="60" spans="1:10" x14ac:dyDescent="0.2">
      <c r="A60" s="2"/>
      <c r="H60" s="2"/>
    </row>
    <row r="61" spans="1:10" x14ac:dyDescent="0.2">
      <c r="A61" s="2"/>
      <c r="H61" s="2"/>
    </row>
    <row r="62" spans="1:10" x14ac:dyDescent="0.2">
      <c r="A62" s="2"/>
      <c r="H62" s="2"/>
    </row>
    <row r="63" spans="1:10" x14ac:dyDescent="0.2">
      <c r="A63" s="2"/>
      <c r="H63" s="2"/>
    </row>
    <row r="64" spans="1:10" x14ac:dyDescent="0.2">
      <c r="A64" s="2"/>
      <c r="H64" s="2"/>
    </row>
    <row r="65" spans="1:10" x14ac:dyDescent="0.2">
      <c r="A65" s="2"/>
      <c r="H65" s="2"/>
    </row>
    <row r="66" spans="1:10" x14ac:dyDescent="0.2">
      <c r="A66" s="2"/>
      <c r="H66" s="2"/>
    </row>
    <row r="67" spans="1:10" ht="2.25" customHeight="1" x14ac:dyDescent="0.2">
      <c r="A67" s="2"/>
      <c r="H67" s="2"/>
    </row>
    <row r="68" spans="1:10" x14ac:dyDescent="0.2">
      <c r="A68" s="2"/>
      <c r="H68" s="2"/>
    </row>
    <row r="69" spans="1:10" ht="12" thickBot="1" x14ac:dyDescent="0.25">
      <c r="A69" s="2"/>
      <c r="G69" s="84"/>
      <c r="H69" s="2"/>
    </row>
    <row r="70" spans="1:10" x14ac:dyDescent="0.2">
      <c r="A70" s="85"/>
      <c r="B70" s="85"/>
      <c r="C70" s="86"/>
      <c r="D70" s="87"/>
      <c r="E70" s="87"/>
      <c r="F70" s="88"/>
      <c r="G70" s="88"/>
      <c r="H70" s="89"/>
      <c r="I70" s="23"/>
      <c r="J70" s="24"/>
    </row>
    <row r="71" spans="1:10" x14ac:dyDescent="0.2">
      <c r="A71" s="90"/>
      <c r="B71" s="90"/>
      <c r="C71" s="91"/>
      <c r="D71" s="90"/>
      <c r="E71" s="92"/>
      <c r="F71" s="23"/>
      <c r="G71" s="23"/>
      <c r="H71" s="22"/>
      <c r="I71" s="23"/>
      <c r="J71" s="24"/>
    </row>
    <row r="72" spans="1:10" x14ac:dyDescent="0.2">
      <c r="A72" s="90"/>
      <c r="B72" s="90"/>
      <c r="C72" s="91"/>
      <c r="D72" s="90"/>
      <c r="E72" s="92"/>
      <c r="F72" s="23"/>
      <c r="G72" s="23"/>
      <c r="H72" s="22"/>
      <c r="I72" s="23"/>
      <c r="J72" s="24"/>
    </row>
    <row r="73" spans="1:10" x14ac:dyDescent="0.2">
      <c r="A73" s="90"/>
      <c r="B73" s="90"/>
      <c r="C73" s="91"/>
      <c r="D73" s="90"/>
      <c r="E73" s="92"/>
      <c r="F73" s="23"/>
      <c r="G73" s="23"/>
      <c r="H73" s="22"/>
      <c r="I73" s="23"/>
      <c r="J73" s="24"/>
    </row>
    <row r="74" spans="1:10" x14ac:dyDescent="0.2">
      <c r="A74" s="90"/>
      <c r="B74" s="90"/>
      <c r="C74" s="93"/>
      <c r="D74" s="90"/>
      <c r="E74" s="92"/>
      <c r="F74" s="23"/>
      <c r="G74" s="23"/>
      <c r="H74" s="22"/>
      <c r="I74" s="23"/>
      <c r="J74" s="24"/>
    </row>
    <row r="75" spans="1:10" x14ac:dyDescent="0.2">
      <c r="B75" s="90"/>
      <c r="C75" s="94"/>
      <c r="D75" s="90"/>
      <c r="E75" s="92"/>
      <c r="F75" s="23"/>
      <c r="G75" s="23"/>
      <c r="H75" s="22"/>
      <c r="I75" s="23"/>
      <c r="J75" s="24"/>
    </row>
    <row r="76" spans="1:10" x14ac:dyDescent="0.2">
      <c r="A76" s="90"/>
      <c r="B76" s="90"/>
      <c r="C76" s="95"/>
      <c r="D76" s="90"/>
      <c r="E76" s="92"/>
      <c r="F76" s="96"/>
      <c r="G76" s="38"/>
      <c r="H76" s="89"/>
      <c r="I76" s="38"/>
      <c r="J76" s="38"/>
    </row>
    <row r="77" spans="1:10" x14ac:dyDescent="0.2">
      <c r="A77" s="90"/>
      <c r="B77" s="90"/>
      <c r="C77" s="95"/>
      <c r="D77" s="90"/>
      <c r="E77" s="92"/>
      <c r="F77" s="96"/>
      <c r="G77" s="38"/>
      <c r="H77" s="89"/>
      <c r="I77" s="38"/>
      <c r="J77" s="38"/>
    </row>
    <row r="78" spans="1:10" x14ac:dyDescent="0.2">
      <c r="A78" s="90"/>
      <c r="B78" s="90"/>
      <c r="C78" s="93"/>
      <c r="D78" s="90"/>
      <c r="E78" s="92"/>
      <c r="F78" s="23"/>
      <c r="G78" s="23"/>
      <c r="H78" s="89"/>
      <c r="I78" s="23"/>
      <c r="J78" s="24"/>
    </row>
    <row r="79" spans="1:10" x14ac:dyDescent="0.2">
      <c r="A79" s="90"/>
      <c r="B79" s="90"/>
      <c r="C79" s="93"/>
      <c r="D79" s="90"/>
      <c r="E79" s="92"/>
      <c r="F79" s="23"/>
      <c r="G79" s="23"/>
      <c r="H79" s="89"/>
      <c r="I79" s="23"/>
      <c r="J79" s="24"/>
    </row>
    <row r="80" spans="1:10" x14ac:dyDescent="0.2">
      <c r="A80" s="90"/>
      <c r="B80" s="90"/>
      <c r="C80" s="91"/>
      <c r="D80" s="90"/>
      <c r="E80" s="92"/>
      <c r="F80" s="23"/>
      <c r="G80" s="23"/>
      <c r="H80" s="89"/>
      <c r="I80" s="23"/>
      <c r="J80" s="24"/>
    </row>
    <row r="81" spans="1:10" x14ac:dyDescent="0.2">
      <c r="A81" s="90"/>
      <c r="B81" s="90"/>
      <c r="C81" s="91"/>
      <c r="D81" s="90"/>
      <c r="E81" s="92"/>
      <c r="F81" s="23"/>
      <c r="G81" s="23"/>
      <c r="H81" s="89"/>
      <c r="I81" s="23"/>
      <c r="J81" s="24"/>
    </row>
    <row r="82" spans="1:10" x14ac:dyDescent="0.2">
      <c r="A82" s="90"/>
      <c r="B82" s="90"/>
      <c r="C82" s="91"/>
      <c r="D82" s="90"/>
      <c r="E82" s="92"/>
      <c r="F82" s="23"/>
      <c r="G82" s="23"/>
      <c r="H82" s="89"/>
      <c r="I82" s="23"/>
      <c r="J82" s="24"/>
    </row>
    <row r="83" spans="1:10" x14ac:dyDescent="0.2">
      <c r="A83" s="90"/>
      <c r="B83" s="90"/>
      <c r="C83" s="91"/>
      <c r="D83" s="90"/>
      <c r="E83" s="92"/>
      <c r="F83" s="23"/>
      <c r="G83" s="23"/>
      <c r="H83" s="89"/>
      <c r="I83" s="23"/>
      <c r="J83" s="24"/>
    </row>
    <row r="84" spans="1:10" x14ac:dyDescent="0.2">
      <c r="A84" s="90"/>
      <c r="B84" s="90"/>
      <c r="C84" s="91"/>
      <c r="D84" s="90"/>
      <c r="E84" s="92"/>
      <c r="F84" s="23"/>
      <c r="G84" s="23"/>
      <c r="H84" s="89"/>
      <c r="I84" s="23"/>
      <c r="J84" s="24"/>
    </row>
    <row r="85" spans="1:10" x14ac:dyDescent="0.2">
      <c r="A85" s="90"/>
      <c r="B85" s="90"/>
      <c r="C85" s="91"/>
      <c r="D85" s="90"/>
      <c r="E85" s="92"/>
      <c r="F85" s="23"/>
      <c r="G85" s="23"/>
      <c r="H85" s="89"/>
      <c r="I85" s="23"/>
      <c r="J85" s="24"/>
    </row>
    <row r="86" spans="1:10" x14ac:dyDescent="0.2">
      <c r="A86" s="90"/>
      <c r="B86" s="90"/>
      <c r="C86" s="91"/>
      <c r="D86" s="90"/>
      <c r="E86" s="92"/>
      <c r="F86" s="23"/>
      <c r="G86" s="23"/>
      <c r="H86" s="89"/>
      <c r="I86" s="23"/>
      <c r="J86" s="24"/>
    </row>
    <row r="87" spans="1:10" x14ac:dyDescent="0.2">
      <c r="A87" s="90"/>
      <c r="B87" s="90"/>
      <c r="C87" s="91"/>
      <c r="D87" s="90"/>
      <c r="E87" s="92"/>
      <c r="F87" s="23"/>
      <c r="G87" s="23"/>
      <c r="H87" s="89"/>
      <c r="I87" s="23"/>
      <c r="J87" s="24"/>
    </row>
    <row r="88" spans="1:10" x14ac:dyDescent="0.2">
      <c r="A88" s="90"/>
      <c r="B88" s="90"/>
      <c r="C88" s="91"/>
      <c r="D88" s="90"/>
      <c r="E88" s="92"/>
      <c r="F88" s="23"/>
      <c r="G88" s="23"/>
      <c r="H88" s="89"/>
      <c r="I88" s="23"/>
      <c r="J88" s="24"/>
    </row>
    <row r="89" spans="1:10" x14ac:dyDescent="0.2">
      <c r="A89" s="90"/>
      <c r="B89" s="90"/>
      <c r="C89" s="91"/>
      <c r="D89" s="90"/>
      <c r="E89" s="92"/>
      <c r="F89" s="23"/>
      <c r="G89" s="23"/>
      <c r="H89" s="89"/>
      <c r="I89" s="23"/>
      <c r="J89" s="24"/>
    </row>
    <row r="90" spans="1:10" x14ac:dyDescent="0.2">
      <c r="A90" s="90"/>
      <c r="B90" s="90"/>
      <c r="C90" s="91"/>
      <c r="D90" s="90"/>
      <c r="E90" s="92"/>
      <c r="F90" s="23"/>
      <c r="G90" s="23"/>
      <c r="H90" s="89"/>
      <c r="I90" s="23"/>
      <c r="J90" s="24"/>
    </row>
    <row r="91" spans="1:10" x14ac:dyDescent="0.2">
      <c r="A91" s="90"/>
      <c r="B91" s="90"/>
      <c r="C91" s="91"/>
      <c r="D91" s="90"/>
      <c r="E91" s="92"/>
      <c r="F91" s="23"/>
      <c r="G91" s="23"/>
      <c r="H91" s="89"/>
      <c r="I91" s="23"/>
      <c r="J91" s="24"/>
    </row>
    <row r="92" spans="1:10" x14ac:dyDescent="0.2">
      <c r="A92" s="90"/>
      <c r="B92" s="90"/>
      <c r="C92" s="91"/>
      <c r="D92" s="90"/>
      <c r="E92" s="92"/>
      <c r="F92" s="23"/>
      <c r="G92" s="23"/>
      <c r="H92" s="89"/>
      <c r="I92" s="23"/>
      <c r="J92" s="24"/>
    </row>
    <row r="93" spans="1:10" x14ac:dyDescent="0.2">
      <c r="A93" s="90"/>
      <c r="B93" s="90"/>
      <c r="C93" s="93"/>
      <c r="D93" s="90"/>
      <c r="E93" s="92"/>
      <c r="F93" s="96"/>
      <c r="G93" s="38"/>
      <c r="H93" s="89"/>
      <c r="I93" s="38"/>
      <c r="J93" s="38"/>
    </row>
    <row r="94" spans="1:10" x14ac:dyDescent="0.2">
      <c r="A94" s="90"/>
      <c r="B94" s="90"/>
      <c r="C94" s="93"/>
      <c r="D94" s="90"/>
      <c r="E94" s="92"/>
      <c r="F94" s="96"/>
      <c r="G94" s="38"/>
      <c r="H94" s="89"/>
      <c r="I94" s="38"/>
      <c r="J94" s="38"/>
    </row>
    <row r="95" spans="1:10" x14ac:dyDescent="0.2">
      <c r="A95" s="90"/>
      <c r="B95" s="90"/>
      <c r="C95" s="91"/>
      <c r="D95" s="90"/>
      <c r="E95" s="92"/>
      <c r="F95" s="23"/>
      <c r="G95" s="23"/>
      <c r="H95" s="89"/>
      <c r="I95" s="23"/>
      <c r="J95" s="24"/>
    </row>
    <row r="96" spans="1:10" x14ac:dyDescent="0.2">
      <c r="A96" s="90"/>
      <c r="B96" s="90"/>
      <c r="C96" s="91"/>
      <c r="D96" s="90"/>
      <c r="E96" s="92"/>
      <c r="F96" s="23"/>
      <c r="G96" s="23"/>
      <c r="H96" s="89"/>
      <c r="I96" s="38"/>
      <c r="J96" s="38"/>
    </row>
    <row r="97" spans="1:11" x14ac:dyDescent="0.2">
      <c r="A97" s="90"/>
      <c r="B97" s="90"/>
      <c r="C97" s="91"/>
      <c r="D97" s="90"/>
      <c r="E97" s="92"/>
      <c r="F97" s="23"/>
      <c r="G97" s="23"/>
      <c r="H97" s="89"/>
      <c r="I97" s="23"/>
      <c r="J97" s="24"/>
    </row>
    <row r="98" spans="1:11" x14ac:dyDescent="0.2">
      <c r="A98" s="90"/>
      <c r="B98" s="90"/>
      <c r="C98" s="91"/>
      <c r="D98" s="90"/>
      <c r="E98" s="92"/>
      <c r="F98" s="96"/>
      <c r="G98" s="38"/>
      <c r="H98" s="89"/>
      <c r="I98" s="38"/>
      <c r="J98" s="38"/>
    </row>
    <row r="99" spans="1:11" x14ac:dyDescent="0.2">
      <c r="A99" s="90"/>
      <c r="B99" s="90"/>
      <c r="C99" s="91"/>
      <c r="D99" s="90"/>
      <c r="E99" s="92"/>
      <c r="F99" s="96"/>
      <c r="G99" s="38"/>
      <c r="H99" s="89"/>
      <c r="I99" s="38"/>
      <c r="J99" s="38"/>
    </row>
    <row r="100" spans="1:11" x14ac:dyDescent="0.2">
      <c r="A100" s="90"/>
      <c r="B100" s="90"/>
      <c r="C100" s="93"/>
      <c r="D100" s="90"/>
      <c r="E100" s="92"/>
      <c r="F100" s="96"/>
      <c r="G100" s="38"/>
      <c r="H100" s="89"/>
      <c r="I100" s="38"/>
      <c r="J100" s="38"/>
    </row>
    <row r="101" spans="1:11" x14ac:dyDescent="0.2">
      <c r="B101" s="90"/>
      <c r="C101" s="97"/>
      <c r="D101" s="98"/>
      <c r="E101" s="99"/>
      <c r="F101" s="92"/>
      <c r="G101" s="100"/>
      <c r="H101" s="89"/>
      <c r="I101" s="23"/>
      <c r="J101" s="23"/>
    </row>
    <row r="102" spans="1:11" ht="8.25" customHeight="1" x14ac:dyDescent="0.2">
      <c r="B102" s="98"/>
      <c r="C102" s="101"/>
      <c r="D102" s="98"/>
      <c r="E102" s="99"/>
      <c r="F102" s="102"/>
      <c r="G102" s="103"/>
      <c r="H102" s="103"/>
      <c r="I102" s="103"/>
      <c r="J102" s="103"/>
    </row>
    <row r="103" spans="1:11" ht="6.75" customHeight="1" x14ac:dyDescent="0.2">
      <c r="B103" s="97"/>
      <c r="C103" s="91"/>
      <c r="D103" s="7"/>
      <c r="E103" s="104"/>
      <c r="F103" s="102"/>
      <c r="G103" s="62"/>
      <c r="H103" s="62"/>
      <c r="I103" s="62"/>
      <c r="J103" s="62"/>
    </row>
    <row r="104" spans="1:11" x14ac:dyDescent="0.2">
      <c r="B104" s="105"/>
      <c r="C104" s="8"/>
      <c r="D104" s="98"/>
      <c r="E104" s="106"/>
      <c r="F104" s="107"/>
      <c r="G104" s="72"/>
      <c r="H104" s="89"/>
      <c r="I104" s="23"/>
      <c r="J104" s="23"/>
    </row>
    <row r="105" spans="1:11" x14ac:dyDescent="0.2">
      <c r="D105" s="7"/>
      <c r="E105" s="81"/>
      <c r="F105" s="4"/>
      <c r="G105" s="72"/>
      <c r="H105" s="72"/>
      <c r="I105" s="72"/>
      <c r="J105" s="72"/>
    </row>
    <row r="106" spans="1:11" x14ac:dyDescent="0.2">
      <c r="B106" s="74"/>
      <c r="C106" s="74"/>
      <c r="D106" s="7"/>
      <c r="E106" s="81"/>
      <c r="F106" s="4"/>
      <c r="G106" s="72"/>
      <c r="H106" s="72"/>
      <c r="I106" s="72"/>
      <c r="J106" s="72"/>
      <c r="K106" s="108"/>
    </row>
    <row r="107" spans="1:11" x14ac:dyDescent="0.2">
      <c r="B107" s="74"/>
      <c r="C107" s="74"/>
      <c r="D107" s="7"/>
      <c r="E107" s="81"/>
      <c r="F107" s="4"/>
      <c r="G107" s="72"/>
      <c r="H107" s="72"/>
      <c r="I107" s="72"/>
      <c r="J107" s="72"/>
    </row>
    <row r="108" spans="1:11" x14ac:dyDescent="0.2">
      <c r="B108" s="74"/>
      <c r="C108" s="74"/>
      <c r="D108" s="7"/>
      <c r="E108" s="81"/>
      <c r="F108" s="81"/>
      <c r="G108" s="82"/>
      <c r="I108" s="83"/>
      <c r="K108" s="109"/>
    </row>
    <row r="110" spans="1:11" x14ac:dyDescent="0.2">
      <c r="K110" s="109"/>
    </row>
    <row r="116" spans="7:7" x14ac:dyDescent="0.2">
      <c r="G116" s="84"/>
    </row>
  </sheetData>
  <mergeCells count="18">
    <mergeCell ref="A7:B7"/>
    <mergeCell ref="C7:C10"/>
    <mergeCell ref="E10:F10"/>
    <mergeCell ref="A1:G1"/>
    <mergeCell ref="A2:G2"/>
    <mergeCell ref="A3:G3"/>
    <mergeCell ref="A4:G4"/>
    <mergeCell ref="A6:G6"/>
    <mergeCell ref="G11:G12"/>
    <mergeCell ref="H11:H12"/>
    <mergeCell ref="I11:I12"/>
    <mergeCell ref="J11:J12"/>
    <mergeCell ref="A11:A12"/>
    <mergeCell ref="B11:B12"/>
    <mergeCell ref="C11:C12"/>
    <mergeCell ref="D11:D12"/>
    <mergeCell ref="E11:E12"/>
    <mergeCell ref="F11:F12"/>
  </mergeCells>
  <printOptions horizontalCentered="1"/>
  <pageMargins left="0.43307086614173229" right="0.43307086614173229" top="0.55118110236220474" bottom="0.15748031496062992" header="0.31496062992125984" footer="0.31496062992125984"/>
  <pageSetup scale="70" fitToWidth="0" fitToHeight="0" orientation="landscape" r:id="rId1"/>
  <headerFooter alignWithMargins="0"/>
  <rowBreaks count="2" manualBreakCount="2">
    <brk id="38" max="7" man="1"/>
    <brk id="7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TOTOLAPAM</vt:lpstr>
      <vt:lpstr>CATALOGO</vt:lpstr>
      <vt:lpstr>CATALOGO!Área_de_impresión</vt:lpstr>
      <vt:lpstr>TOTOLAPAM!Área_de_impresión</vt:lpstr>
      <vt:lpstr>CATALOGO!Títulos_a_imprimir</vt:lpstr>
      <vt:lpstr>TOTOLAPAM!Títulos_a_imprimir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ISRAEL RAMIREZ MARTINEZ</dc:creator>
  <cp:lastModifiedBy>Loaeza</cp:lastModifiedBy>
  <cp:lastPrinted>2025-11-05T23:32:28Z</cp:lastPrinted>
  <dcterms:created xsi:type="dcterms:W3CDTF">2024-08-10T04:29:16Z</dcterms:created>
  <dcterms:modified xsi:type="dcterms:W3CDTF">2025-12-01T19:51:24Z</dcterms:modified>
</cp:coreProperties>
</file>